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15" windowWidth="10230" windowHeight="8025" tabRatio="93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6" i="11" l="1"/>
  <c r="AA37" i="11"/>
  <c r="AA38" i="11"/>
  <c r="AA39" i="11"/>
  <c r="AA40" i="11"/>
  <c r="AA41" i="11"/>
  <c r="AA42" i="11"/>
  <c r="AA43" i="11"/>
  <c r="AA35" i="11"/>
  <c r="AA34" i="11"/>
  <c r="AA33" i="11"/>
  <c r="BG41" i="9" l="1"/>
  <c r="BG40" i="9"/>
  <c r="BG39" i="9"/>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AM41" i="9"/>
  <c r="U41" i="9"/>
  <c r="C41" i="9"/>
  <c r="BW40" i="9"/>
  <c r="AM40" i="9"/>
  <c r="U40" i="9"/>
  <c r="C40" i="9"/>
  <c r="AM39" i="9"/>
  <c r="U39" i="9"/>
  <c r="C39" i="9"/>
  <c r="AM38" i="9"/>
  <c r="C38" i="9"/>
  <c r="AM37" i="9"/>
  <c r="C37" i="9"/>
  <c r="CO34" i="9"/>
  <c r="CO35" i="9" s="1"/>
  <c r="CO36" i="9" s="1"/>
  <c r="CO37" i="9" s="1"/>
  <c r="CO38" i="9" s="1"/>
  <c r="CO39" i="9" s="1"/>
  <c r="CO40" i="9" s="1"/>
  <c r="BW34" i="9"/>
  <c r="BW35" i="9" s="1"/>
  <c r="BW36" i="9" s="1"/>
  <c r="BW37" i="9" s="1"/>
  <c r="BW38" i="9" s="1"/>
  <c r="BW39" i="9" s="1"/>
  <c r="C34" i="9"/>
  <c r="C35" i="9" s="1"/>
  <c r="C36" i="9" s="1"/>
  <c r="U34" i="9" l="1"/>
  <c r="U35" i="9" s="1"/>
  <c r="U36" i="9" s="1"/>
  <c r="U37" i="9" s="1"/>
  <c r="U38" i="9" s="1"/>
  <c r="AM34" i="9"/>
  <c r="AM35" i="9" s="1"/>
  <c r="AM36" i="9" s="1"/>
  <c r="BE34" i="9"/>
  <c r="BE35" i="9" s="1"/>
  <c r="BE36" i="9" s="1"/>
  <c r="BE37" i="9" s="1"/>
  <c r="BE38" i="9" s="1"/>
  <c r="BE39" i="9" s="1"/>
  <c r="BE40" i="9" s="1"/>
  <c r="BE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<sst xmlns="http://schemas.openxmlformats.org/spreadsheetml/2006/main" count="1064" uniqueCount="566">
  <si>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</si>
  <si>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</si>
  <si>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</si>
  <si>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</si>
  <si>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</si>
  <si>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</si>
  <si>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</si>
  <si>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</si>
  <si>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</si>
  <si>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</si>
  <si>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</si>
  <si>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</si>
  <si>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</si>
  <si>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</si>
  <si>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</si>
  <si>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</si>
  <si>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</si>
  <si>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</si>
  <si>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</si>
  <si>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</si>
  <si>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</si>
  <si>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</si>
  <si>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</si>
  <si>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</si>
  <si>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</si>
  <si>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</si>
  <si>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</si>
  <si>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</si>
  <si>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</si>
  <si>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</si>
  <si>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</si>
  <si>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</si>
  <si>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</si>
  <si>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</si>
  <si>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</si>
  <si>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</si>
  <si>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</si>
  <si>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</si>
  <si>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</si>
  <si>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</si>
  <si>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</si>
  <si>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</si>
  <si>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</si>
  <si>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</si>
  <si>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</si>
  <si>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</si>
  <si>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</si>
  <si>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</si>
  <si>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</si>
  <si>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</si>
  <si>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</si>
  <si>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</si>
  <si>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</si>
  <si>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</si>
  <si>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</si>
  <si>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</si>
  <si>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</si>
  <si>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</si>
  <si>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</si>
  <si>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</si>
  <si>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</si>
  <si>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</si>
  <si>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</si>
  <si>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</si>
  <si>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</si>
  <si>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</si>
  <si>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</si>
  <si>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</si>
  <si>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</si>
  <si>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</si>
  <si>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</si>
  <si>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</si>
  <si>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</si>
  <si>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</si>
  <si>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</si>
  <si>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</si>
  <si>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</si>
  <si>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</si>
  <si>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</si>
  <si>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</si>
  <si>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</si>
  <si>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福知山市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</si>
  <si>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</si>
  <si>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</si>
  <si>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</si>
  <si>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</si>
  <si>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</si>
  <si>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</si>
  <si>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</si>
  <si>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</si>
  <si>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</si>
  <si>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</si>
  <si>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</si>
  <si>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</si>
  <si>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</si>
  <si>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</si>
  <si>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</si>
  <si>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</si>
  <si>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</si>
  <si>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</si>
  <si>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</si>
  <si>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</si>
  <si>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</si>
  <si>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</si>
  <si>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</si>
  <si>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</si>
  <si>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</si>
  <si>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</si>
  <si>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</si>
  <si>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</si>
  <si>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</si>
  <si>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</si>
  <si>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</si>
  <si>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</si>
  <si>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</si>
  <si>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</si>
  <si>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</si>
  <si>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</si>
  <si>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</si>
  <si>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</si>
  <si>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</si>
  <si>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</si>
  <si>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</si>
  <si>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</si>
  <si>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</si>
  <si>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</si>
  <si>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</si>
  <si>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</si>
  <si>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</si>
  <si>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</si>
  <si>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</si>
  <si>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</si>
  <si>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</si>
  <si>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</si>
  <si>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</si>
  <si>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</si>
  <si>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</si>
  <si>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</si>
  <si>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</si>
  <si>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</si>
  <si>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</si>
  <si>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</si>
  <si>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</si>
  <si>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</si>
  <si>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</si>
  <si>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</si>
  <si>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</si>
  <si>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</si>
  <si>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</si>
  <si>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</si>
  <si>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</si>
  <si>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</si>
  <si>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</si>
  <si>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</si>
  <si>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</si>
  <si>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</si>
  <si>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</si>
  <si>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</si>
  <si>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</si>
  <si>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</si>
  <si>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</si>
  <si>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</si>
  <si>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</si>
  <si>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</si>
  <si>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</si>
  <si>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</si>
  <si>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</si>
  <si>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</si>
  <si>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</si>
  <si>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</si>
  <si>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</si>
  <si>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</si>
  <si>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</si>
  <si>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</si>
  <si>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</si>
  <si>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</si>
  <si>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</si>
  <si>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</si>
  <si>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</si>
  <si>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</si>
  <si>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</si>
  <si>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</si>
  <si>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</si>
  <si>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</si>
  <si>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</si>
  <si>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</si>
  <si>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</si>
  <si>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</si>
  <si>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</si>
  <si>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</si>
  <si>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</si>
  <si>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</si>
  <si>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</si>
  <si>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</si>
  <si>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京都府福知山市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</si>
  <si>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</si>
  <si>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</si>
  <si>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</si>
  <si>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</si>
  <si>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</si>
  <si>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</si>
  <si>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</si>
  <si>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</si>
  <si>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</si>
  <si>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</si>
  <si>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</si>
  <si>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</si>
  <si>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</si>
  <si>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</si>
  <si>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</si>
  <si>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</si>
  <si>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</si>
  <si>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</si>
  <si>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</si>
  <si>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</si>
  <si>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</si>
  <si>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</si>
  <si>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</si>
  <si>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</si>
  <si>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</si>
  <si>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</si>
  <si>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</si>
  <si>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</si>
  <si>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</si>
  <si>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</si>
  <si>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</si>
  <si>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</si>
  <si>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</si>
  <si>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</si>
  <si>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</si>
  <si>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</si>
  <si>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</si>
  <si>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</si>
  <si>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</si>
  <si>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</si>
  <si>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</si>
  <si>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</si>
  <si>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</si>
  <si>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</si>
  <si>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</si>
  <si>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</si>
  <si>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</si>
  <si>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</si>
  <si>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</si>
  <si>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</si>
  <si>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</si>
  <si>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</si>
  <si>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</si>
  <si>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</si>
  <si>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</si>
  <si>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</si>
  <si>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</si>
  <si>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</si>
  <si>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</si>
  <si>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</si>
  <si>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</si>
  <si>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</si>
  <si>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</si>
  <si>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</si>
  <si>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</si>
  <si>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</si>
  <si>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</si>
  <si>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</si>
  <si>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</si>
  <si>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</si>
  <si>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</si>
  <si>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</si>
  <si>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</si>
  <si>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</si>
  <si>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</si>
  <si>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</si>
  <si>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</si>
  <si>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</si>
  <si>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</si>
  <si>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</si>
  <si>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</si>
  <si>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</si>
  <si>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</si>
  <si>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</si>
  <si>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</si>
  <si>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</si>
  <si>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</si>
  <si>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</si>
  <si>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</si>
  <si>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</si>
  <si>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</si>
  <si>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</si>
  <si>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</si>
  <si>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</si>
  <si>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</si>
  <si>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</si>
  <si>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</si>
  <si>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</si>
  <si>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</si>
  <si>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</si>
  <si>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</si>
  <si>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</si>
  <si>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</si>
  <si>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</si>
  <si>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</si>
  <si>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</si>
  <si>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</si>
  <si>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</si>
  <si>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</si>
  <si>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</si>
  <si>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</si>
  <si>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</si>
  <si>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</si>
  <si>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</si>
  <si>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</si>
  <si>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</si>
  <si>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</si>
  <si>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</si>
  <si>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</si>
  <si>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</si>
  <si>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</si>
  <si>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</si>
  <si>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</si>
  <si>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</si>
  <si>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</si>
  <si>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</si>
  <si>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</si>
  <si>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</si>
  <si>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</si>
  <si>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</si>
  <si>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</si>
  <si>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</si>
  <si>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</si>
  <si>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</si>
  <si>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</si>
  <si>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</si>
  <si>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</si>
  <si>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</si>
  <si>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</si>
  <si>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</si>
  <si>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</si>
  <si>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</si>
  <si>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</si>
  <si>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</si>
  <si>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</si>
  <si>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</si>
  <si>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</si>
  <si>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京都府福知山市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</si>
  <si>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</si>
  <si>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</si>
  <si>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</si>
  <si>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</si>
  <si>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</si>
  <si>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</si>
  <si>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</si>
  <si>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</si>
  <si>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</si>
  <si>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</si>
  <si>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</si>
  <si>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</si>
  <si>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</si>
  <si>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</si>
  <si>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</si>
  <si>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</si>
  <si>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</si>
  <si>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</si>
  <si>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</si>
  <si>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</si>
  <si>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休日急患診療所費特別会計</t>
    <phoneticPr fontId="5"/>
  </si>
  <si>
    <t>地域情報通信ネットワーク事業特別会計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</si>
  <si>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</si>
  <si>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</si>
  <si>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</si>
  <si>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</si>
  <si>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</si>
  <si>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</si>
  <si>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</si>
  <si>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</si>
  <si>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</si>
  <si>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</si>
  <si>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</si>
  <si>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</si>
  <si>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</si>
  <si>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</si>
  <si>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</si>
  <si>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</si>
  <si>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国民健康保険診療所費特別会計</t>
    <phoneticPr fontId="5"/>
  </si>
  <si>
    <t>介護保険事業特別会計（保険事業勘定）</t>
    <phoneticPr fontId="5"/>
  </si>
  <si>
    <t>介護保険事業特別会計（サービス事業勘定）</t>
    <phoneticPr fontId="5"/>
  </si>
  <si>
    <t>後期高齢者医療事業特別会計</t>
    <phoneticPr fontId="5"/>
  </si>
  <si>
    <t>病院事業会計</t>
    <phoneticPr fontId="5"/>
  </si>
  <si>
    <t>法適用企業</t>
    <phoneticPr fontId="5"/>
  </si>
  <si>
    <t>水道事業会計</t>
    <phoneticPr fontId="5"/>
  </si>
  <si>
    <t>下水道事業会計</t>
    <phoneticPr fontId="5"/>
  </si>
  <si>
    <t>と畜場費特別会計</t>
    <phoneticPr fontId="5"/>
  </si>
  <si>
    <t>法非適用企業</t>
    <phoneticPr fontId="5"/>
  </si>
  <si>
    <t>簡易水道事業特別会計</t>
    <phoneticPr fontId="5"/>
  </si>
  <si>
    <t>公設地方卸売市場事業特別会計</t>
    <phoneticPr fontId="5"/>
  </si>
  <si>
    <t>農業集落排水施設事業特別会計</t>
    <phoneticPr fontId="5"/>
  </si>
  <si>
    <t>石原土地区画整理事業特別会計</t>
    <phoneticPr fontId="5"/>
  </si>
  <si>
    <t>福知山駅周辺土地区画整理事業特別会計</t>
    <phoneticPr fontId="5"/>
  </si>
  <si>
    <t>河守土地区画整理事業特別会計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</si>
  <si>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</si>
  <si>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</si>
  <si>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</si>
  <si>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</si>
  <si>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</si>
  <si>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</si>
  <si>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</si>
  <si>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</si>
  <si>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</si>
  <si>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</si>
  <si>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</si>
  <si>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</si>
  <si>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</si>
  <si>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</si>
  <si>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</si>
  <si>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</si>
  <si>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</si>
  <si>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</si>
  <si>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</si>
  <si>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</si>
  <si>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</si>
  <si>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</si>
  <si>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</si>
  <si>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</si>
  <si>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</si>
  <si>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</si>
  <si>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</si>
  <si>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</si>
  <si>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</si>
  <si>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</si>
  <si>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</si>
  <si>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</si>
  <si>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</si>
  <si>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</si>
  <si>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</si>
  <si>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</si>
  <si>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</si>
  <si>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</si>
  <si>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</si>
  <si>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</si>
  <si>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</si>
  <si>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</si>
  <si>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</si>
  <si>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</si>
  <si>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</si>
  <si>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</si>
  <si>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</si>
  <si>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</si>
  <si>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</si>
  <si>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</si>
  <si>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</si>
  <si>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</si>
  <si>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</si>
  <si>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</si>
  <si>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</si>
  <si>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</si>
  <si>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</si>
  <si>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</si>
  <si>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</si>
  <si>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</si>
  <si>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</si>
  <si>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</si>
  <si>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</si>
  <si>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</si>
  <si>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</si>
  <si>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</si>
  <si>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</si>
  <si>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</si>
  <si>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</si>
  <si>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</si>
  <si>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</si>
  <si>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</si>
  <si>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</si>
  <si>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</si>
  <si>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</si>
  <si>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</si>
  <si>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</si>
  <si>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</si>
  <si>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</si>
  <si>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</si>
  <si>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</si>
  <si>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</si>
  <si>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</si>
  <si>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</si>
  <si>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</si>
  <si>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</si>
  <si>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</si>
  <si>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</si>
  <si>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</si>
  <si>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</si>
  <si>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</si>
  <si>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</si>
  <si>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</si>
  <si>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</si>
  <si>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</si>
  <si>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</si>
  <si>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</si>
  <si>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</si>
  <si>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</si>
  <si>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</si>
  <si>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</si>
  <si>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</si>
  <si>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</si>
  <si>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</si>
  <si>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</si>
  <si>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</si>
  <si>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</si>
  <si>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</si>
  <si>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</si>
  <si>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</si>
  <si>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</si>
  <si>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</si>
  <si>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</si>
  <si>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</si>
  <si>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</si>
  <si>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</si>
  <si>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</si>
  <si>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</si>
  <si>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</si>
  <si>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</si>
  <si>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</si>
  <si>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</si>
  <si>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</si>
  <si>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</si>
  <si>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</si>
  <si>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</si>
  <si>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</si>
  <si>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</si>
  <si>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</si>
  <si>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</si>
  <si>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</si>
  <si>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</si>
  <si>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</si>
  <si>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10.89</t>
  </si>
  <si>
    <t>▲ 4.01</t>
  </si>
  <si>
    <t>病院事業会計</t>
  </si>
  <si>
    <t>水道事業会計</t>
  </si>
  <si>
    <t>一般会計</t>
  </si>
  <si>
    <t>下水道事業会計</t>
  </si>
  <si>
    <t>国民健康保険事業特別会計</t>
  </si>
  <si>
    <t>介護保険事業特別会計（保険事業勘定）</t>
  </si>
  <si>
    <t>石原土地区画整理事業特別会計</t>
  </si>
  <si>
    <t>▲ 0.72</t>
  </si>
  <si>
    <t>▲ 0.39</t>
  </si>
  <si>
    <t>▲ 0.55</t>
  </si>
  <si>
    <t>宅地造成事業特別会計</t>
  </si>
  <si>
    <t>その他会計（赤字）</t>
  </si>
  <si>
    <t>その他会計（黒字）</t>
  </si>
  <si>
    <t>-</t>
    <phoneticPr fontId="2"/>
  </si>
  <si>
    <t>-</t>
    <phoneticPr fontId="2"/>
  </si>
  <si>
    <t>-</t>
    <phoneticPr fontId="2"/>
  </si>
  <si>
    <t>-</t>
    <phoneticPr fontId="2"/>
  </si>
  <si>
    <t>-</t>
    <phoneticPr fontId="2"/>
  </si>
  <si>
    <t>京都府自治会館管理組合(一般会計)</t>
    <rPh sb="12" eb="14">
      <t>イッパン</t>
    </rPh>
    <rPh sb="14" eb="16">
      <t>カイケイ</t>
    </rPh>
    <phoneticPr fontId="5"/>
  </si>
  <si>
    <t>京都府住宅新築資金等貸付事業管理組合(一般会計)</t>
  </si>
  <si>
    <t>京都府住宅新築資金等貸付事業管理組合(特別会計)</t>
    <rPh sb="19" eb="21">
      <t>トクベツ</t>
    </rPh>
    <phoneticPr fontId="5"/>
  </si>
  <si>
    <t>京都府後期高齢者医療広域連合(一般会計)</t>
  </si>
  <si>
    <t>京都府後期高齢者医療広域連合(後期高齢者医療特別会計)</t>
  </si>
  <si>
    <t>京都地方税機構(一般会計)</t>
  </si>
  <si>
    <t>福知山市体育協会</t>
    <phoneticPr fontId="2"/>
  </si>
  <si>
    <t>福知山市都市緑化協会</t>
    <phoneticPr fontId="2"/>
  </si>
  <si>
    <t>福知山市文化協会</t>
    <phoneticPr fontId="2"/>
  </si>
  <si>
    <t>福知山まちづくり</t>
    <phoneticPr fontId="2"/>
  </si>
  <si>
    <t>福知山市上下水道サービスセンター</t>
    <phoneticPr fontId="2"/>
  </si>
  <si>
    <t>大江観光</t>
    <phoneticPr fontId="2"/>
  </si>
  <si>
    <t>やくの農業振興団</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</si>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</sst>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90964</c:v>
                </c:pt>
                <c:pt idx="1">
                  <c:v>96985</c:v>
                </c:pt>
                <c:pt idx="2">
                  <c:v>71824</c:v>
                </c:pt>
                <c:pt idx="3">
                  <c:v>83639</c:v>
                </c:pt>
                <c:pt idx="4">
                  <c:v>78883</c:v>
                </c:pt>
              </c:numCache>
            </c:numRef>
          </c:val>
          <c:smooth val="0"/>
        </c:ser>
        <c:dLbls>
          <c:showLegendKey val="0"/>
          <c:showVal val="0"/>
          <c:showCatName val="0"/>
          <c:showSerName val="0"/>
          <c:showPercent val="0"/>
          <c:showBubbleSize val="0"/>
        </c:dLbls>
        <c:marker val="1"/>
        <c:smooth val="0"/>
        <c:axId val="93324416"/>
        <c:axId val="93326336"/>
      </c:lineChart>
      <c:catAx>
        <c:axId val="933244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26336"/>
        <c:crosses val="autoZero"/>
        <c:auto val="1"/>
        <c:lblAlgn val="ctr"/>
        <c:lblOffset val="100"/>
        <c:tickLblSkip val="1"/>
        <c:tickMarkSkip val="1"/>
        <c:noMultiLvlLbl val="0"/>
      </c:catAx>
      <c:valAx>
        <c:axId val="9332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24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4.0199999999999996</c:v>
                </c:pt>
                <c:pt idx="1">
                  <c:v>6.16</c:v>
                </c:pt>
                <c:pt idx="2">
                  <c:v>2.77</c:v>
                </c:pt>
                <c:pt idx="3">
                  <c:v>4</c:v>
                </c:pt>
                <c:pt idx="4">
                  <c:v>3.62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14.12</c:v>
                </c:pt>
                <c:pt idx="1">
                  <c:v>16.45</c:v>
                </c:pt>
                <c:pt idx="2">
                  <c:v>11.08</c:v>
                </c:pt>
                <c:pt idx="3">
                  <c:v>9.9700000000000006</c:v>
                </c:pt>
                <c:pt idx="4">
                  <c:v>7.85</c:v>
                </c:pt>
              </c:numCache>
            </c:numRef>
          </c:val>
        </c:ser>
        <c:dLbls>
          <c:showLegendKey val="0"/>
          <c:showVal val="0"/>
          <c:showCatName val="0"/>
          <c:showSerName val="0"/>
          <c:showPercent val="0"/>
          <c:showBubbleSize val="0"/>
        </c:dLbls>
        <c:gapWidth val="250"/>
        <c:overlap val="100"/>
        <c:axId val="94327936"/>
        <c:axId val="9432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0.79</c:v>
                </c:pt>
                <c:pt idx="1">
                  <c:v>2.94</c:v>
                </c:pt>
                <c:pt idx="2">
                  <c:v>-10.89</c:v>
                </c:pt>
                <c:pt idx="3">
                  <c:v>0.2</c:v>
                </c:pt>
                <c:pt idx="4">
                  <c:v>-4.01</c:v>
                </c:pt>
              </c:numCache>
            </c:numRef>
          </c:val>
          <c:smooth val="0"/>
        </c:ser>
        <c:dLbls>
          <c:showLegendKey val="0"/>
          <c:showVal val="0"/>
          <c:showCatName val="0"/>
          <c:showSerName val="0"/>
          <c:showPercent val="0"/>
          <c:showBubbleSize val="0"/>
        </c:dLbls>
        <c:marker val="1"/>
        <c:smooth val="0"/>
        <c:axId val="94327936"/>
        <c:axId val="94329856"/>
      </c:lineChart>
      <c:catAx>
        <c:axId val="9432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29856"/>
        <c:crosses val="autoZero"/>
        <c:auto val="1"/>
        <c:lblAlgn val="ctr"/>
        <c:lblOffset val="100"/>
        <c:tickLblSkip val="1"/>
        <c:tickMarkSkip val="1"/>
        <c:noMultiLvlLbl val="0"/>
      </c:catAx>
      <c:valAx>
        <c:axId val="9432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2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4.13</c:v>
                </c:pt>
                <c:pt idx="2">
                  <c:v>#N/A</c:v>
                </c:pt>
                <c:pt idx="3">
                  <c:v>3.81</c:v>
                </c:pt>
                <c:pt idx="4">
                  <c:v>#N/A</c:v>
                </c:pt>
                <c:pt idx="5">
                  <c:v>2.5</c:v>
                </c:pt>
                <c:pt idx="6">
                  <c:v>#N/A</c:v>
                </c:pt>
                <c:pt idx="7">
                  <c:v>0.73</c:v>
                </c:pt>
                <c:pt idx="8">
                  <c:v>#N/A</c:v>
                </c:pt>
                <c:pt idx="9">
                  <c:v>0.76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#N/A</c:v>
                </c:pt>
                <c:pt idx="5">
                  <c:v>0.52</c:v>
                </c:pt>
                <c:pt idx="6">
                  <c:v>#N/A</c:v>
                </c:pt>
                <c:pt idx="7">
                  <c:v>0.37</c:v>
                </c:pt>
                <c:pt idx="8">
                  <c:v>#N/A</c:v>
                </c:pt>
                <c:pt idx="9">
                  <c:v>0.33</c:v>
                </c:pt>
              </c:numCache>
            </c:numRef>
          </c:val>
        </c:ser>
        <c:ser>
          <c:idx val="3"/>
          <c:order val="3"/>
          <c:tx>
            <c:strRef>
              <c:f>データシート!$A$30</c:f>
              <c:strCache>
                <c:ptCount val="1"/>
                <c:pt idx="0">
                  <c:v>石原土地区画整理事業特別会計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0.72</c:v>
                </c:pt>
                <c:pt idx="1">
                  <c:v>#N/A</c:v>
                </c:pt>
                <c:pt idx="2">
                  <c:v>0.39</c:v>
                </c:pt>
                <c:pt idx="3">
                  <c:v>#N/A</c:v>
                </c:pt>
                <c:pt idx="4">
                  <c:v>0.55000000000000004</c:v>
                </c:pt>
                <c:pt idx="5">
                  <c:v>#N/A</c:v>
                </c:pt>
                <c:pt idx="6">
                  <c:v>#N/A</c:v>
                </c:pt>
                <c:pt idx="7">
                  <c:v>0.16</c:v>
                </c:pt>
                <c:pt idx="8">
                  <c:v>#N/A</c:v>
                </c:pt>
                <c:pt idx="9">
                  <c:v>0.39</c:v>
                </c:pt>
              </c:numCache>
            </c:numRef>
          </c:val>
        </c:ser>
        <c:ser>
          <c:idx val="4"/>
          <c:order val="4"/>
          <c:tx>
            <c:strRef>
              <c:f>データシート!$A$31</c:f>
              <c:strCache>
                <c:ptCount val="1"/>
                <c:pt idx="0">
                  <c:v>介護保険事業特別会計（保険事業勘定）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0.18</c:v>
                </c:pt>
                <c:pt idx="4">
                  <c:v>#N/A</c:v>
                </c:pt>
                <c:pt idx="5">
                  <c:v>0.62</c:v>
                </c:pt>
                <c:pt idx="6">
                  <c:v>#N/A</c:v>
                </c:pt>
                <c:pt idx="7">
                  <c:v>0.52</c:v>
                </c:pt>
                <c:pt idx="8">
                  <c:v>#N/A</c:v>
                </c:pt>
                <c:pt idx="9">
                  <c:v>0.78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0.75</c:v>
                </c:pt>
                <c:pt idx="2">
                  <c:v>#N/A</c:v>
                </c:pt>
                <c:pt idx="3">
                  <c:v>0.95</c:v>
                </c:pt>
                <c:pt idx="4">
                  <c:v>#N/A</c:v>
                </c:pt>
                <c:pt idx="5">
                  <c:v>1.55</c:v>
                </c:pt>
                <c:pt idx="6">
                  <c:v>#N/A</c:v>
                </c:pt>
                <c:pt idx="7">
                  <c:v>0.61</c:v>
                </c:pt>
                <c:pt idx="8">
                  <c:v>#N/A</c:v>
                </c:pt>
                <c:pt idx="9">
                  <c:v>0.93</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1.27</c:v>
                </c:pt>
                <c:pt idx="2">
                  <c:v>#N/A</c:v>
                </c:pt>
                <c:pt idx="3">
                  <c:v>1.97</c:v>
                </c:pt>
                <c:pt idx="4">
                  <c:v>#N/A</c:v>
                </c:pt>
                <c:pt idx="5">
                  <c:v>2.04</c:v>
                </c:pt>
                <c:pt idx="6">
                  <c:v>#N/A</c:v>
                </c:pt>
                <c:pt idx="7">
                  <c:v>2.33</c:v>
                </c:pt>
                <c:pt idx="8">
                  <c:v>#N/A</c:v>
                </c:pt>
                <c:pt idx="9">
                  <c:v>1.41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4.01</c:v>
                </c:pt>
                <c:pt idx="2">
                  <c:v>#N/A</c:v>
                </c:pt>
                <c:pt idx="3">
                  <c:v>6.15</c:v>
                </c:pt>
                <c:pt idx="4">
                  <c:v>#N/A</c:v>
                </c:pt>
                <c:pt idx="5">
                  <c:v>2.76</c:v>
                </c:pt>
                <c:pt idx="6">
                  <c:v>#N/A</c:v>
                </c:pt>
                <c:pt idx="7">
                  <c:v>3.99</c:v>
                </c:pt>
                <c:pt idx="8">
                  <c:v>#N/A</c:v>
                </c:pt>
                <c:pt idx="9">
                  <c:v>3.61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3.94</c:v>
                </c:pt>
                <c:pt idx="2">
                  <c:v>#N/A</c:v>
                </c:pt>
                <c:pt idx="3">
                  <c:v>4.3099999999999996</c:v>
                </c:pt>
                <c:pt idx="4">
                  <c:v>#N/A</c:v>
                </c:pt>
                <c:pt idx="5">
                  <c:v>4.62</c:v>
                </c:pt>
                <c:pt idx="6">
                  <c:v>#N/A</c:v>
                </c:pt>
                <c:pt idx="7">
                  <c:v>4.8600000000000003</c:v>
                </c:pt>
                <c:pt idx="8">
                  <c:v>#N/A</c:v>
                </c:pt>
                <c:pt idx="9">
                  <c:v>4.9800000000000004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10.55</c:v>
                </c:pt>
                <c:pt idx="2">
                  <c:v>#N/A</c:v>
                </c:pt>
                <c:pt idx="3">
                  <c:v>11.93</c:v>
                </c:pt>
                <c:pt idx="4">
                  <c:v>#N/A</c:v>
                </c:pt>
                <c:pt idx="5">
                  <c:v>15.59</c:v>
                </c:pt>
                <c:pt idx="6">
                  <c:v>#N/A</c:v>
                </c:pt>
                <c:pt idx="7">
                  <c:v>17.68</c:v>
                </c:pt>
                <c:pt idx="8">
                  <c:v>#N/A</c:v>
                </c:pt>
                <c:pt idx="9">
                  <c:v>15.41</c:v>
                </c:pt>
              </c:numCache>
            </c:numRef>
          </c:val>
        </c:ser>
        <c:dLbls>
          <c:showLegendKey val="0"/>
          <c:showVal val="0"/>
          <c:showCatName val="0"/>
          <c:showSerName val="0"/>
          <c:showPercent val="0"/>
          <c:showBubbleSize val="0"/>
        </c:dLbls>
        <c:gapWidth val="150"/>
        <c:overlap val="100"/>
        <c:axId val="81714560"/>
        <c:axId val="94446720"/>
      </c:barChart>
      <c:catAx>
        <c:axId val="817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446720"/>
        <c:crosses val="autoZero"/>
        <c:auto val="1"/>
        <c:lblAlgn val="ctr"/>
        <c:lblOffset val="100"/>
        <c:tickLblSkip val="1"/>
        <c:tickMarkSkip val="1"/>
        <c:noMultiLvlLbl val="0"/>
      </c:catAx>
      <c:valAx>
        <c:axId val="9444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1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5122</c:v>
                </c:pt>
                <c:pt idx="5">
                  <c:v>5017</c:v>
                </c:pt>
                <c:pt idx="8">
                  <c:v>5185</c:v>
                </c:pt>
                <c:pt idx="11">
                  <c:v>5377</c:v>
                </c:pt>
                <c:pt idx="14">
                  <c:v>5191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17</c:v>
                </c:pt>
                <c:pt idx="6">
                  <c:v>15</c:v>
                </c:pt>
                <c:pt idx="9">
                  <c:v>13</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1848</c:v>
                </c:pt>
                <c:pt idx="3">
                  <c:v>1848</c:v>
                </c:pt>
                <c:pt idx="6">
                  <c:v>1761</c:v>
                </c:pt>
                <c:pt idx="9">
                  <c:v>1706</c:v>
                </c:pt>
                <c:pt idx="12">
                  <c:v>1731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5478</c:v>
                </c:pt>
                <c:pt idx="3">
                  <c:v>5281</c:v>
                </c:pt>
                <c:pt idx="6">
                  <c:v>5313</c:v>
                </c:pt>
                <c:pt idx="9">
                  <c:v>5548</c:v>
                </c:pt>
                <c:pt idx="12">
                  <c:v>5486</c:v>
                </c:pt>
              </c:numCache>
            </c:numRef>
          </c:val>
        </c:ser>
        <c:dLbls>
          <c:showLegendKey val="0"/>
          <c:showVal val="0"/>
          <c:showCatName val="0"/>
          <c:showSerName val="0"/>
          <c:showPercent val="0"/>
          <c:showBubbleSize val="0"/>
        </c:dLbls>
        <c:gapWidth val="100"/>
        <c:overlap val="100"/>
        <c:axId val="94534272"/>
        <c:axId val="9455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2224</c:v>
                </c:pt>
                <c:pt idx="2">
                  <c:v>#N/A</c:v>
                </c:pt>
                <c:pt idx="3">
                  <c:v>#N/A</c:v>
                </c:pt>
                <c:pt idx="4">
                  <c:v>2129</c:v>
                </c:pt>
                <c:pt idx="5">
                  <c:v>#N/A</c:v>
                </c:pt>
                <c:pt idx="6">
                  <c:v>#N/A</c:v>
                </c:pt>
                <c:pt idx="7">
                  <c:v>1904</c:v>
                </c:pt>
                <c:pt idx="8">
                  <c:v>#N/A</c:v>
                </c:pt>
                <c:pt idx="9">
                  <c:v>#N/A</c:v>
                </c:pt>
                <c:pt idx="10">
                  <c:v>1890</c:v>
                </c:pt>
                <c:pt idx="11">
                  <c:v>#N/A</c:v>
                </c:pt>
                <c:pt idx="12">
                  <c:v>#N/A</c:v>
                </c:pt>
                <c:pt idx="13">
                  <c:v>2040</c:v>
                </c:pt>
                <c:pt idx="14">
                  <c:v>#N/A</c:v>
                </c:pt>
              </c:numCache>
            </c:numRef>
          </c:val>
          <c:smooth val="0"/>
        </c:ser>
        <c:dLbls>
          <c:showLegendKey val="0"/>
          <c:showVal val="0"/>
          <c:showCatName val="0"/>
          <c:showSerName val="0"/>
          <c:showPercent val="0"/>
          <c:showBubbleSize val="0"/>
        </c:dLbls>
        <c:marker val="1"/>
        <c:smooth val="0"/>
        <c:axId val="94534272"/>
        <c:axId val="94556928"/>
      </c:lineChart>
      <c:catAx>
        <c:axId val="9453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556928"/>
        <c:crosses val="autoZero"/>
        <c:auto val="1"/>
        <c:lblAlgn val="ctr"/>
        <c:lblOffset val="100"/>
        <c:tickLblSkip val="1"/>
        <c:tickMarkSkip val="1"/>
        <c:noMultiLvlLbl val="0"/>
      </c:catAx>
      <c:valAx>
        <c:axId val="9455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53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51629</c:v>
                </c:pt>
                <c:pt idx="5">
                  <c:v>52410</c:v>
                </c:pt>
                <c:pt idx="8">
                  <c:v>52231</c:v>
                </c:pt>
                <c:pt idx="11">
                  <c:v>52893</c:v>
                </c:pt>
                <c:pt idx="14">
                  <c:v>53281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3839</c:v>
                </c:pt>
                <c:pt idx="5">
                  <c:v>3899</c:v>
                </c:pt>
                <c:pt idx="8">
                  <c:v>3954</c:v>
                </c:pt>
                <c:pt idx="11">
                  <c:v>3539</c:v>
                </c:pt>
                <c:pt idx="14">
                  <c:v>3414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7383</c:v>
                </c:pt>
                <c:pt idx="5">
                  <c:v>8211</c:v>
                </c:pt>
                <c:pt idx="8">
                  <c:v>7886</c:v>
                </c:pt>
                <c:pt idx="11">
                  <c:v>8156</c:v>
                </c:pt>
                <c:pt idx="14">
                  <c:v>7597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7678</c:v>
                </c:pt>
                <c:pt idx="3">
                  <c:v>7505</c:v>
                </c:pt>
                <c:pt idx="6">
                  <c:v>7329</c:v>
                </c:pt>
                <c:pt idx="9">
                  <c:v>6712</c:v>
                </c:pt>
                <c:pt idx="12">
                  <c:v>6207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223</c:v>
                </c:pt>
                <c:pt idx="3">
                  <c:v>165</c:v>
                </c:pt>
                <c:pt idx="6">
                  <c:v>84</c:v>
                </c:pt>
                <c:pt idx="9">
                  <c:v>66</c:v>
                </c:pt>
                <c:pt idx="12">
                  <c:v>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28092</c:v>
                </c:pt>
                <c:pt idx="3">
                  <c:v>27346</c:v>
                </c:pt>
                <c:pt idx="6">
                  <c:v>25306</c:v>
                </c:pt>
                <c:pt idx="9">
                  <c:v>23188</c:v>
                </c:pt>
                <c:pt idx="12">
                  <c:v>23426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7449</c:v>
                </c:pt>
                <c:pt idx="3">
                  <c:v>6015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49758</c:v>
                </c:pt>
                <c:pt idx="3">
                  <c:v>50032</c:v>
                </c:pt>
                <c:pt idx="6">
                  <c:v>53348</c:v>
                </c:pt>
                <c:pt idx="9">
                  <c:v>53896</c:v>
                </c:pt>
                <c:pt idx="12">
                  <c:v>54446</c:v>
                </c:pt>
              </c:numCache>
            </c:numRef>
          </c:val>
        </c:ser>
        <c:dLbls>
          <c:showLegendKey val="0"/>
          <c:showVal val="0"/>
          <c:showCatName val="0"/>
          <c:showSerName val="0"/>
          <c:showPercent val="0"/>
          <c:showBubbleSize val="0"/>
        </c:dLbls>
        <c:gapWidth val="100"/>
        <c:overlap val="100"/>
        <c:axId val="94796032"/>
        <c:axId val="9480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30350</c:v>
                </c:pt>
                <c:pt idx="2">
                  <c:v>#N/A</c:v>
                </c:pt>
                <c:pt idx="3">
                  <c:v>#N/A</c:v>
                </c:pt>
                <c:pt idx="4">
                  <c:v>26544</c:v>
                </c:pt>
                <c:pt idx="5">
                  <c:v>#N/A</c:v>
                </c:pt>
                <c:pt idx="6">
                  <c:v>#N/A</c:v>
                </c:pt>
                <c:pt idx="7">
                  <c:v>21996</c:v>
                </c:pt>
                <c:pt idx="8">
                  <c:v>#N/A</c:v>
                </c:pt>
                <c:pt idx="9">
                  <c:v>#N/A</c:v>
                </c:pt>
                <c:pt idx="10">
                  <c:v>19274</c:v>
                </c:pt>
                <c:pt idx="11">
                  <c:v>#N/A</c:v>
                </c:pt>
                <c:pt idx="12">
                  <c:v>#N/A</c:v>
                </c:pt>
                <c:pt idx="13">
                  <c:v>19839</c:v>
                </c:pt>
                <c:pt idx="14">
                  <c:v>#N/A</c:v>
                </c:pt>
              </c:numCache>
            </c:numRef>
          </c:val>
          <c:smooth val="0"/>
        </c:ser>
        <c:dLbls>
          <c:showLegendKey val="0"/>
          <c:showVal val="0"/>
          <c:showCatName val="0"/>
          <c:showSerName val="0"/>
          <c:showPercent val="0"/>
          <c:showBubbleSize val="0"/>
        </c:dLbls>
        <c:marker val="1"/>
        <c:smooth val="0"/>
        <c:axId val="94796032"/>
        <c:axId val="94802304"/>
      </c:lineChart>
      <c:catAx>
        <c:axId val="94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02304"/>
        <c:crosses val="autoZero"/>
        <c:auto val="1"/>
        <c:lblAlgn val="ctr"/>
        <c:lblOffset val="100"/>
        <c:tickLblSkip val="1"/>
        <c:tickMarkSkip val="1"/>
        <c:noMultiLvlLbl val="0"/>
      </c:catAx>
      <c:valAx>
        <c:axId val="9480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80,682
79,852
552.54
44,547,897
42,719,445
858,305
23,733,793
54,445,681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平成１８年１月の市町村合併により、類似団体平均を下回ることとなった。合併以後、当該指数は伸びを見せてはいないが、平成２２年度に減少に転じた後は、ほぼ横ばい傾向である。</a:t>
          </a:r>
          <a:endParaRPr kumimoji="1" lang="en-US" altLang="ja-JP" sz="1300">
            <a:latin typeface="ＭＳ Ｐゴシック"/>
          </a:endParaRPr>
        </a:p>
        <a:p>
          <a:r>
            <a:rPr kumimoji="1" lang="ja-JP" altLang="en-US" sz="1300">
              <a:latin typeface="ＭＳ Ｐゴシック"/>
            </a:rPr>
            <a:t>　平成２６年度においては、基準財政需要額がわずかに減少し、</a:t>
          </a:r>
          <a:r>
            <a:rPr kumimoji="1" lang="en-US" altLang="ja-JP" sz="1300">
              <a:latin typeface="ＭＳ Ｐゴシック"/>
            </a:rPr>
            <a:t>0.01</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今後も市税等収入の確保に努める一方、人件費等の歳出抑制に取り組むとともに、ハード事業の実施にあたっては、交付税措置のある有利な起債を活用することで、財政基盤の健全化を図る予定である。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69" name="直線コネクタ 68"/>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2" name="直線コネクタ 71"/>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94343</xdr:rowOff>
    </xdr:to>
    <xdr:cxnSp macro="">
      <xdr:nvCxnSpPr>
        <xdr:cNvPr id="75" name="直線コネクタ 74"/>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77107</xdr:rowOff>
    </xdr:to>
    <xdr:cxnSp macro="">
      <xdr:nvCxnSpPr>
        <xdr:cNvPr id="78" name="直線コネクタ 77"/>
        <xdr:cNvCxnSpPr/>
      </xdr:nvCxnSpPr>
      <xdr:spPr>
        <a:xfrm>
          <a:off x="1447800" y="722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89"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2" name="円/楕円 91"/>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3" name="テキスト ボックス 92"/>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4" name="円/楕円 93"/>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5" name="テキスト ボックス 94"/>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a:t>
          </a:r>
          <a:r>
            <a:rPr kumimoji="1" lang="ja-JP" altLang="ja-JP" sz="1300">
              <a:solidFill>
                <a:schemeClr val="dk1"/>
              </a:solidFill>
              <a:effectLst/>
              <a:latin typeface="+mn-lt"/>
              <a:ea typeface="+mn-ea"/>
              <a:cs typeface="+mn-cs"/>
            </a:rPr>
            <a:t>地方交付税が減となった</a:t>
          </a:r>
          <a:r>
            <a:rPr kumimoji="1" lang="ja-JP" altLang="en-US" sz="1300">
              <a:latin typeface="ＭＳ Ｐゴシック"/>
            </a:rPr>
            <a:t>一方で、</a:t>
          </a:r>
          <a:r>
            <a:rPr kumimoji="1" lang="ja-JP" altLang="ja-JP" sz="1300">
              <a:solidFill>
                <a:schemeClr val="dk1"/>
              </a:solidFill>
              <a:effectLst/>
              <a:latin typeface="+mn-lt"/>
              <a:ea typeface="+mn-ea"/>
              <a:cs typeface="+mn-cs"/>
            </a:rPr>
            <a:t>市税収入が増収した</a:t>
          </a:r>
          <a:r>
            <a:rPr kumimoji="1" lang="ja-JP" altLang="en-US" sz="1300">
              <a:latin typeface="ＭＳ Ｐゴシック"/>
            </a:rPr>
            <a:t>ことにより、経常一般財源は前年度比で</a:t>
          </a:r>
          <a:r>
            <a:rPr kumimoji="1" lang="en-US" altLang="ja-JP" sz="1300">
              <a:latin typeface="ＭＳ Ｐゴシック"/>
            </a:rPr>
            <a:t>118</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歳出面では、経常経費充当一般財源について、公債費は減少したものの、人件費、物件費、扶助費等が増加したことにより、前年度比</a:t>
          </a:r>
          <a:r>
            <a:rPr kumimoji="1" lang="en-US" altLang="ja-JP" sz="1300">
              <a:latin typeface="ＭＳ Ｐゴシック"/>
            </a:rPr>
            <a:t>688</a:t>
          </a:r>
          <a:r>
            <a:rPr kumimoji="1" lang="ja-JP" altLang="en-US" sz="1300">
              <a:latin typeface="ＭＳ Ｐゴシック"/>
            </a:rPr>
            <a:t>百万円の増となった。</a:t>
          </a:r>
          <a:endParaRPr kumimoji="1" lang="en-US" altLang="ja-JP" sz="1300">
            <a:latin typeface="ＭＳ Ｐゴシック"/>
          </a:endParaRPr>
        </a:p>
        <a:p>
          <a:r>
            <a:rPr kumimoji="1" lang="ja-JP" altLang="en-US" sz="1300">
              <a:latin typeface="ＭＳ Ｐゴシック"/>
            </a:rPr>
            <a:t>　結果として、経常収支比率は、前年度比</a:t>
          </a:r>
          <a:r>
            <a:rPr kumimoji="1" lang="en-US" altLang="ja-JP" sz="1300">
              <a:latin typeface="ＭＳ Ｐゴシック"/>
            </a:rPr>
            <a:t>3.2</a:t>
          </a:r>
          <a:r>
            <a:rPr kumimoji="1" lang="ja-JP" altLang="en-US" sz="1300">
              <a:latin typeface="ＭＳ Ｐゴシック"/>
            </a:rPr>
            <a:t>ポイントの上昇となった。</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54102</xdr:rowOff>
    </xdr:to>
    <xdr:cxnSp macro="">
      <xdr:nvCxnSpPr>
        <xdr:cNvPr id="130" name="直線コネクタ 129"/>
        <xdr:cNvCxnSpPr/>
      </xdr:nvCxnSpPr>
      <xdr:spPr>
        <a:xfrm>
          <a:off x="4114800" y="1052957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71120</xdr:rowOff>
    </xdr:to>
    <xdr:cxnSp macro="">
      <xdr:nvCxnSpPr>
        <xdr:cNvPr id="133" name="直線コネクタ 132"/>
        <xdr:cNvCxnSpPr/>
      </xdr:nvCxnSpPr>
      <xdr:spPr>
        <a:xfrm>
          <a:off x="3225800" y="1045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170180</xdr:rowOff>
    </xdr:to>
    <xdr:cxnSp macro="">
      <xdr:nvCxnSpPr>
        <xdr:cNvPr id="136" name="直線コネクタ 135"/>
        <xdr:cNvCxnSpPr/>
      </xdr:nvCxnSpPr>
      <xdr:spPr>
        <a:xfrm>
          <a:off x="2336800" y="1036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124460</xdr:rowOff>
    </xdr:from>
    <xdr:to>
      <xdr:col>3</xdr:col>
      <xdr:colOff>279400</xdr:colOff>
      <xdr:row>60</xdr:row>
      <xdr:rowOff>73660</xdr:rowOff>
    </xdr:to>
    <xdr:cxnSp macro="">
      <xdr:nvCxnSpPr>
        <xdr:cNvPr id="139" name="直線コネクタ 138"/>
        <xdr:cNvCxnSpPr/>
      </xdr:nvCxnSpPr>
      <xdr:spPr>
        <a:xfrm>
          <a:off x="1447800" y="102400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3302</xdr:rowOff>
    </xdr:from>
    <xdr:to>
      <xdr:col>7</xdr:col>
      <xdr:colOff>203200</xdr:colOff>
      <xdr:row>62</xdr:row>
      <xdr:rowOff>104902</xdr:rowOff>
    </xdr:to>
    <xdr:sp macro="" textlink="">
      <xdr:nvSpPr>
        <xdr:cNvPr id="149" name="円/楕円 148"/>
        <xdr:cNvSpPr/>
      </xdr:nvSpPr>
      <xdr:spPr>
        <a:xfrm>
          <a:off x="49022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146829</xdr:rowOff>
    </xdr:from>
    <xdr:ext cx="762000" cy="259045"/>
    <xdr:sp macro="" textlink="">
      <xdr:nvSpPr>
        <xdr:cNvPr id="150" name="財政構造の弾力性該当値テキスト"/>
        <xdr:cNvSpPr txBox="1"/>
      </xdr:nvSpPr>
      <xdr:spPr>
        <a:xfrm>
          <a:off x="5041900" y="106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1" name="円/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2" name="テキスト ボックス 151"/>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3" name="円/楕円 152"/>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4" name="テキスト ボックス 153"/>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57" name="円/楕円 156"/>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58" name="テキスト ボックス 157"/>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合併以来、類似団体と比べ高い水準で推移している。</a:t>
          </a:r>
          <a:endParaRPr kumimoji="1" lang="en-US" altLang="ja-JP" sz="1300">
            <a:latin typeface="ＭＳ Ｐゴシック"/>
          </a:endParaRPr>
        </a:p>
        <a:p>
          <a:r>
            <a:rPr kumimoji="1" lang="ja-JP" altLang="en-US" sz="1300">
              <a:latin typeface="ＭＳ Ｐゴシック"/>
            </a:rPr>
            <a:t>　人件費については、</a:t>
          </a:r>
          <a:r>
            <a:rPr kumimoji="1" lang="en-US" altLang="ja-JP" sz="1300">
              <a:latin typeface="ＭＳ Ｐゴシック"/>
            </a:rPr>
            <a:t>H26</a:t>
          </a:r>
          <a:r>
            <a:rPr kumimoji="1" lang="ja-JP" altLang="en-US" sz="1300">
              <a:latin typeface="ＭＳ Ｐゴシック"/>
            </a:rPr>
            <a:t>年度豪雨災害に伴う超過勤務等により、前年度比で</a:t>
          </a:r>
          <a:r>
            <a:rPr kumimoji="1" lang="en-US" altLang="ja-JP" sz="1300">
              <a:latin typeface="ＭＳ Ｐゴシック"/>
            </a:rPr>
            <a:t>326</a:t>
          </a:r>
          <a:r>
            <a:rPr kumimoji="1" lang="ja-JP" altLang="en-US" sz="1300">
              <a:latin typeface="ＭＳ Ｐゴシック"/>
            </a:rPr>
            <a:t>百万円の増となった。また、類似団体平均と比べ、職員数は多く、これについては、更なる定員削減を行い、経費の圧縮を図る必要がある。</a:t>
          </a:r>
          <a:endParaRPr kumimoji="1" lang="en-US" altLang="ja-JP" sz="1300">
            <a:latin typeface="ＭＳ Ｐゴシック"/>
          </a:endParaRPr>
        </a:p>
        <a:p>
          <a:r>
            <a:rPr kumimoji="1" lang="ja-JP" altLang="en-US" sz="1300">
              <a:latin typeface="ＭＳ Ｐゴシック"/>
            </a:rPr>
            <a:t>　物件費等については、基幹系システムの更新や、新しく稼動した施設の管理費、指定管理の見直し等により、多額の経費がかかり、増額となった。</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21379</xdr:rowOff>
    </xdr:from>
    <xdr:to>
      <xdr:col>7</xdr:col>
      <xdr:colOff>152400</xdr:colOff>
      <xdr:row>82</xdr:row>
      <xdr:rowOff>40391</xdr:rowOff>
    </xdr:to>
    <xdr:cxnSp macro="">
      <xdr:nvCxnSpPr>
        <xdr:cNvPr id="192" name="直線コネクタ 191"/>
        <xdr:cNvCxnSpPr/>
      </xdr:nvCxnSpPr>
      <xdr:spPr>
        <a:xfrm>
          <a:off x="4114800" y="14080279"/>
          <a:ext cx="8382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15363</xdr:rowOff>
    </xdr:from>
    <xdr:to>
      <xdr:col>6</xdr:col>
      <xdr:colOff>0</xdr:colOff>
      <xdr:row>82</xdr:row>
      <xdr:rowOff>21379</xdr:rowOff>
    </xdr:to>
    <xdr:cxnSp macro="">
      <xdr:nvCxnSpPr>
        <xdr:cNvPr id="195" name="直線コネクタ 194"/>
        <xdr:cNvCxnSpPr/>
      </xdr:nvCxnSpPr>
      <xdr:spPr>
        <a:xfrm>
          <a:off x="3225800" y="14074263"/>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15363</xdr:rowOff>
    </xdr:from>
    <xdr:to>
      <xdr:col>4</xdr:col>
      <xdr:colOff>482600</xdr:colOff>
      <xdr:row>82</xdr:row>
      <xdr:rowOff>20056</xdr:rowOff>
    </xdr:to>
    <xdr:cxnSp macro="">
      <xdr:nvCxnSpPr>
        <xdr:cNvPr id="198" name="直線コネクタ 197"/>
        <xdr:cNvCxnSpPr/>
      </xdr:nvCxnSpPr>
      <xdr:spPr>
        <a:xfrm flipV="1">
          <a:off x="2336800" y="14074263"/>
          <a:ext cx="889000" cy="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11967</xdr:rowOff>
    </xdr:from>
    <xdr:to>
      <xdr:col>3</xdr:col>
      <xdr:colOff>279400</xdr:colOff>
      <xdr:row>82</xdr:row>
      <xdr:rowOff>20056</xdr:rowOff>
    </xdr:to>
    <xdr:cxnSp macro="">
      <xdr:nvCxnSpPr>
        <xdr:cNvPr id="201" name="直線コネクタ 200"/>
        <xdr:cNvCxnSpPr/>
      </xdr:nvCxnSpPr>
      <xdr:spPr>
        <a:xfrm>
          <a:off x="1447800" y="14070867"/>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5" name="テキスト ボックス 204"/>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161041</xdr:rowOff>
    </xdr:from>
    <xdr:to>
      <xdr:col>7</xdr:col>
      <xdr:colOff>203200</xdr:colOff>
      <xdr:row>82</xdr:row>
      <xdr:rowOff>91191</xdr:rowOff>
    </xdr:to>
    <xdr:sp macro="" textlink="">
      <xdr:nvSpPr>
        <xdr:cNvPr id="211" name="円/楕円 210"/>
        <xdr:cNvSpPr/>
      </xdr:nvSpPr>
      <xdr:spPr>
        <a:xfrm>
          <a:off x="4902200" y="1404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133118</xdr:rowOff>
    </xdr:from>
    <xdr:ext cx="762000" cy="259045"/>
    <xdr:sp macro="" textlink="">
      <xdr:nvSpPr>
        <xdr:cNvPr id="212" name="人件費・物件費等の状況該当値テキスト"/>
        <xdr:cNvSpPr txBox="1"/>
      </xdr:nvSpPr>
      <xdr:spPr>
        <a:xfrm>
          <a:off x="5041900" y="1402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148,508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142029</xdr:rowOff>
    </xdr:from>
    <xdr:to>
      <xdr:col>6</xdr:col>
      <xdr:colOff>50800</xdr:colOff>
      <xdr:row>82</xdr:row>
      <xdr:rowOff>72179</xdr:rowOff>
    </xdr:to>
    <xdr:sp macro="" textlink="">
      <xdr:nvSpPr>
        <xdr:cNvPr id="213" name="円/楕円 212"/>
        <xdr:cNvSpPr/>
      </xdr:nvSpPr>
      <xdr:spPr>
        <a:xfrm>
          <a:off x="4064000" y="1402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56956</xdr:rowOff>
    </xdr:from>
    <xdr:ext cx="736600" cy="259045"/>
    <xdr:sp macro="" textlink="">
      <xdr:nvSpPr>
        <xdr:cNvPr id="214" name="テキスト ボックス 213"/>
        <xdr:cNvSpPr txBox="1"/>
      </xdr:nvSpPr>
      <xdr:spPr>
        <a:xfrm>
          <a:off x="3733800" y="1411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136013</xdr:rowOff>
    </xdr:from>
    <xdr:to>
      <xdr:col>4</xdr:col>
      <xdr:colOff>533400</xdr:colOff>
      <xdr:row>82</xdr:row>
      <xdr:rowOff>66163</xdr:rowOff>
    </xdr:to>
    <xdr:sp macro="" textlink="">
      <xdr:nvSpPr>
        <xdr:cNvPr id="215" name="円/楕円 214"/>
        <xdr:cNvSpPr/>
      </xdr:nvSpPr>
      <xdr:spPr>
        <a:xfrm>
          <a:off x="3175000" y="140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50940</xdr:rowOff>
    </xdr:from>
    <xdr:ext cx="762000" cy="259045"/>
    <xdr:sp macro="" textlink="">
      <xdr:nvSpPr>
        <xdr:cNvPr id="216" name="テキスト ボックス 215"/>
        <xdr:cNvSpPr txBox="1"/>
      </xdr:nvSpPr>
      <xdr:spPr>
        <a:xfrm>
          <a:off x="2844800" y="1410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136,061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140706</xdr:rowOff>
    </xdr:from>
    <xdr:to>
      <xdr:col>3</xdr:col>
      <xdr:colOff>330200</xdr:colOff>
      <xdr:row>82</xdr:row>
      <xdr:rowOff>70856</xdr:rowOff>
    </xdr:to>
    <xdr:sp macro="" textlink="">
      <xdr:nvSpPr>
        <xdr:cNvPr id="217" name="円/楕円 216"/>
        <xdr:cNvSpPr/>
      </xdr:nvSpPr>
      <xdr:spPr>
        <a:xfrm>
          <a:off x="2286000" y="140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55633</xdr:rowOff>
    </xdr:from>
    <xdr:ext cx="762000" cy="259045"/>
    <xdr:sp macro="" textlink="">
      <xdr:nvSpPr>
        <xdr:cNvPr id="218" name="テキスト ボックス 217"/>
        <xdr:cNvSpPr txBox="1"/>
      </xdr:nvSpPr>
      <xdr:spPr>
        <a:xfrm>
          <a:off x="1955800" y="1411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138,395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132617</xdr:rowOff>
    </xdr:from>
    <xdr:to>
      <xdr:col>2</xdr:col>
      <xdr:colOff>127000</xdr:colOff>
      <xdr:row>82</xdr:row>
      <xdr:rowOff>62767</xdr:rowOff>
    </xdr:to>
    <xdr:sp macro="" textlink="">
      <xdr:nvSpPr>
        <xdr:cNvPr id="219" name="円/楕円 218"/>
        <xdr:cNvSpPr/>
      </xdr:nvSpPr>
      <xdr:spPr>
        <a:xfrm>
          <a:off x="1397000" y="140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47544</xdr:rowOff>
    </xdr:from>
    <xdr:ext cx="762000" cy="259045"/>
    <xdr:sp macro="" textlink="">
      <xdr:nvSpPr>
        <xdr:cNvPr id="220" name="テキスト ボックス 219"/>
        <xdr:cNvSpPr txBox="1"/>
      </xdr:nvSpPr>
      <xdr:spPr>
        <a:xfrm>
          <a:off x="1066800" y="1410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国家公務員給与の時限的特例措置の終了により、平成２５年度は低下した。平成２６年度はほぼ横ばいの結果となった。</a:t>
          </a:r>
          <a:endParaRPr kumimoji="1" lang="en-US" altLang="ja-JP" sz="1300">
            <a:latin typeface="ＭＳ Ｐゴシック"/>
          </a:endParaRPr>
        </a:p>
        <a:p>
          <a:r>
            <a:rPr kumimoji="1" lang="ja-JP" altLang="en-US" sz="1300">
              <a:latin typeface="ＭＳ Ｐゴシック"/>
            </a:rPr>
            <a:t>　職員定数の削減、給与体系の見直し等に継続して取り組み、今後も国家公務員に準拠した給与体系を基本とする適正水準の維持に努める。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86</xdr:row>
      <xdr:rowOff>165946</xdr:rowOff>
    </xdr:to>
    <xdr:cxnSp macro="">
      <xdr:nvCxnSpPr>
        <xdr:cNvPr id="254" name="直線コネクタ 253"/>
        <xdr:cNvCxnSpPr/>
      </xdr:nvCxnSpPr>
      <xdr:spPr>
        <a:xfrm>
          <a:off x="16179800" y="148865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5"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141816</xdr:rowOff>
    </xdr:from>
    <xdr:to>
      <xdr:col>23</xdr:col>
      <xdr:colOff>406400</xdr:colOff>
      <xdr:row>89</xdr:row>
      <xdr:rowOff>150284</xdr:rowOff>
    </xdr:to>
    <xdr:cxnSp macro="">
      <xdr:nvCxnSpPr>
        <xdr:cNvPr id="257" name="直線コネクタ 256"/>
        <xdr:cNvCxnSpPr/>
      </xdr:nvCxnSpPr>
      <xdr:spPr>
        <a:xfrm flipV="1">
          <a:off x="15290800" y="14886516"/>
          <a:ext cx="889000" cy="5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170620</xdr:rowOff>
    </xdr:from>
    <xdr:ext cx="736600" cy="259045"/>
    <xdr:sp macro="" textlink="">
      <xdr:nvSpPr>
        <xdr:cNvPr id="259" name="テキスト ボックス 258"/>
        <xdr:cNvSpPr txBox="1"/>
      </xdr:nvSpPr>
      <xdr:spPr>
        <a:xfrm>
          <a:off x="15798800" y="14572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150284</xdr:rowOff>
    </xdr:from>
    <xdr:to>
      <xdr:col>22</xdr:col>
      <xdr:colOff>203200</xdr:colOff>
      <xdr:row>89</xdr:row>
      <xdr:rowOff>166370</xdr:rowOff>
    </xdr:to>
    <xdr:cxnSp macro="">
      <xdr:nvCxnSpPr>
        <xdr:cNvPr id="260" name="直線コネクタ 259"/>
        <xdr:cNvCxnSpPr/>
      </xdr:nvCxnSpPr>
      <xdr:spPr>
        <a:xfrm flipV="1">
          <a:off x="14401800" y="1540933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166370</xdr:rowOff>
    </xdr:to>
    <xdr:cxnSp macro="">
      <xdr:nvCxnSpPr>
        <xdr:cNvPr id="263" name="直線コネクタ 262"/>
        <xdr:cNvCxnSpPr/>
      </xdr:nvCxnSpPr>
      <xdr:spPr>
        <a:xfrm>
          <a:off x="13512800" y="1474978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6" name="フローチャート : 判断 265"/>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105004</xdr:rowOff>
    </xdr:from>
    <xdr:ext cx="762000" cy="259045"/>
    <xdr:sp macro="" textlink="">
      <xdr:nvSpPr>
        <xdr:cNvPr id="267" name="テキスト ボックス 266"/>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3" name="円/楕円 272"/>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4"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91016</xdr:rowOff>
    </xdr:from>
    <xdr:to>
      <xdr:col>23</xdr:col>
      <xdr:colOff>457200</xdr:colOff>
      <xdr:row>87</xdr:row>
      <xdr:rowOff>21166</xdr:rowOff>
    </xdr:to>
    <xdr:sp macro="" textlink="">
      <xdr:nvSpPr>
        <xdr:cNvPr id="275" name="円/楕円 274"/>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5943</xdr:rowOff>
    </xdr:from>
    <xdr:ext cx="736600" cy="259045"/>
    <xdr:sp macro="" textlink="">
      <xdr:nvSpPr>
        <xdr:cNvPr id="276" name="テキスト ボックス 275"/>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7" name="円/楕円 276"/>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39811</xdr:rowOff>
    </xdr:from>
    <xdr:ext cx="762000" cy="259045"/>
    <xdr:sp macro="" textlink="">
      <xdr:nvSpPr>
        <xdr:cNvPr id="278" name="テキスト ボックス 277"/>
        <xdr:cNvSpPr txBox="1"/>
      </xdr:nvSpPr>
      <xdr:spPr>
        <a:xfrm>
          <a:off x="14909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115570</xdr:rowOff>
    </xdr:from>
    <xdr:to>
      <xdr:col>21</xdr:col>
      <xdr:colOff>50800</xdr:colOff>
      <xdr:row>90</xdr:row>
      <xdr:rowOff>45720</xdr:rowOff>
    </xdr:to>
    <xdr:sp macro="" textlink="">
      <xdr:nvSpPr>
        <xdr:cNvPr id="279" name="円/楕円 278"/>
        <xdr:cNvSpPr/>
      </xdr:nvSpPr>
      <xdr:spPr>
        <a:xfrm>
          <a:off x="14351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55897</xdr:rowOff>
    </xdr:from>
    <xdr:ext cx="762000" cy="259045"/>
    <xdr:sp macro="" textlink="">
      <xdr:nvSpPr>
        <xdr:cNvPr id="280" name="テキスト ボックス 279"/>
        <xdr:cNvSpPr txBox="1"/>
      </xdr:nvSpPr>
      <xdr:spPr>
        <a:xfrm>
          <a:off x="14020800" y="151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1" name="円/楕円 280"/>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66057</xdr:rowOff>
    </xdr:from>
    <xdr:ext cx="762000" cy="259045"/>
    <xdr:sp macro="" textlink="">
      <xdr:nvSpPr>
        <xdr:cNvPr id="282" name="テキスト ボックス 281"/>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い、類似団体の平均を上回っていたため、第４次行政改革大綱では、一般職員数７０人以上の削減を目標とし、新規採用職員の抑制・早期勧奨退職に務めた結果、目標を上回る削減を達成したところであり、平成２４年度からの第５次行政改革大綱においても３５人の削減目標を設定し、実行している。</a:t>
          </a:r>
          <a:endParaRPr kumimoji="1" lang="en-US" altLang="ja-JP" sz="1300">
            <a:latin typeface="ＭＳ Ｐゴシック"/>
          </a:endParaRPr>
        </a:p>
        <a:p>
          <a:r>
            <a:rPr kumimoji="1" lang="ja-JP" altLang="en-US" sz="1300">
              <a:latin typeface="ＭＳ Ｐゴシック"/>
            </a:rPr>
            <a:t>　しかしながら、依然として類似団体に比べると高い数値となっており、より積極的な削減に取組、適正な定数管理に努める。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121678</xdr:rowOff>
    </xdr:from>
    <xdr:to>
      <xdr:col>24</xdr:col>
      <xdr:colOff>558800</xdr:colOff>
      <xdr:row>61</xdr:row>
      <xdr:rowOff>126274</xdr:rowOff>
    </xdr:to>
    <xdr:cxnSp macro="">
      <xdr:nvCxnSpPr>
        <xdr:cNvPr id="319" name="直線コネクタ 318"/>
        <xdr:cNvCxnSpPr/>
      </xdr:nvCxnSpPr>
      <xdr:spPr>
        <a:xfrm flipV="1">
          <a:off x="16179800" y="1058012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0"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61</xdr:row>
      <xdr:rowOff>134317</xdr:rowOff>
    </xdr:to>
    <xdr:cxnSp macro="">
      <xdr:nvCxnSpPr>
        <xdr:cNvPr id="322" name="直線コネクタ 321"/>
        <xdr:cNvCxnSpPr/>
      </xdr:nvCxnSpPr>
      <xdr:spPr>
        <a:xfrm flipV="1">
          <a:off x="15290800" y="105847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4" name="テキスト ボックス 323"/>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134317</xdr:rowOff>
    </xdr:from>
    <xdr:to>
      <xdr:col>22</xdr:col>
      <xdr:colOff>203200</xdr:colOff>
      <xdr:row>61</xdr:row>
      <xdr:rowOff>140063</xdr:rowOff>
    </xdr:to>
    <xdr:cxnSp macro="">
      <xdr:nvCxnSpPr>
        <xdr:cNvPr id="325" name="直線コネクタ 324"/>
        <xdr:cNvCxnSpPr/>
      </xdr:nvCxnSpPr>
      <xdr:spPr>
        <a:xfrm flipV="1">
          <a:off x="14401800" y="10592767"/>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7" name="テキスト ボックス 326"/>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140063</xdr:rowOff>
    </xdr:from>
    <xdr:to>
      <xdr:col>21</xdr:col>
      <xdr:colOff>0</xdr:colOff>
      <xdr:row>61</xdr:row>
      <xdr:rowOff>159596</xdr:rowOff>
    </xdr:to>
    <xdr:cxnSp macro="">
      <xdr:nvCxnSpPr>
        <xdr:cNvPr id="328" name="直線コネクタ 327"/>
        <xdr:cNvCxnSpPr/>
      </xdr:nvCxnSpPr>
      <xdr:spPr>
        <a:xfrm flipV="1">
          <a:off x="13512800" y="10598513"/>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0" name="テキスト ボックス 329"/>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1" name="フローチャート : 判断 330"/>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2" name="テキスト ボックス 331"/>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70878</xdr:rowOff>
    </xdr:from>
    <xdr:to>
      <xdr:col>24</xdr:col>
      <xdr:colOff>609600</xdr:colOff>
      <xdr:row>62</xdr:row>
      <xdr:rowOff>1028</xdr:rowOff>
    </xdr:to>
    <xdr:sp macro="" textlink="">
      <xdr:nvSpPr>
        <xdr:cNvPr id="338" name="円/楕円 337"/>
        <xdr:cNvSpPr/>
      </xdr:nvSpPr>
      <xdr:spPr>
        <a:xfrm>
          <a:off x="16967200" y="105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42955</xdr:rowOff>
    </xdr:from>
    <xdr:ext cx="762000" cy="259045"/>
    <xdr:sp macro="" textlink="">
      <xdr:nvSpPr>
        <xdr:cNvPr id="339" name="定員管理の状況該当値テキスト"/>
        <xdr:cNvSpPr txBox="1"/>
      </xdr:nvSpPr>
      <xdr:spPr>
        <a:xfrm>
          <a:off x="17106900" y="1050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75474</xdr:rowOff>
    </xdr:from>
    <xdr:to>
      <xdr:col>23</xdr:col>
      <xdr:colOff>457200</xdr:colOff>
      <xdr:row>62</xdr:row>
      <xdr:rowOff>5624</xdr:rowOff>
    </xdr:to>
    <xdr:sp macro="" textlink="">
      <xdr:nvSpPr>
        <xdr:cNvPr id="340" name="円/楕円 339"/>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161851</xdr:rowOff>
    </xdr:from>
    <xdr:ext cx="736600" cy="259045"/>
    <xdr:sp macro="" textlink="">
      <xdr:nvSpPr>
        <xdr:cNvPr id="341" name="テキスト ボックス 340"/>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83517</xdr:rowOff>
    </xdr:from>
    <xdr:to>
      <xdr:col>22</xdr:col>
      <xdr:colOff>254000</xdr:colOff>
      <xdr:row>62</xdr:row>
      <xdr:rowOff>13667</xdr:rowOff>
    </xdr:to>
    <xdr:sp macro="" textlink="">
      <xdr:nvSpPr>
        <xdr:cNvPr id="342" name="円/楕円 341"/>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169894</xdr:rowOff>
    </xdr:from>
    <xdr:ext cx="762000" cy="259045"/>
    <xdr:sp macro="" textlink="">
      <xdr:nvSpPr>
        <xdr:cNvPr id="343" name="テキスト ボックス 342"/>
        <xdr:cNvSpPr txBox="1"/>
      </xdr:nvSpPr>
      <xdr:spPr>
        <a:xfrm>
          <a:off x="14909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4" name="円/楕円 343"/>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4190</xdr:rowOff>
    </xdr:from>
    <xdr:ext cx="762000" cy="259045"/>
    <xdr:sp macro="" textlink="">
      <xdr:nvSpPr>
        <xdr:cNvPr id="345" name="テキスト ボックス 344"/>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108796</xdr:rowOff>
    </xdr:from>
    <xdr:to>
      <xdr:col>19</xdr:col>
      <xdr:colOff>533400</xdr:colOff>
      <xdr:row>62</xdr:row>
      <xdr:rowOff>38946</xdr:rowOff>
    </xdr:to>
    <xdr:sp macro="" textlink="">
      <xdr:nvSpPr>
        <xdr:cNvPr id="346" name="円/楕円 345"/>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23723</xdr:rowOff>
    </xdr:from>
    <xdr:ext cx="762000" cy="259045"/>
    <xdr:sp macro="" textlink="">
      <xdr:nvSpPr>
        <xdr:cNvPr id="347" name="テキスト ボックス 346"/>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将来負担の軽減対策として過年度に実施した公的資金補償金免除繰上償還や、交付税参入率の低い起債の発行抑制などにより、平成２０年度より改善傾向にあり、平成２６年度においても前年度比</a:t>
          </a:r>
          <a:r>
            <a:rPr kumimoji="1" lang="en-US" altLang="ja-JP" sz="1300">
              <a:latin typeface="ＭＳ Ｐゴシック"/>
            </a:rPr>
            <a:t>0.1</a:t>
          </a:r>
          <a:r>
            <a:rPr kumimoji="1" lang="ja-JP" altLang="en-US" sz="1300">
              <a:latin typeface="ＭＳ Ｐゴシック"/>
            </a:rPr>
            <a:t>ポイントの改善となった。これは、分子の元利償還金等の減少により、分母の特定財源の減少額のほうが大きかったために単年度では、上昇したためである。</a:t>
          </a:r>
          <a:endParaRPr kumimoji="1" lang="en-US" altLang="ja-JP" sz="1300">
            <a:latin typeface="ＭＳ Ｐゴシック"/>
          </a:endParaRPr>
        </a:p>
        <a:p>
          <a:r>
            <a:rPr kumimoji="1" lang="ja-JP" altLang="en-US" sz="1300">
              <a:latin typeface="ＭＳ Ｐゴシック"/>
            </a:rPr>
            <a:t>　今後も交付税措置の有利な地方債の活用を図りつつ、土地開発公社からの引継土地の売却・賃貸収入による第三セクター等改革推進債の繰上償還を行い、本指標の適正維持を図る。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40</xdr:row>
      <xdr:rowOff>145097</xdr:rowOff>
    </xdr:to>
    <xdr:cxnSp macro="">
      <xdr:nvCxnSpPr>
        <xdr:cNvPr id="377" name="直線コネクタ 376"/>
        <xdr:cNvCxnSpPr/>
      </xdr:nvCxnSpPr>
      <xdr:spPr>
        <a:xfrm flipV="1">
          <a:off x="16179800" y="69970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145097</xdr:rowOff>
    </xdr:from>
    <xdr:to>
      <xdr:col>23</xdr:col>
      <xdr:colOff>406400</xdr:colOff>
      <xdr:row>41</xdr:row>
      <xdr:rowOff>3810</xdr:rowOff>
    </xdr:to>
    <xdr:cxnSp macro="">
      <xdr:nvCxnSpPr>
        <xdr:cNvPr id="380" name="直線コネクタ 379"/>
        <xdr:cNvCxnSpPr/>
      </xdr:nvCxnSpPr>
      <xdr:spPr>
        <a:xfrm flipV="1">
          <a:off x="15290800" y="700309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3810</xdr:rowOff>
    </xdr:from>
    <xdr:to>
      <xdr:col>22</xdr:col>
      <xdr:colOff>203200</xdr:colOff>
      <xdr:row>41</xdr:row>
      <xdr:rowOff>70168</xdr:rowOff>
    </xdr:to>
    <xdr:cxnSp macro="">
      <xdr:nvCxnSpPr>
        <xdr:cNvPr id="383" name="直線コネクタ 382"/>
        <xdr:cNvCxnSpPr/>
      </xdr:nvCxnSpPr>
      <xdr:spPr>
        <a:xfrm flipV="1">
          <a:off x="14401800" y="703326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70168</xdr:rowOff>
    </xdr:from>
    <xdr:to>
      <xdr:col>21</xdr:col>
      <xdr:colOff>0</xdr:colOff>
      <xdr:row>41</xdr:row>
      <xdr:rowOff>154622</xdr:rowOff>
    </xdr:to>
    <xdr:cxnSp macro="">
      <xdr:nvCxnSpPr>
        <xdr:cNvPr id="386" name="直線コネクタ 385"/>
        <xdr:cNvCxnSpPr/>
      </xdr:nvCxnSpPr>
      <xdr:spPr>
        <a:xfrm flipV="1">
          <a:off x="13512800" y="70996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9" name="フローチャート : 判断 388"/>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20020</xdr:rowOff>
    </xdr:from>
    <xdr:ext cx="762000" cy="259045"/>
    <xdr:sp macro="" textlink="">
      <xdr:nvSpPr>
        <xdr:cNvPr id="390" name="テキスト ボックス 389"/>
        <xdr:cNvSpPr txBox="1"/>
      </xdr:nvSpPr>
      <xdr:spPr>
        <a:xfrm>
          <a:off x="13131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6" name="円/楕円 395"/>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7"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94297</xdr:rowOff>
    </xdr:from>
    <xdr:to>
      <xdr:col>23</xdr:col>
      <xdr:colOff>457200</xdr:colOff>
      <xdr:row>41</xdr:row>
      <xdr:rowOff>24447</xdr:rowOff>
    </xdr:to>
    <xdr:sp macro="" textlink="">
      <xdr:nvSpPr>
        <xdr:cNvPr id="398" name="円/楕円 397"/>
        <xdr:cNvSpPr/>
      </xdr:nvSpPr>
      <xdr:spPr>
        <a:xfrm>
          <a:off x="16129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99" name="テキスト ボックス 398"/>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124460</xdr:rowOff>
    </xdr:from>
    <xdr:to>
      <xdr:col>22</xdr:col>
      <xdr:colOff>254000</xdr:colOff>
      <xdr:row>41</xdr:row>
      <xdr:rowOff>54610</xdr:rowOff>
    </xdr:to>
    <xdr:sp macro="" textlink="">
      <xdr:nvSpPr>
        <xdr:cNvPr id="400" name="円/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39387</xdr:rowOff>
    </xdr:from>
    <xdr:ext cx="762000" cy="259045"/>
    <xdr:sp macro="" textlink="">
      <xdr:nvSpPr>
        <xdr:cNvPr id="401" name="テキスト ボックス 400"/>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19368</xdr:rowOff>
    </xdr:from>
    <xdr:to>
      <xdr:col>21</xdr:col>
      <xdr:colOff>50800</xdr:colOff>
      <xdr:row>41</xdr:row>
      <xdr:rowOff>120968</xdr:rowOff>
    </xdr:to>
    <xdr:sp macro="" textlink="">
      <xdr:nvSpPr>
        <xdr:cNvPr id="402" name="円/楕円 401"/>
        <xdr:cNvSpPr/>
      </xdr:nvSpPr>
      <xdr:spPr>
        <a:xfrm>
          <a:off x="14351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105745</xdr:rowOff>
    </xdr:from>
    <xdr:ext cx="762000" cy="259045"/>
    <xdr:sp macro="" textlink="">
      <xdr:nvSpPr>
        <xdr:cNvPr id="403" name="テキスト ボックス 402"/>
        <xdr:cNvSpPr txBox="1"/>
      </xdr:nvSpPr>
      <xdr:spPr>
        <a:xfrm>
          <a:off x="14020800" y="713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404" name="円/楕円 403"/>
        <xdr:cNvSpPr/>
      </xdr:nvSpPr>
      <xdr:spPr>
        <a:xfrm>
          <a:off x="134620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405" name="テキスト ボックス 404"/>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一般会計市債増により、将来負担総額は、</a:t>
          </a:r>
          <a:r>
            <a:rPr kumimoji="1" lang="en-US" altLang="ja-JP" sz="1300">
              <a:latin typeface="ＭＳ Ｐゴシック"/>
            </a:rPr>
            <a:t>269</a:t>
          </a:r>
          <a:r>
            <a:rPr kumimoji="1" lang="ja-JP" altLang="en-US" sz="1300">
              <a:latin typeface="ＭＳ Ｐゴシック"/>
            </a:rPr>
            <a:t>百万円の増となった。また充当可能基金の減、標準財政規模の減により、分母が縮小したこと、災害による財調取崩しが大きな要因となっている。</a:t>
          </a:r>
          <a:endParaRPr kumimoji="1" lang="en-US" altLang="ja-JP" sz="1300">
            <a:latin typeface="ＭＳ Ｐゴシック"/>
          </a:endParaRPr>
        </a:p>
        <a:p>
          <a:r>
            <a:rPr kumimoji="1" lang="ja-JP" altLang="en-US" sz="1300">
              <a:latin typeface="ＭＳ Ｐゴシック"/>
            </a:rPr>
            <a:t>　今後も、交付税措置の有利な地方債の活用を図りながら、土地開発公社からの引継土地の売却及び賃貸収入による第３セクター等改革推進債の繰上償還を行い、本指標の適正維持を図る。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94329</xdr:rowOff>
    </xdr:from>
    <xdr:to>
      <xdr:col>24</xdr:col>
      <xdr:colOff>558800</xdr:colOff>
      <xdr:row>18</xdr:row>
      <xdr:rowOff>122079</xdr:rowOff>
    </xdr:to>
    <xdr:cxnSp macro="">
      <xdr:nvCxnSpPr>
        <xdr:cNvPr id="435" name="直線コネクタ 434"/>
        <xdr:cNvCxnSpPr/>
      </xdr:nvCxnSpPr>
      <xdr:spPr>
        <a:xfrm>
          <a:off x="16179800" y="3180429"/>
          <a:ext cx="8382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6"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94329</xdr:rowOff>
    </xdr:from>
    <xdr:to>
      <xdr:col>23</xdr:col>
      <xdr:colOff>406400</xdr:colOff>
      <xdr:row>19</xdr:row>
      <xdr:rowOff>11557</xdr:rowOff>
    </xdr:to>
    <xdr:cxnSp macro="">
      <xdr:nvCxnSpPr>
        <xdr:cNvPr id="438" name="直線コネクタ 437"/>
        <xdr:cNvCxnSpPr/>
      </xdr:nvCxnSpPr>
      <xdr:spPr>
        <a:xfrm flipV="1">
          <a:off x="15290800" y="3180429"/>
          <a:ext cx="889000" cy="8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0" name="テキスト ボックス 439"/>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11557</xdr:rowOff>
    </xdr:from>
    <xdr:to>
      <xdr:col>22</xdr:col>
      <xdr:colOff>203200</xdr:colOff>
      <xdr:row>19</xdr:row>
      <xdr:rowOff>154527</xdr:rowOff>
    </xdr:to>
    <xdr:cxnSp macro="">
      <xdr:nvCxnSpPr>
        <xdr:cNvPr id="441" name="直線コネクタ 440"/>
        <xdr:cNvCxnSpPr/>
      </xdr:nvCxnSpPr>
      <xdr:spPr>
        <a:xfrm flipV="1">
          <a:off x="14401800" y="3269107"/>
          <a:ext cx="889000" cy="1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3" name="テキスト ボックス 442"/>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154527</xdr:rowOff>
    </xdr:from>
    <xdr:to>
      <xdr:col>21</xdr:col>
      <xdr:colOff>0</xdr:colOff>
      <xdr:row>20</xdr:row>
      <xdr:rowOff>86836</xdr:rowOff>
    </xdr:to>
    <xdr:cxnSp macro="">
      <xdr:nvCxnSpPr>
        <xdr:cNvPr id="444" name="直線コネクタ 443"/>
        <xdr:cNvCxnSpPr/>
      </xdr:nvCxnSpPr>
      <xdr:spPr>
        <a:xfrm flipV="1">
          <a:off x="13512800" y="3412077"/>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71279</xdr:rowOff>
    </xdr:from>
    <xdr:to>
      <xdr:col>24</xdr:col>
      <xdr:colOff>609600</xdr:colOff>
      <xdr:row>19</xdr:row>
      <xdr:rowOff>1429</xdr:rowOff>
    </xdr:to>
    <xdr:sp macro="" textlink="">
      <xdr:nvSpPr>
        <xdr:cNvPr id="454" name="円/楕円 453"/>
        <xdr:cNvSpPr/>
      </xdr:nvSpPr>
      <xdr:spPr>
        <a:xfrm>
          <a:off x="16967200" y="31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43356</xdr:rowOff>
    </xdr:from>
    <xdr:ext cx="762000" cy="259045"/>
    <xdr:sp macro="" textlink="">
      <xdr:nvSpPr>
        <xdr:cNvPr id="455" name="将来負担の状況該当値テキスト"/>
        <xdr:cNvSpPr txBox="1"/>
      </xdr:nvSpPr>
      <xdr:spPr>
        <a:xfrm>
          <a:off x="17106900" y="312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43529</xdr:rowOff>
    </xdr:from>
    <xdr:to>
      <xdr:col>23</xdr:col>
      <xdr:colOff>457200</xdr:colOff>
      <xdr:row>18</xdr:row>
      <xdr:rowOff>145129</xdr:rowOff>
    </xdr:to>
    <xdr:sp macro="" textlink="">
      <xdr:nvSpPr>
        <xdr:cNvPr id="456" name="円/楕円 455"/>
        <xdr:cNvSpPr/>
      </xdr:nvSpPr>
      <xdr:spPr>
        <a:xfrm>
          <a:off x="16129000" y="31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129906</xdr:rowOff>
    </xdr:from>
    <xdr:ext cx="736600" cy="259045"/>
    <xdr:sp macro="" textlink="">
      <xdr:nvSpPr>
        <xdr:cNvPr id="457" name="テキスト ボックス 456"/>
        <xdr:cNvSpPr txBox="1"/>
      </xdr:nvSpPr>
      <xdr:spPr>
        <a:xfrm>
          <a:off x="15798800" y="321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132207</xdr:rowOff>
    </xdr:from>
    <xdr:to>
      <xdr:col>22</xdr:col>
      <xdr:colOff>254000</xdr:colOff>
      <xdr:row>19</xdr:row>
      <xdr:rowOff>62357</xdr:rowOff>
    </xdr:to>
    <xdr:sp macro="" textlink="">
      <xdr:nvSpPr>
        <xdr:cNvPr id="458" name="円/楕円 457"/>
        <xdr:cNvSpPr/>
      </xdr:nvSpPr>
      <xdr:spPr>
        <a:xfrm>
          <a:off x="15240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47134</xdr:rowOff>
    </xdr:from>
    <xdr:ext cx="762000" cy="259045"/>
    <xdr:sp macro="" textlink="">
      <xdr:nvSpPr>
        <xdr:cNvPr id="459" name="テキスト ボックス 458"/>
        <xdr:cNvSpPr txBox="1"/>
      </xdr:nvSpPr>
      <xdr:spPr>
        <a:xfrm>
          <a:off x="14909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103727</xdr:rowOff>
    </xdr:from>
    <xdr:to>
      <xdr:col>21</xdr:col>
      <xdr:colOff>50800</xdr:colOff>
      <xdr:row>20</xdr:row>
      <xdr:rowOff>33877</xdr:rowOff>
    </xdr:to>
    <xdr:sp macro="" textlink="">
      <xdr:nvSpPr>
        <xdr:cNvPr id="460" name="円/楕円 459"/>
        <xdr:cNvSpPr/>
      </xdr:nvSpPr>
      <xdr:spPr>
        <a:xfrm>
          <a:off x="14351000" y="33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18654</xdr:rowOff>
    </xdr:from>
    <xdr:ext cx="762000" cy="259045"/>
    <xdr:sp macro="" textlink="">
      <xdr:nvSpPr>
        <xdr:cNvPr id="461" name="テキスト ボックス 460"/>
        <xdr:cNvSpPr txBox="1"/>
      </xdr:nvSpPr>
      <xdr:spPr>
        <a:xfrm>
          <a:off x="14020800" y="344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36036</xdr:rowOff>
    </xdr:from>
    <xdr:to>
      <xdr:col>19</xdr:col>
      <xdr:colOff>533400</xdr:colOff>
      <xdr:row>20</xdr:row>
      <xdr:rowOff>137636</xdr:rowOff>
    </xdr:to>
    <xdr:sp macro="" textlink="">
      <xdr:nvSpPr>
        <xdr:cNvPr id="462" name="円/楕円 461"/>
        <xdr:cNvSpPr/>
      </xdr:nvSpPr>
      <xdr:spPr>
        <a:xfrm>
          <a:off x="13462000" y="34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122413</xdr:rowOff>
    </xdr:from>
    <xdr:ext cx="762000" cy="259045"/>
    <xdr:sp macro="" textlink="">
      <xdr:nvSpPr>
        <xdr:cNvPr id="463" name="テキスト ボックス 462"/>
        <xdr:cNvSpPr txBox="1"/>
      </xdr:nvSpPr>
      <xdr:spPr>
        <a:xfrm>
          <a:off x="13131800" y="35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京都府福知山市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80,682
79,852
552.54
44,547,897
42,719,445
858,305
23,733,793
54,445,681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早期勧奨退職の取組みを進めることにより、職員定数の削減を行う一方で、人事院勧告による増や平成</a:t>
          </a:r>
          <a:r>
            <a:rPr kumimoji="1" lang="en-US" altLang="ja-JP" sz="1300" baseline="0">
              <a:latin typeface="ＭＳ Ｐゴシック"/>
            </a:rPr>
            <a:t>25</a:t>
          </a:r>
          <a:r>
            <a:rPr kumimoji="1" lang="ja-JP" altLang="en-US" sz="1300" baseline="0">
              <a:latin typeface="ＭＳ Ｐゴシック"/>
            </a:rPr>
            <a:t>年度実施の国の勧告による給料減額の終了等により、所要経常一般財源は前年度比</a:t>
          </a:r>
          <a:r>
            <a:rPr kumimoji="1" lang="en-US" altLang="ja-JP" sz="1300" baseline="0">
              <a:latin typeface="ＭＳ Ｐゴシック"/>
            </a:rPr>
            <a:t>255</a:t>
          </a:r>
          <a:r>
            <a:rPr kumimoji="1" lang="ja-JP" altLang="en-US" sz="1300" baseline="0">
              <a:latin typeface="ＭＳ Ｐゴシック"/>
            </a:rPr>
            <a:t>百万円の増となり、経常収支比率のうちの人件費分の比率が上昇した。</a:t>
          </a:r>
          <a:endParaRPr kumimoji="1" lang="en-US" altLang="ja-JP" sz="1300" baseline="0">
            <a:latin typeface="ＭＳ Ｐゴシック"/>
          </a:endParaRPr>
        </a:p>
        <a:p>
          <a:r>
            <a:rPr kumimoji="1" lang="ja-JP" altLang="en-US" sz="1300" baseline="0">
              <a:latin typeface="ＭＳ Ｐゴシック"/>
            </a:rPr>
            <a:t>　人口一人当たりの決算額は、類似団体の平均を上回っており、今後も人件費関係経費の抑制に取り組んでいく必要がある。</a:t>
          </a:r>
          <a:endParaRPr kumimoji="1" lang="en-US" altLang="ja-JP" sz="1300" baseline="0">
            <a:latin typeface="ＭＳ Ｐゴシック"/>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66040</xdr:rowOff>
    </xdr:to>
    <xdr:cxnSp macro="">
      <xdr:nvCxnSpPr>
        <xdr:cNvPr id="64" name="直線コネクタ 63"/>
        <xdr:cNvCxnSpPr/>
      </xdr:nvCxnSpPr>
      <xdr:spPr>
        <a:xfrm>
          <a:off x="3987800" y="6154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35560</xdr:rowOff>
    </xdr:to>
    <xdr:cxnSp macro="">
      <xdr:nvCxnSpPr>
        <xdr:cNvPr id="67" name="直線コネクタ 66"/>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81280</xdr:rowOff>
    </xdr:to>
    <xdr:cxnSp macro="">
      <xdr:nvCxnSpPr>
        <xdr:cNvPr id="70" name="直線コネクタ 69"/>
        <xdr:cNvCxnSpPr/>
      </xdr:nvCxnSpPr>
      <xdr:spPr>
        <a:xfrm flipV="1">
          <a:off x="2209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81280</xdr:rowOff>
    </xdr:to>
    <xdr:cxnSp macro="">
      <xdr:nvCxnSpPr>
        <xdr:cNvPr id="73" name="直線コネクタ 72"/>
        <xdr:cNvCxnSpPr/>
      </xdr:nvCxnSpPr>
      <xdr:spPr>
        <a:xfrm>
          <a:off x="1320800" y="6177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3" name="円/楕円 82"/>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4"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5" name="円/楕円 84"/>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6" name="テキスト ボックス 85"/>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7" name="円/楕円 86"/>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8" name="テキスト ボックス 87"/>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9" name="円/楕円 88"/>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0" name="テキスト ボックス 89"/>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1" name="円/楕円 90"/>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2" name="テキスト ボックス 91"/>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電算システム管理運営費や市民交流プラザ管理経費等の増により、所要経常一般財源は前年度比</a:t>
          </a:r>
          <a:r>
            <a:rPr kumimoji="1" lang="en-US" altLang="ja-JP" sz="1300">
              <a:latin typeface="ＭＳ Ｐゴシック"/>
            </a:rPr>
            <a:t>155</a:t>
          </a:r>
          <a:r>
            <a:rPr kumimoji="1" lang="ja-JP" altLang="en-US" sz="1300">
              <a:latin typeface="ＭＳ Ｐゴシック"/>
            </a:rPr>
            <a:t>百万円の増となり、経常収支比率のうちの物件費分の比率は、</a:t>
          </a:r>
          <a:r>
            <a:rPr kumimoji="1" lang="en-US" altLang="ja-JP" sz="1300">
              <a:latin typeface="ＭＳ Ｐゴシック"/>
            </a:rPr>
            <a:t>0.7</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今後も管理運営費の増加が懸念されるが、公共施設マネジメント等の推進により、管理施設数を減らすなどの経費節減努力をより一層推進する必要がある。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58420</xdr:rowOff>
    </xdr:to>
    <xdr:cxnSp macro="">
      <xdr:nvCxnSpPr>
        <xdr:cNvPr id="125" name="直線コネクタ 124"/>
        <xdr:cNvCxnSpPr/>
      </xdr:nvCxnSpPr>
      <xdr:spPr>
        <a:xfrm>
          <a:off x="15671800" y="2748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115570</xdr:rowOff>
    </xdr:from>
    <xdr:to>
      <xdr:col>22</xdr:col>
      <xdr:colOff>565150</xdr:colOff>
      <xdr:row>16</xdr:row>
      <xdr:rowOff>5080</xdr:rowOff>
    </xdr:to>
    <xdr:cxnSp macro="">
      <xdr:nvCxnSpPr>
        <xdr:cNvPr id="128" name="直線コネクタ 127"/>
        <xdr:cNvCxnSpPr/>
      </xdr:nvCxnSpPr>
      <xdr:spPr>
        <a:xfrm>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115570</xdr:rowOff>
    </xdr:to>
    <xdr:cxnSp macro="">
      <xdr:nvCxnSpPr>
        <xdr:cNvPr id="131" name="直線コネクタ 130"/>
        <xdr:cNvCxnSpPr/>
      </xdr:nvCxnSpPr>
      <xdr:spPr>
        <a:xfrm>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54610</xdr:rowOff>
    </xdr:to>
    <xdr:cxnSp macro="">
      <xdr:nvCxnSpPr>
        <xdr:cNvPr id="134" name="直線コネクタ 133"/>
        <xdr:cNvCxnSpPr/>
      </xdr:nvCxnSpPr>
      <xdr:spPr>
        <a:xfrm>
          <a:off x="13004800" y="259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4" name="円/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5"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64770</xdr:rowOff>
    </xdr:from>
    <xdr:to>
      <xdr:col>21</xdr:col>
      <xdr:colOff>412750</xdr:colOff>
      <xdr:row>15</xdr:row>
      <xdr:rowOff>166370</xdr:rowOff>
    </xdr:to>
    <xdr:sp macro="" textlink="">
      <xdr:nvSpPr>
        <xdr:cNvPr id="148" name="円/楕円 147"/>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5097</xdr:rowOff>
    </xdr:from>
    <xdr:ext cx="762000" cy="259045"/>
    <xdr:sp macro="" textlink="">
      <xdr:nvSpPr>
        <xdr:cNvPr id="149" name="テキスト ボックス 148"/>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0" name="円/楕円 149"/>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1" name="テキスト ボックス 150"/>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2" name="円/楕円 151"/>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3" name="テキスト ボックス 152"/>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所要経常一般財源は前年度比</a:t>
          </a:r>
          <a:r>
            <a:rPr kumimoji="1" lang="en-US" altLang="ja-JP" sz="1300">
              <a:latin typeface="ＭＳ Ｐゴシック"/>
            </a:rPr>
            <a:t>178</a:t>
          </a:r>
          <a:r>
            <a:rPr kumimoji="1" lang="ja-JP" altLang="en-US" sz="1300">
              <a:latin typeface="ＭＳ Ｐゴシック"/>
            </a:rPr>
            <a:t>百万円の増となり、経常収支比率のうちの扶助費分の比率は</a:t>
          </a:r>
          <a:r>
            <a:rPr kumimoji="1" lang="en-US" altLang="ja-JP" sz="1300">
              <a:latin typeface="ＭＳ Ｐゴシック"/>
            </a:rPr>
            <a:t>4.7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決算額として、補助・単独事業ともに財政を圧迫する要因となっている。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39370</xdr:rowOff>
    </xdr:from>
    <xdr:to>
      <xdr:col>7</xdr:col>
      <xdr:colOff>15875</xdr:colOff>
      <xdr:row>55</xdr:row>
      <xdr:rowOff>100330</xdr:rowOff>
    </xdr:to>
    <xdr:cxnSp macro="">
      <xdr:nvCxnSpPr>
        <xdr:cNvPr id="186" name="直線コネクタ 185"/>
        <xdr:cNvCxnSpPr/>
      </xdr:nvCxnSpPr>
      <xdr:spPr>
        <a:xfrm>
          <a:off x="3987800" y="9469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39370</xdr:rowOff>
    </xdr:from>
    <xdr:to>
      <xdr:col>5</xdr:col>
      <xdr:colOff>549275</xdr:colOff>
      <xdr:row>55</xdr:row>
      <xdr:rowOff>46990</xdr:rowOff>
    </xdr:to>
    <xdr:cxnSp macro="">
      <xdr:nvCxnSpPr>
        <xdr:cNvPr id="189" name="直線コネクタ 188"/>
        <xdr:cNvCxnSpPr/>
      </xdr:nvCxnSpPr>
      <xdr:spPr>
        <a:xfrm flipV="1">
          <a:off x="3098800" y="9469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157480</xdr:rowOff>
    </xdr:from>
    <xdr:to>
      <xdr:col>4</xdr:col>
      <xdr:colOff>346075</xdr:colOff>
      <xdr:row>55</xdr:row>
      <xdr:rowOff>46990</xdr:rowOff>
    </xdr:to>
    <xdr:cxnSp macro="">
      <xdr:nvCxnSpPr>
        <xdr:cNvPr id="192" name="直線コネクタ 191"/>
        <xdr:cNvCxnSpPr/>
      </xdr:nvCxnSpPr>
      <xdr:spPr>
        <a:xfrm>
          <a:off x="2209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55</xdr:row>
      <xdr:rowOff>1270</xdr:rowOff>
    </xdr:to>
    <xdr:cxnSp macro="">
      <xdr:nvCxnSpPr>
        <xdr:cNvPr id="195" name="直線コネクタ 194"/>
        <xdr:cNvCxnSpPr/>
      </xdr:nvCxnSpPr>
      <xdr:spPr>
        <a:xfrm flipV="1">
          <a:off x="1320800" y="941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49530</xdr:rowOff>
    </xdr:from>
    <xdr:to>
      <xdr:col>7</xdr:col>
      <xdr:colOff>66675</xdr:colOff>
      <xdr:row>55</xdr:row>
      <xdr:rowOff>151130</xdr:rowOff>
    </xdr:to>
    <xdr:sp macro="" textlink="">
      <xdr:nvSpPr>
        <xdr:cNvPr id="205" name="円/楕円 204"/>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21607</xdr:rowOff>
    </xdr:from>
    <xdr:ext cx="762000" cy="259045"/>
    <xdr:sp macro="" textlink="">
      <xdr:nvSpPr>
        <xdr:cNvPr id="206"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160020</xdr:rowOff>
    </xdr:from>
    <xdr:to>
      <xdr:col>5</xdr:col>
      <xdr:colOff>600075</xdr:colOff>
      <xdr:row>55</xdr:row>
      <xdr:rowOff>90170</xdr:rowOff>
    </xdr:to>
    <xdr:sp macro="" textlink="">
      <xdr:nvSpPr>
        <xdr:cNvPr id="207" name="円/楕円 206"/>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74947</xdr:rowOff>
    </xdr:from>
    <xdr:ext cx="736600" cy="259045"/>
    <xdr:sp macro="" textlink="">
      <xdr:nvSpPr>
        <xdr:cNvPr id="208" name="テキスト ボックス 207"/>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09" name="円/楕円 208"/>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82567</xdr:rowOff>
    </xdr:from>
    <xdr:ext cx="762000" cy="259045"/>
    <xdr:sp macro="" textlink="">
      <xdr:nvSpPr>
        <xdr:cNvPr id="210" name="テキスト ボックス 209"/>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1" name="円/楕円 210"/>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21607</xdr:rowOff>
    </xdr:from>
    <xdr:ext cx="762000" cy="259045"/>
    <xdr:sp macro="" textlink="">
      <xdr:nvSpPr>
        <xdr:cNvPr id="212" name="テキスト ボックス 211"/>
        <xdr:cNvSpPr txBox="1"/>
      </xdr:nvSpPr>
      <xdr:spPr>
        <a:xfrm>
          <a:off x="1828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3" name="円/楕円 212"/>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36847</xdr:rowOff>
    </xdr:from>
    <xdr:ext cx="762000" cy="259045"/>
    <xdr:sp macro="" textlink="">
      <xdr:nvSpPr>
        <xdr:cNvPr id="214" name="テキスト ボックス 213"/>
        <xdr:cNvSpPr txBox="1"/>
      </xdr:nvSpPr>
      <xdr:spPr>
        <a:xfrm>
          <a:off x="939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繰出金は、国民健康保険事業や介護保険事業などへの繰出金の増により、所要一般財源は</a:t>
          </a:r>
          <a:r>
            <a:rPr kumimoji="1" lang="en-US" altLang="ja-JP" sz="1300">
              <a:latin typeface="ＭＳ Ｐゴシック"/>
            </a:rPr>
            <a:t>3</a:t>
          </a:r>
          <a:r>
            <a:rPr kumimoji="1" lang="ja-JP" altLang="en-US" sz="1300">
              <a:latin typeface="ＭＳ Ｐゴシック"/>
            </a:rPr>
            <a:t>百万円の微増となった。維持補修費については、除雪関連経費の増が主な要因となり、所要一般財源は、</a:t>
          </a:r>
          <a:r>
            <a:rPr kumimoji="1" lang="en-US" altLang="ja-JP" sz="1300">
              <a:latin typeface="ＭＳ Ｐゴシック"/>
            </a:rPr>
            <a:t>40</a:t>
          </a:r>
          <a:r>
            <a:rPr kumimoji="1" lang="ja-JP" altLang="en-US" sz="1300">
              <a:latin typeface="ＭＳ Ｐゴシック"/>
            </a:rPr>
            <a:t>百万円の増となっている。</a:t>
          </a:r>
          <a:endParaRPr kumimoji="1" lang="en-US" altLang="ja-JP" sz="1300">
            <a:latin typeface="ＭＳ Ｐゴシック"/>
          </a:endParaRPr>
        </a:p>
        <a:p>
          <a:r>
            <a:rPr kumimoji="1" lang="ja-JP" altLang="en-US" sz="1300">
              <a:latin typeface="ＭＳ Ｐゴシック"/>
            </a:rPr>
            <a:t>　社会保障関係の歳出圧力だけでなく、維持補修費等の経費も増加している中、ふるさと納税等の制度を活用することでも、適正な歳入確保を図り、歳出抑制を図りたい。</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111760</xdr:rowOff>
    </xdr:to>
    <xdr:cxnSp macro="">
      <xdr:nvCxnSpPr>
        <xdr:cNvPr id="247" name="直線コネクタ 246"/>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0" name="直線コネクタ 249"/>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57</xdr:row>
      <xdr:rowOff>46990</xdr:rowOff>
    </xdr:to>
    <xdr:cxnSp macro="">
      <xdr:nvCxnSpPr>
        <xdr:cNvPr id="253" name="直線コネクタ 252"/>
        <xdr:cNvCxnSpPr/>
      </xdr:nvCxnSpPr>
      <xdr:spPr>
        <a:xfrm flipV="1">
          <a:off x="13893800" y="969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46990</xdr:rowOff>
    </xdr:to>
    <xdr:cxnSp macro="">
      <xdr:nvCxnSpPr>
        <xdr:cNvPr id="256" name="直線コネクタ 255"/>
        <xdr:cNvCxnSpPr/>
      </xdr:nvCxnSpPr>
      <xdr:spPr>
        <a:xfrm>
          <a:off x="13004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6" name="円/楕円 265"/>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7"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68" name="円/楕円 26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69" name="テキスト ボックス 268"/>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0" name="円/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2" name="円/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病院事業会計負担金、下水道負担金等により、経常収支比率のうちの補助費等の比率は、</a:t>
          </a:r>
          <a:r>
            <a:rPr kumimoji="1" lang="en-US" altLang="ja-JP" sz="1300">
              <a:latin typeface="ＭＳ Ｐゴシック"/>
            </a:rPr>
            <a:t>0.5</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今後も、各種団体への補助見直し等の取組みを進め、経費縮減を図っていく予定である。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81280</xdr:rowOff>
    </xdr:to>
    <xdr:cxnSp macro="">
      <xdr:nvCxnSpPr>
        <xdr:cNvPr id="305" name="直線コネクタ 304"/>
        <xdr:cNvCxnSpPr/>
      </xdr:nvCxnSpPr>
      <xdr:spPr>
        <a:xfrm>
          <a:off x="15671800" y="6230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30988</xdr:rowOff>
    </xdr:from>
    <xdr:to>
      <xdr:col>22</xdr:col>
      <xdr:colOff>565150</xdr:colOff>
      <xdr:row>36</xdr:row>
      <xdr:rowOff>58420</xdr:rowOff>
    </xdr:to>
    <xdr:cxnSp macro="">
      <xdr:nvCxnSpPr>
        <xdr:cNvPr id="308" name="直線コネクタ 307"/>
        <xdr:cNvCxnSpPr/>
      </xdr:nvCxnSpPr>
      <xdr:spPr>
        <a:xfrm>
          <a:off x="14782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36</xdr:row>
      <xdr:rowOff>30988</xdr:rowOff>
    </xdr:to>
    <xdr:cxnSp macro="">
      <xdr:nvCxnSpPr>
        <xdr:cNvPr id="311" name="直線コネクタ 310"/>
        <xdr:cNvCxnSpPr/>
      </xdr:nvCxnSpPr>
      <xdr:spPr>
        <a:xfrm>
          <a:off x="13893800" y="61026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101854</xdr:rowOff>
    </xdr:to>
    <xdr:cxnSp macro="">
      <xdr:nvCxnSpPr>
        <xdr:cNvPr id="314" name="直線コネクタ 313"/>
        <xdr:cNvCxnSpPr/>
      </xdr:nvCxnSpPr>
      <xdr:spPr>
        <a:xfrm>
          <a:off x="13004800" y="60523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4" name="円/楕円 323"/>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5"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6" name="円/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27" name="テキスト ボックス 326"/>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151638</xdr:rowOff>
    </xdr:from>
    <xdr:to>
      <xdr:col>21</xdr:col>
      <xdr:colOff>412750</xdr:colOff>
      <xdr:row>36</xdr:row>
      <xdr:rowOff>81788</xdr:rowOff>
    </xdr:to>
    <xdr:sp macro="" textlink="">
      <xdr:nvSpPr>
        <xdr:cNvPr id="328" name="円/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29" name="テキスト ボックス 328"/>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30" name="円/楕円 329"/>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31" name="テキスト ボックス 33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762</xdr:rowOff>
    </xdr:from>
    <xdr:to>
      <xdr:col>19</xdr:col>
      <xdr:colOff>6350</xdr:colOff>
      <xdr:row>35</xdr:row>
      <xdr:rowOff>102362</xdr:rowOff>
    </xdr:to>
    <xdr:sp macro="" textlink="">
      <xdr:nvSpPr>
        <xdr:cNvPr id="332" name="円/楕円 331"/>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112539</xdr:rowOff>
    </xdr:from>
    <xdr:ext cx="762000" cy="259045"/>
    <xdr:sp macro="" textlink="">
      <xdr:nvSpPr>
        <xdr:cNvPr id="333" name="テキスト ボックス 332"/>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第三セクター等改革推進債について</a:t>
          </a:r>
          <a:r>
            <a:rPr kumimoji="1" lang="ja-JP" altLang="en-US" sz="1300">
              <a:solidFill>
                <a:schemeClr val="dk1"/>
              </a:solidFill>
              <a:effectLst/>
              <a:latin typeface="+mn-lt"/>
              <a:ea typeface="+mn-ea"/>
              <a:cs typeface="+mn-cs"/>
            </a:rPr>
            <a:t>、</a:t>
          </a:r>
          <a:r>
            <a:rPr kumimoji="1" lang="ja-JP" altLang="en-US" sz="1300">
              <a:latin typeface="ＭＳ Ｐゴシック"/>
            </a:rPr>
            <a:t>前年度の</a:t>
          </a:r>
          <a:r>
            <a:rPr kumimoji="1" lang="en-US" altLang="ja-JP" sz="1300">
              <a:latin typeface="ＭＳ Ｐゴシック"/>
            </a:rPr>
            <a:t>300</a:t>
          </a:r>
          <a:r>
            <a:rPr kumimoji="1" lang="ja-JP" altLang="en-US" sz="1300">
              <a:latin typeface="ＭＳ Ｐゴシック"/>
            </a:rPr>
            <a:t>百万円の償還に引き続き、</a:t>
          </a:r>
          <a:r>
            <a:rPr kumimoji="1" lang="en-US" altLang="ja-JP" sz="1300">
              <a:latin typeface="ＭＳ Ｐゴシック"/>
            </a:rPr>
            <a:t>H26</a:t>
          </a:r>
          <a:r>
            <a:rPr kumimoji="1" lang="ja-JP" altLang="en-US" sz="1300">
              <a:latin typeface="ＭＳ Ｐゴシック"/>
            </a:rPr>
            <a:t>年度では、</a:t>
          </a:r>
          <a:r>
            <a:rPr kumimoji="1" lang="en-US" altLang="ja-JP" sz="1300">
              <a:latin typeface="ＭＳ Ｐゴシック"/>
            </a:rPr>
            <a:t>120</a:t>
          </a:r>
          <a:r>
            <a:rPr kumimoji="1" lang="ja-JP" altLang="en-US" sz="1300">
              <a:latin typeface="ＭＳ Ｐゴシック"/>
            </a:rPr>
            <a:t>百万円の繰上償還が変動の大きな要因となっており、</a:t>
          </a:r>
          <a:r>
            <a:rPr kumimoji="1" lang="en-US" altLang="ja-JP" sz="1300">
              <a:latin typeface="ＭＳ Ｐゴシック"/>
            </a:rPr>
            <a:t>0.2</a:t>
          </a:r>
          <a:r>
            <a:rPr kumimoji="1" lang="ja-JP" altLang="en-US" sz="1300">
              <a:latin typeface="ＭＳ Ｐゴシック"/>
            </a:rPr>
            <a:t>ポイント指標数値が減少した。</a:t>
          </a:r>
          <a:endParaRPr kumimoji="1" lang="en-US" altLang="ja-JP" sz="1300">
            <a:latin typeface="ＭＳ Ｐゴシック"/>
          </a:endParaRPr>
        </a:p>
        <a:p>
          <a:r>
            <a:rPr kumimoji="1" lang="ja-JP" altLang="en-US" sz="1300">
              <a:latin typeface="ＭＳ Ｐゴシック"/>
            </a:rPr>
            <a:t>　人口一人当たりの決算額は、類似団体の平均を上回り、近年では、交付税算入率の高い有利な起債の活用に努め、将来負担額は減少していく方向にある。今後は、公共施設マネジメントを推進していくことで、施設更新に係る公債費負担の軽減を図っ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42418</xdr:rowOff>
    </xdr:to>
    <xdr:cxnSp macro="">
      <xdr:nvCxnSpPr>
        <xdr:cNvPr id="363" name="直線コネクタ 362"/>
        <xdr:cNvCxnSpPr/>
      </xdr:nvCxnSpPr>
      <xdr:spPr>
        <a:xfrm flipV="1">
          <a:off x="3987800" y="13577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168148</xdr:rowOff>
    </xdr:from>
    <xdr:to>
      <xdr:col>5</xdr:col>
      <xdr:colOff>549275</xdr:colOff>
      <xdr:row>79</xdr:row>
      <xdr:rowOff>42418</xdr:rowOff>
    </xdr:to>
    <xdr:cxnSp macro="">
      <xdr:nvCxnSpPr>
        <xdr:cNvPr id="366" name="直線コネクタ 365"/>
        <xdr:cNvCxnSpPr/>
      </xdr:nvCxnSpPr>
      <xdr:spPr>
        <a:xfrm>
          <a:off x="3098800" y="13541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168148</xdr:rowOff>
    </xdr:to>
    <xdr:cxnSp macro="">
      <xdr:nvCxnSpPr>
        <xdr:cNvPr id="369" name="直線コネクタ 368"/>
        <xdr:cNvCxnSpPr/>
      </xdr:nvCxnSpPr>
      <xdr:spPr>
        <a:xfrm>
          <a:off x="2209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168148</xdr:rowOff>
    </xdr:to>
    <xdr:cxnSp macro="">
      <xdr:nvCxnSpPr>
        <xdr:cNvPr id="372" name="直線コネクタ 371"/>
        <xdr:cNvCxnSpPr/>
      </xdr:nvCxnSpPr>
      <xdr:spPr>
        <a:xfrm flipV="1">
          <a:off x="1320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2" name="円/楕円 381"/>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83"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4" name="円/楕円 383"/>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5" name="テキスト ボックス 384"/>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6" name="円/楕円 385"/>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7" name="テキスト ボックス 386"/>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0" name="円/楕円 389"/>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1" name="テキスト ボックス 390"/>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前年度と比べ、人件費、扶助費などの義務的経費の増加や、物件費・補助費等の増額により、経常収支比率のうち公債費以外の比率は</a:t>
          </a:r>
          <a:r>
            <a:rPr kumimoji="1" lang="en-US" altLang="ja-JP" sz="1300">
              <a:latin typeface="ＭＳ Ｐゴシック"/>
            </a:rPr>
            <a:t>3.4</a:t>
          </a:r>
          <a:r>
            <a:rPr kumimoji="1" lang="ja-JP" altLang="en-US" sz="1300">
              <a:latin typeface="ＭＳ Ｐゴシック"/>
            </a:rPr>
            <a:t>ポイント上昇した。これは、人事院勧告による増が大きな要因となっている。</a:t>
          </a:r>
          <a:endParaRPr kumimoji="1" lang="en-US" altLang="ja-JP" sz="1300">
            <a:latin typeface="ＭＳ Ｐゴシック"/>
          </a:endParaRPr>
        </a:p>
        <a:p>
          <a:r>
            <a:rPr kumimoji="1" lang="ja-JP" altLang="en-US" sz="1300">
              <a:latin typeface="ＭＳ Ｐゴシック"/>
            </a:rPr>
            <a:t>　今後、公共施設マネジメントを主軸に、より一層の内部事務の簡素化や管理施設の減少、継続事業の見直し等により歳出経費全体の抑制に向けた取組みが必要である。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111760</xdr:rowOff>
    </xdr:from>
    <xdr:to>
      <xdr:col>24</xdr:col>
      <xdr:colOff>31750</xdr:colOff>
      <xdr:row>75</xdr:row>
      <xdr:rowOff>69850</xdr:rowOff>
    </xdr:to>
    <xdr:cxnSp macro="">
      <xdr:nvCxnSpPr>
        <xdr:cNvPr id="424" name="直線コネクタ 423"/>
        <xdr:cNvCxnSpPr/>
      </xdr:nvCxnSpPr>
      <xdr:spPr>
        <a:xfrm>
          <a:off x="15671800" y="12799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92710</xdr:rowOff>
    </xdr:from>
    <xdr:to>
      <xdr:col>22</xdr:col>
      <xdr:colOff>565150</xdr:colOff>
      <xdr:row>74</xdr:row>
      <xdr:rowOff>111760</xdr:rowOff>
    </xdr:to>
    <xdr:cxnSp macro="">
      <xdr:nvCxnSpPr>
        <xdr:cNvPr id="427" name="直線コネクタ 426"/>
        <xdr:cNvCxnSpPr/>
      </xdr:nvCxnSpPr>
      <xdr:spPr>
        <a:xfrm>
          <a:off x="14782800" y="127800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31750</xdr:rowOff>
    </xdr:from>
    <xdr:to>
      <xdr:col>21</xdr:col>
      <xdr:colOff>361950</xdr:colOff>
      <xdr:row>74</xdr:row>
      <xdr:rowOff>92710</xdr:rowOff>
    </xdr:to>
    <xdr:cxnSp macro="">
      <xdr:nvCxnSpPr>
        <xdr:cNvPr id="430" name="直線コネクタ 429"/>
        <xdr:cNvCxnSpPr/>
      </xdr:nvCxnSpPr>
      <xdr:spPr>
        <a:xfrm>
          <a:off x="13893800" y="127190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74</xdr:row>
      <xdr:rowOff>31750</xdr:rowOff>
    </xdr:to>
    <xdr:cxnSp macro="">
      <xdr:nvCxnSpPr>
        <xdr:cNvPr id="433" name="直線コネクタ 432"/>
        <xdr:cNvCxnSpPr/>
      </xdr:nvCxnSpPr>
      <xdr:spPr>
        <a:xfrm>
          <a:off x="13004800" y="12608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19050</xdr:rowOff>
    </xdr:from>
    <xdr:to>
      <xdr:col>24</xdr:col>
      <xdr:colOff>82550</xdr:colOff>
      <xdr:row>75</xdr:row>
      <xdr:rowOff>120650</xdr:rowOff>
    </xdr:to>
    <xdr:sp macro="" textlink="">
      <xdr:nvSpPr>
        <xdr:cNvPr id="443" name="円/楕円 442"/>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35577</xdr:rowOff>
    </xdr:from>
    <xdr:ext cx="762000" cy="259045"/>
    <xdr:sp macro="" textlink="">
      <xdr:nvSpPr>
        <xdr:cNvPr id="444"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60960</xdr:rowOff>
    </xdr:from>
    <xdr:to>
      <xdr:col>22</xdr:col>
      <xdr:colOff>615950</xdr:colOff>
      <xdr:row>74</xdr:row>
      <xdr:rowOff>162560</xdr:rowOff>
    </xdr:to>
    <xdr:sp macro="" textlink="">
      <xdr:nvSpPr>
        <xdr:cNvPr id="445" name="円/楕円 444"/>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1287</xdr:rowOff>
    </xdr:from>
    <xdr:ext cx="736600" cy="259045"/>
    <xdr:sp macro="" textlink="">
      <xdr:nvSpPr>
        <xdr:cNvPr id="446" name="テキスト ボックス 445"/>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47" name="円/楕円 446"/>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48" name="テキスト ボックス 447"/>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152400</xdr:rowOff>
    </xdr:from>
    <xdr:to>
      <xdr:col>20</xdr:col>
      <xdr:colOff>209550</xdr:colOff>
      <xdr:row>74</xdr:row>
      <xdr:rowOff>82550</xdr:rowOff>
    </xdr:to>
    <xdr:sp macro="" textlink="">
      <xdr:nvSpPr>
        <xdr:cNvPr id="449" name="円/楕円 448"/>
        <xdr:cNvSpPr/>
      </xdr:nvSpPr>
      <xdr:spPr>
        <a:xfrm>
          <a:off x="13843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92727</xdr:rowOff>
    </xdr:from>
    <xdr:ext cx="762000" cy="259045"/>
    <xdr:sp macro="" textlink="">
      <xdr:nvSpPr>
        <xdr:cNvPr id="450" name="テキスト ボックス 449"/>
        <xdr:cNvSpPr txBox="1"/>
      </xdr:nvSpPr>
      <xdr:spPr>
        <a:xfrm>
          <a:off x="13512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1" name="円/楕円 450"/>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2" name="テキスト ボックス 451"/>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京都府福知山市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82385</xdr:rowOff>
    </xdr:from>
    <xdr:to>
      <xdr:col>4</xdr:col>
      <xdr:colOff>1117600</xdr:colOff>
      <xdr:row>16</xdr:row>
      <xdr:rowOff>21022</xdr:rowOff>
    </xdr:to>
    <xdr:cxnSp macro="">
      <xdr:nvCxnSpPr>
        <xdr:cNvPr id="52" name="直線コネクタ 51"/>
        <xdr:cNvCxnSpPr/>
      </xdr:nvCxnSpPr>
      <xdr:spPr bwMode="auto">
        <a:xfrm flipV="1">
          <a:off x="5003800" y="2701760"/>
          <a:ext cx="647700" cy="1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21022</xdr:rowOff>
    </xdr:from>
    <xdr:to>
      <xdr:col>4</xdr:col>
      <xdr:colOff>469900</xdr:colOff>
      <xdr:row>16</xdr:row>
      <xdr:rowOff>21985</xdr:rowOff>
    </xdr:to>
    <xdr:cxnSp macro="">
      <xdr:nvCxnSpPr>
        <xdr:cNvPr id="55" name="直線コネクタ 54"/>
        <xdr:cNvCxnSpPr/>
      </xdr:nvCxnSpPr>
      <xdr:spPr bwMode="auto">
        <a:xfrm flipV="1">
          <a:off x="4305300" y="2811847"/>
          <a:ext cx="698500" cy="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153137</xdr:rowOff>
    </xdr:from>
    <xdr:to>
      <xdr:col>3</xdr:col>
      <xdr:colOff>904875</xdr:colOff>
      <xdr:row>16</xdr:row>
      <xdr:rowOff>21985</xdr:rowOff>
    </xdr:to>
    <xdr:cxnSp macro="">
      <xdr:nvCxnSpPr>
        <xdr:cNvPr id="58" name="直線コネクタ 57"/>
        <xdr:cNvCxnSpPr/>
      </xdr:nvCxnSpPr>
      <xdr:spPr bwMode="auto">
        <a:xfrm>
          <a:off x="3606800" y="2772512"/>
          <a:ext cx="698500" cy="40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153137</xdr:rowOff>
    </xdr:from>
    <xdr:to>
      <xdr:col>3</xdr:col>
      <xdr:colOff>206375</xdr:colOff>
      <xdr:row>15</xdr:row>
      <xdr:rowOff>163195</xdr:rowOff>
    </xdr:to>
    <xdr:cxnSp macro="">
      <xdr:nvCxnSpPr>
        <xdr:cNvPr id="61" name="直線コネクタ 60"/>
        <xdr:cNvCxnSpPr/>
      </xdr:nvCxnSpPr>
      <xdr:spPr bwMode="auto">
        <a:xfrm flipV="1">
          <a:off x="2908300" y="2772512"/>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20872</xdr:rowOff>
    </xdr:from>
    <xdr:ext cx="762000" cy="259045"/>
    <xdr:sp macro="" textlink="">
      <xdr:nvSpPr>
        <xdr:cNvPr id="65" name="テキスト ボックス 64"/>
        <xdr:cNvSpPr txBox="1"/>
      </xdr:nvSpPr>
      <xdr:spPr>
        <a:xfrm>
          <a:off x="2527300" y="2983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31585</xdr:rowOff>
    </xdr:from>
    <xdr:to>
      <xdr:col>5</xdr:col>
      <xdr:colOff>34925</xdr:colOff>
      <xdr:row>15</xdr:row>
      <xdr:rowOff>133185</xdr:rowOff>
    </xdr:to>
    <xdr:sp macro="" textlink="">
      <xdr:nvSpPr>
        <xdr:cNvPr id="71" name="円/楕円 70"/>
        <xdr:cNvSpPr/>
      </xdr:nvSpPr>
      <xdr:spPr bwMode="auto">
        <a:xfrm>
          <a:off x="5600700" y="265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48112</xdr:rowOff>
    </xdr:from>
    <xdr:ext cx="762000" cy="259045"/>
    <xdr:sp macro="" textlink="">
      <xdr:nvSpPr>
        <xdr:cNvPr id="72" name="人口1人当たり決算額の推移該当値テキスト130"/>
        <xdr:cNvSpPr txBox="1"/>
      </xdr:nvSpPr>
      <xdr:spPr>
        <a:xfrm>
          <a:off x="5740400" y="249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95,649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141672</xdr:rowOff>
    </xdr:from>
    <xdr:to>
      <xdr:col>4</xdr:col>
      <xdr:colOff>520700</xdr:colOff>
      <xdr:row>16</xdr:row>
      <xdr:rowOff>71822</xdr:rowOff>
    </xdr:to>
    <xdr:sp macro="" textlink="">
      <xdr:nvSpPr>
        <xdr:cNvPr id="73" name="円/楕円 72"/>
        <xdr:cNvSpPr/>
      </xdr:nvSpPr>
      <xdr:spPr bwMode="auto">
        <a:xfrm>
          <a:off x="4953000" y="276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81999</xdr:rowOff>
    </xdr:from>
    <xdr:ext cx="736600" cy="259045"/>
    <xdr:sp macro="" textlink="">
      <xdr:nvSpPr>
        <xdr:cNvPr id="74" name="テキスト ボックス 73"/>
        <xdr:cNvSpPr txBox="1"/>
      </xdr:nvSpPr>
      <xdr:spPr>
        <a:xfrm>
          <a:off x="4622800" y="2529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142635</xdr:rowOff>
    </xdr:from>
    <xdr:to>
      <xdr:col>3</xdr:col>
      <xdr:colOff>955675</xdr:colOff>
      <xdr:row>16</xdr:row>
      <xdr:rowOff>72785</xdr:rowOff>
    </xdr:to>
    <xdr:sp macro="" textlink="">
      <xdr:nvSpPr>
        <xdr:cNvPr id="75" name="円/楕円 74"/>
        <xdr:cNvSpPr/>
      </xdr:nvSpPr>
      <xdr:spPr bwMode="auto">
        <a:xfrm>
          <a:off x="4254500" y="27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82962</xdr:rowOff>
    </xdr:from>
    <xdr:ext cx="762000" cy="259045"/>
    <xdr:sp macro="" textlink="">
      <xdr:nvSpPr>
        <xdr:cNvPr id="76" name="テキスト ボックス 75"/>
        <xdr:cNvSpPr txBox="1"/>
      </xdr:nvSpPr>
      <xdr:spPr>
        <a:xfrm>
          <a:off x="3924300" y="25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88,848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102337</xdr:rowOff>
    </xdr:from>
    <xdr:to>
      <xdr:col>3</xdr:col>
      <xdr:colOff>257175</xdr:colOff>
      <xdr:row>16</xdr:row>
      <xdr:rowOff>32487</xdr:rowOff>
    </xdr:to>
    <xdr:sp macro="" textlink="">
      <xdr:nvSpPr>
        <xdr:cNvPr id="77" name="円/楕円 76"/>
        <xdr:cNvSpPr/>
      </xdr:nvSpPr>
      <xdr:spPr bwMode="auto">
        <a:xfrm>
          <a:off x="3556000" y="2721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42664</xdr:rowOff>
    </xdr:from>
    <xdr:ext cx="762000" cy="259045"/>
    <xdr:sp macro="" textlink="">
      <xdr:nvSpPr>
        <xdr:cNvPr id="78" name="テキスト ボックス 77"/>
        <xdr:cNvSpPr txBox="1"/>
      </xdr:nvSpPr>
      <xdr:spPr>
        <a:xfrm>
          <a:off x="3225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91,316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112395</xdr:rowOff>
    </xdr:from>
    <xdr:to>
      <xdr:col>2</xdr:col>
      <xdr:colOff>692150</xdr:colOff>
      <xdr:row>16</xdr:row>
      <xdr:rowOff>42545</xdr:rowOff>
    </xdr:to>
    <xdr:sp macro="" textlink="">
      <xdr:nvSpPr>
        <xdr:cNvPr id="79" name="円/楕円 78"/>
        <xdr:cNvSpPr/>
      </xdr:nvSpPr>
      <xdr:spPr bwMode="auto">
        <a:xfrm>
          <a:off x="28575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52722</xdr:rowOff>
    </xdr:from>
    <xdr:ext cx="762000" cy="259045"/>
    <xdr:sp macro="" textlink="">
      <xdr:nvSpPr>
        <xdr:cNvPr id="80" name="テキスト ボックス 79"/>
        <xdr:cNvSpPr txBox="1"/>
      </xdr:nvSpPr>
      <xdr:spPr>
        <a:xfrm>
          <a:off x="25273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83585</xdr:rowOff>
    </xdr:from>
    <xdr:to>
      <xdr:col>4</xdr:col>
      <xdr:colOff>1117600</xdr:colOff>
      <xdr:row>35</xdr:row>
      <xdr:rowOff>121913</xdr:rowOff>
    </xdr:to>
    <xdr:cxnSp macro="">
      <xdr:nvCxnSpPr>
        <xdr:cNvPr id="113" name="直線コネクタ 112"/>
        <xdr:cNvCxnSpPr/>
      </xdr:nvCxnSpPr>
      <xdr:spPr bwMode="auto">
        <a:xfrm flipV="1">
          <a:off x="5003800" y="6693935"/>
          <a:ext cx="647700" cy="3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118104</xdr:rowOff>
    </xdr:from>
    <xdr:to>
      <xdr:col>4</xdr:col>
      <xdr:colOff>469900</xdr:colOff>
      <xdr:row>35</xdr:row>
      <xdr:rowOff>121913</xdr:rowOff>
    </xdr:to>
    <xdr:cxnSp macro="">
      <xdr:nvCxnSpPr>
        <xdr:cNvPr id="116" name="直線コネクタ 115"/>
        <xdr:cNvCxnSpPr/>
      </xdr:nvCxnSpPr>
      <xdr:spPr bwMode="auto">
        <a:xfrm>
          <a:off x="4305300" y="6728454"/>
          <a:ext cx="698500" cy="3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62078</xdr:rowOff>
    </xdr:from>
    <xdr:to>
      <xdr:col>3</xdr:col>
      <xdr:colOff>904875</xdr:colOff>
      <xdr:row>35</xdr:row>
      <xdr:rowOff>118104</xdr:rowOff>
    </xdr:to>
    <xdr:cxnSp macro="">
      <xdr:nvCxnSpPr>
        <xdr:cNvPr id="119" name="直線コネクタ 118"/>
        <xdr:cNvCxnSpPr/>
      </xdr:nvCxnSpPr>
      <xdr:spPr bwMode="auto">
        <a:xfrm>
          <a:off x="3606800" y="6672428"/>
          <a:ext cx="698500" cy="56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39808</xdr:rowOff>
    </xdr:from>
    <xdr:to>
      <xdr:col>3</xdr:col>
      <xdr:colOff>206375</xdr:colOff>
      <xdr:row>35</xdr:row>
      <xdr:rowOff>62078</xdr:rowOff>
    </xdr:to>
    <xdr:cxnSp macro="">
      <xdr:nvCxnSpPr>
        <xdr:cNvPr id="122" name="直線コネクタ 121"/>
        <xdr:cNvCxnSpPr/>
      </xdr:nvCxnSpPr>
      <xdr:spPr bwMode="auto">
        <a:xfrm>
          <a:off x="2908300" y="6650158"/>
          <a:ext cx="698500" cy="22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32785</xdr:rowOff>
    </xdr:from>
    <xdr:to>
      <xdr:col>5</xdr:col>
      <xdr:colOff>34925</xdr:colOff>
      <xdr:row>35</xdr:row>
      <xdr:rowOff>134385</xdr:rowOff>
    </xdr:to>
    <xdr:sp macro="" textlink="">
      <xdr:nvSpPr>
        <xdr:cNvPr id="132" name="円/楕円 131"/>
        <xdr:cNvSpPr/>
      </xdr:nvSpPr>
      <xdr:spPr bwMode="auto">
        <a:xfrm>
          <a:off x="5600700" y="664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220762</xdr:rowOff>
    </xdr:from>
    <xdr:ext cx="762000" cy="259045"/>
    <xdr:sp macro="" textlink="">
      <xdr:nvSpPr>
        <xdr:cNvPr id="133" name="人口1人当たり決算額の推移該当値テキスト445"/>
        <xdr:cNvSpPr txBox="1"/>
      </xdr:nvSpPr>
      <xdr:spPr>
        <a:xfrm>
          <a:off x="5740400" y="648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71113</xdr:rowOff>
    </xdr:from>
    <xdr:to>
      <xdr:col>4</xdr:col>
      <xdr:colOff>520700</xdr:colOff>
      <xdr:row>35</xdr:row>
      <xdr:rowOff>172713</xdr:rowOff>
    </xdr:to>
    <xdr:sp macro="" textlink="">
      <xdr:nvSpPr>
        <xdr:cNvPr id="134" name="円/楕円 133"/>
        <xdr:cNvSpPr/>
      </xdr:nvSpPr>
      <xdr:spPr bwMode="auto">
        <a:xfrm>
          <a:off x="4953000" y="6681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182890</xdr:rowOff>
    </xdr:from>
    <xdr:ext cx="736600" cy="259045"/>
    <xdr:sp macro="" textlink="">
      <xdr:nvSpPr>
        <xdr:cNvPr id="135" name="テキスト ボックス 134"/>
        <xdr:cNvSpPr txBox="1"/>
      </xdr:nvSpPr>
      <xdr:spPr>
        <a:xfrm>
          <a:off x="4622800" y="645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67304</xdr:rowOff>
    </xdr:from>
    <xdr:to>
      <xdr:col>3</xdr:col>
      <xdr:colOff>955675</xdr:colOff>
      <xdr:row>35</xdr:row>
      <xdr:rowOff>168904</xdr:rowOff>
    </xdr:to>
    <xdr:sp macro="" textlink="">
      <xdr:nvSpPr>
        <xdr:cNvPr id="136" name="円/楕円 135"/>
        <xdr:cNvSpPr/>
      </xdr:nvSpPr>
      <xdr:spPr bwMode="auto">
        <a:xfrm>
          <a:off x="4254500" y="6677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179081</xdr:rowOff>
    </xdr:from>
    <xdr:ext cx="762000" cy="259045"/>
    <xdr:sp macro="" textlink="">
      <xdr:nvSpPr>
        <xdr:cNvPr id="137" name="テキスト ボックス 136"/>
        <xdr:cNvSpPr txBox="1"/>
      </xdr:nvSpPr>
      <xdr:spPr>
        <a:xfrm>
          <a:off x="3924300" y="644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11278</xdr:rowOff>
    </xdr:from>
    <xdr:to>
      <xdr:col>3</xdr:col>
      <xdr:colOff>257175</xdr:colOff>
      <xdr:row>35</xdr:row>
      <xdr:rowOff>112878</xdr:rowOff>
    </xdr:to>
    <xdr:sp macro="" textlink="">
      <xdr:nvSpPr>
        <xdr:cNvPr id="138" name="円/楕円 137"/>
        <xdr:cNvSpPr/>
      </xdr:nvSpPr>
      <xdr:spPr bwMode="auto">
        <a:xfrm>
          <a:off x="3556000" y="662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123055</xdr:rowOff>
    </xdr:from>
    <xdr:ext cx="762000" cy="259045"/>
    <xdr:sp macro="" textlink="">
      <xdr:nvSpPr>
        <xdr:cNvPr id="139" name="テキスト ボックス 138"/>
        <xdr:cNvSpPr txBox="1"/>
      </xdr:nvSpPr>
      <xdr:spPr>
        <a:xfrm>
          <a:off x="3225800" y="639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26,408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331908</xdr:rowOff>
    </xdr:from>
    <xdr:to>
      <xdr:col>2</xdr:col>
      <xdr:colOff>692150</xdr:colOff>
      <xdr:row>35</xdr:row>
      <xdr:rowOff>90608</xdr:rowOff>
    </xdr:to>
    <xdr:sp macro="" textlink="">
      <xdr:nvSpPr>
        <xdr:cNvPr id="140" name="円/楕円 139"/>
        <xdr:cNvSpPr/>
      </xdr:nvSpPr>
      <xdr:spPr bwMode="auto">
        <a:xfrm>
          <a:off x="2857500" y="6599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100785</xdr:rowOff>
    </xdr:from>
    <xdr:ext cx="762000" cy="259045"/>
    <xdr:sp macro="" textlink="">
      <xdr:nvSpPr>
        <xdr:cNvPr id="141" name="テキスト ボックス 140"/>
        <xdr:cNvSpPr txBox="1"/>
      </xdr:nvSpPr>
      <xdr:spPr>
        <a:xfrm>
          <a:off x="2527300" y="63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月豪雨災害による災害対策に</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百万円取崩したことが影響し、</a:t>
          </a:r>
          <a:r>
            <a:rPr kumimoji="1" lang="en-US" altLang="ja-JP" sz="1400">
              <a:latin typeface="ＭＳ ゴシック" pitchFamily="49" charset="-128"/>
              <a:ea typeface="ＭＳ ゴシック" pitchFamily="49" charset="-128"/>
            </a:rPr>
            <a:t>519</a:t>
          </a:r>
          <a:r>
            <a:rPr kumimoji="1" lang="ja-JP" altLang="en-US" sz="1400">
              <a:latin typeface="ＭＳ ゴシック" pitchFamily="49" charset="-128"/>
              <a:ea typeface="ＭＳ ゴシック" pitchFamily="49" charset="-128"/>
            </a:rPr>
            <a:t>百万円の減で、標準財政規模比が前年度比</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ポイント低下した。また、実質単年度収支が大幅な悪化となり、これは財政調整基金の取崩額が昨年度より</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百万円増となったためである。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実質収支は、前年度比</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百万円の減であるが、</a:t>
          </a:r>
          <a:r>
            <a:rPr kumimoji="1" lang="en-US" altLang="ja-JP" sz="1400">
              <a:latin typeface="ＭＳ ゴシック" pitchFamily="49" charset="-128"/>
              <a:ea typeface="ＭＳ ゴシック" pitchFamily="49" charset="-128"/>
            </a:rPr>
            <a:t>858</a:t>
          </a:r>
          <a:r>
            <a:rPr kumimoji="1" lang="ja-JP" altLang="en-US" sz="1400">
              <a:latin typeface="ＭＳ ゴシック" pitchFamily="49" charset="-128"/>
              <a:ea typeface="ＭＳ ゴシック" pitchFamily="49" charset="-128"/>
            </a:rPr>
            <a:t>百万円の黒字を確保し、昨年度同様健全な財政運営が継続できている。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法適用の公営企業会計では、平成２４年度から法適用を行った下水道事業も含め、資金不足は発生していない。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法非適用の公営企業会計では、石原土地区画整理事業特別会計において、資金不足が発生している状況が平成２４年度まで続いていたが、平成２５年度において一般会計からの繰入金を措置し、資金不足を解消した。その他の公営企業会計においても、資金不足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その他の特別会計においても、赤字は生じていない。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第三セクター等改革推進債について</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百万円の繰上償還を行った影響により、元利償還金等の総額は前年度比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算入公債費等においては、合併特例債等の交付税算入率の高い起債の割合が増加しており、前年度比</a:t>
          </a:r>
          <a:r>
            <a:rPr kumimoji="1" lang="en-US" altLang="ja-JP" sz="1400">
              <a:latin typeface="ＭＳ ゴシック" pitchFamily="49" charset="-128"/>
              <a:ea typeface="ＭＳ ゴシック" pitchFamily="49" charset="-128"/>
            </a:rPr>
            <a:t>186</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結果として、分子の元利償還金及び準元利償還金の減少により、分母の特定財源の減少額が大きかったために、単年度では上昇したが、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ポイント減少する形となった。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京都府福知山市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職員数削減や退職支給率減等の影響がある一方で、それを相殺する形で普通会計の市債残高が増加した結果、将来負担総額は増加した。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a:t>
          </a:r>
          <a:r>
            <a:rPr kumimoji="1" lang="ja-JP" altLang="en-US" sz="1400">
              <a:solidFill>
                <a:sysClr val="windowText" lastClr="000000"/>
              </a:solidFill>
              <a:latin typeface="ＭＳ ゴシック" pitchFamily="49" charset="-128"/>
              <a:ea typeface="ＭＳ ゴシック" pitchFamily="49" charset="-128"/>
            </a:rPr>
            <a:t>減債基金・合併算定替逓減基金の増加、合併特例債・臨時財政対策債発行による財政需要額算入見込額の増加</a:t>
          </a:r>
          <a:r>
            <a:rPr kumimoji="1" lang="ja-JP" altLang="en-US" sz="1400">
              <a:latin typeface="ＭＳ ゴシック" pitchFamily="49" charset="-128"/>
              <a:ea typeface="ＭＳ ゴシック" pitchFamily="49" charset="-128"/>
            </a:rPr>
            <a:t>により充当可能基金や充当可能特定歳入の減、標準財政規模の減により、分母が縮小したこと、災害による財調取崩しが要因と考えられる。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以上より、将来負担比率が前年度比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ポイント上昇している。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election activeCell="Q28" sqref="Q28:V32"/>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44547897</v>
      </c>
      <c r="BO4" s="379"/>
      <c r="BP4" s="379"/>
      <c r="BQ4" s="379"/>
      <c r="BR4" s="379"/>
      <c r="BS4" s="379"/>
      <c r="BT4" s="379"/>
      <c r="BU4" s="380"/>
      <c r="BV4" s="378">
        <v>43498175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3.6</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42719445</v>
      </c>
      <c r="BO5" s="384"/>
      <c r="BP5" s="384"/>
      <c r="BQ5" s="384"/>
      <c r="BR5" s="384"/>
      <c r="BS5" s="384"/>
      <c r="BT5" s="384"/>
      <c r="BU5" s="385"/>
      <c r="BV5" s="383">
        <v>41882667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92.7</v>
      </c>
      <c r="CU5" s="354"/>
      <c r="CV5" s="354"/>
      <c r="CW5" s="354"/>
      <c r="CX5" s="354"/>
      <c r="CY5" s="354"/>
      <c r="CZ5" s="354"/>
      <c r="DA5" s="355"/>
      <c r="DB5" s="353">
        <v>89.5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1828452</v>
      </c>
      <c r="BO6" s="384"/>
      <c r="BP6" s="384"/>
      <c r="BQ6" s="384"/>
      <c r="BR6" s="384"/>
      <c r="BS6" s="384"/>
      <c r="BT6" s="384"/>
      <c r="BU6" s="385"/>
      <c r="BV6" s="383">
        <v>1615508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99.6</v>
      </c>
      <c r="CU6" s="530"/>
      <c r="CV6" s="530"/>
      <c r="CW6" s="530"/>
      <c r="CX6" s="530"/>
      <c r="CY6" s="530"/>
      <c r="CZ6" s="530"/>
      <c r="DA6" s="531"/>
      <c r="DB6" s="529">
        <v>97.1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970147</v>
      </c>
      <c r="BO7" s="384"/>
      <c r="BP7" s="384"/>
      <c r="BQ7" s="384"/>
      <c r="BR7" s="384"/>
      <c r="BS7" s="384"/>
      <c r="BT7" s="384"/>
      <c r="BU7" s="385"/>
      <c r="BV7" s="383">
        <v>659629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23733793</v>
      </c>
      <c r="CU7" s="384"/>
      <c r="CV7" s="384"/>
      <c r="CW7" s="384"/>
      <c r="CX7" s="384"/>
      <c r="CY7" s="384"/>
      <c r="CZ7" s="384"/>
      <c r="DA7" s="385"/>
      <c r="DB7" s="383">
        <v>23901548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858305</v>
      </c>
      <c r="BO8" s="384"/>
      <c r="BP8" s="384"/>
      <c r="BQ8" s="384"/>
      <c r="BR8" s="384"/>
      <c r="BS8" s="384"/>
      <c r="BT8" s="384"/>
      <c r="BU8" s="385"/>
      <c r="BV8" s="383">
        <v>955879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0.54</v>
      </c>
      <c r="CU8" s="493"/>
      <c r="CV8" s="493"/>
      <c r="CW8" s="493"/>
      <c r="CX8" s="493"/>
      <c r="CY8" s="493"/>
      <c r="CZ8" s="493"/>
      <c r="DA8" s="494"/>
      <c r="DB8" s="492">
        <v>0.53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79652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-97574</v>
      </c>
      <c r="BO9" s="384"/>
      <c r="BP9" s="384"/>
      <c r="BQ9" s="384"/>
      <c r="BR9" s="384"/>
      <c r="BS9" s="384"/>
      <c r="BT9" s="384"/>
      <c r="BU9" s="385"/>
      <c r="BV9" s="383">
        <v>294190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18.7</v>
      </c>
      <c r="CU9" s="354"/>
      <c r="CV9" s="354"/>
      <c r="CW9" s="354"/>
      <c r="CX9" s="354"/>
      <c r="CY9" s="354"/>
      <c r="CZ9" s="354"/>
      <c r="DA9" s="355"/>
      <c r="DB9" s="353">
        <v>19.3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81977</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3384</v>
      </c>
      <c r="BO10" s="384"/>
      <c r="BP10" s="384"/>
      <c r="BQ10" s="384"/>
      <c r="BR10" s="384"/>
      <c r="BS10" s="384"/>
      <c r="BT10" s="384"/>
      <c r="BU10" s="385"/>
      <c r="BV10" s="383">
        <v>3313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v>141515</v>
      </c>
      <c r="BO11" s="384"/>
      <c r="BP11" s="384"/>
      <c r="BQ11" s="384"/>
      <c r="BR11" s="384"/>
      <c r="BS11" s="384"/>
      <c r="BT11" s="384"/>
      <c r="BU11" s="385"/>
      <c r="BV11" s="383">
        <v>350000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80682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1000000</v>
      </c>
      <c r="BO12" s="384"/>
      <c r="BP12" s="384"/>
      <c r="BQ12" s="384"/>
      <c r="BR12" s="384"/>
      <c r="BS12" s="384"/>
      <c r="BT12" s="384"/>
      <c r="BU12" s="385"/>
      <c r="BV12" s="383">
        <v>600000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79852</v>
      </c>
      <c r="S13" s="485"/>
      <c r="T13" s="485"/>
      <c r="U13" s="485"/>
      <c r="V13" s="486"/>
      <c r="W13" s="472" t="s">
        <v>123</v>
      </c>
      <c r="X13" s="396"/>
      <c r="Y13" s="396"/>
      <c r="Z13" s="396"/>
      <c r="AA13" s="396"/>
      <c r="AB13" s="397"/>
      <c r="AC13" s="359">
        <v>2489</v>
      </c>
      <c r="AD13" s="360"/>
      <c r="AE13" s="360"/>
      <c r="AF13" s="360"/>
      <c r="AG13" s="361"/>
      <c r="AH13" s="359">
        <v>3689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-952675</v>
      </c>
      <c r="BO13" s="384"/>
      <c r="BP13" s="384"/>
      <c r="BQ13" s="384"/>
      <c r="BR13" s="384"/>
      <c r="BS13" s="384"/>
      <c r="BT13" s="384"/>
      <c r="BU13" s="385"/>
      <c r="BV13" s="383">
        <v>47503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10.199999999999999</v>
      </c>
      <c r="CU13" s="354"/>
      <c r="CV13" s="354"/>
      <c r="CW13" s="354"/>
      <c r="CX13" s="354"/>
      <c r="CY13" s="354"/>
      <c r="CZ13" s="354"/>
      <c r="DA13" s="355"/>
      <c r="DB13" s="353">
        <v>10.3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81193</v>
      </c>
      <c r="S14" s="485"/>
      <c r="T14" s="485"/>
      <c r="U14" s="485"/>
      <c r="V14" s="486"/>
      <c r="W14" s="487"/>
      <c r="X14" s="399"/>
      <c r="Y14" s="399"/>
      <c r="Z14" s="399"/>
      <c r="AA14" s="399"/>
      <c r="AB14" s="400"/>
      <c r="AC14" s="477">
        <v>6.7</v>
      </c>
      <c r="AD14" s="478"/>
      <c r="AE14" s="478"/>
      <c r="AF14" s="478"/>
      <c r="AG14" s="479"/>
      <c r="AH14" s="477">
        <v>8.8000000000000007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105.5</v>
      </c>
      <c r="CU14" s="456"/>
      <c r="CV14" s="456"/>
      <c r="CW14" s="456"/>
      <c r="CX14" s="456"/>
      <c r="CY14" s="456"/>
      <c r="CZ14" s="456"/>
      <c r="DA14" s="457"/>
      <c r="DB14" s="488">
        <v>100.9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80370</v>
      </c>
      <c r="S15" s="485"/>
      <c r="T15" s="485"/>
      <c r="U15" s="485"/>
      <c r="V15" s="486"/>
      <c r="W15" s="472" t="s">
        <v>130</v>
      </c>
      <c r="X15" s="396"/>
      <c r="Y15" s="396"/>
      <c r="Z15" s="396"/>
      <c r="AA15" s="396"/>
      <c r="AB15" s="397"/>
      <c r="AC15" s="359">
        <v>10854</v>
      </c>
      <c r="AD15" s="360"/>
      <c r="AE15" s="360"/>
      <c r="AF15" s="360"/>
      <c r="AG15" s="361"/>
      <c r="AH15" s="359">
        <v>12660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9648739</v>
      </c>
      <c r="BO15" s="379"/>
      <c r="BP15" s="379"/>
      <c r="BQ15" s="379"/>
      <c r="BR15" s="379"/>
      <c r="BS15" s="379"/>
      <c r="BT15" s="379"/>
      <c r="BU15" s="380"/>
      <c r="BV15" s="378">
        <v>9378301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29.1</v>
      </c>
      <c r="AD16" s="478"/>
      <c r="AE16" s="478"/>
      <c r="AF16" s="478"/>
      <c r="AG16" s="479"/>
      <c r="AH16" s="477">
        <v>30.3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17561442</v>
      </c>
      <c r="BO16" s="384"/>
      <c r="BP16" s="384"/>
      <c r="BQ16" s="384"/>
      <c r="BR16" s="384"/>
      <c r="BS16" s="384"/>
      <c r="BT16" s="384"/>
      <c r="BU16" s="385"/>
      <c r="BV16" s="383">
        <v>17434805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23942</v>
      </c>
      <c r="AD17" s="360"/>
      <c r="AE17" s="360"/>
      <c r="AF17" s="360"/>
      <c r="AG17" s="361"/>
      <c r="AH17" s="359">
        <v>25107</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12390574</v>
      </c>
      <c r="BO17" s="384"/>
      <c r="BP17" s="384"/>
      <c r="BQ17" s="384"/>
      <c r="BR17" s="384"/>
      <c r="BS17" s="384"/>
      <c r="BT17" s="384"/>
      <c r="BU17" s="385"/>
      <c r="BV17" s="383">
        <v>12111191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552.54</v>
      </c>
      <c r="M18" s="448"/>
      <c r="N18" s="448"/>
      <c r="O18" s="448"/>
      <c r="P18" s="448"/>
      <c r="Q18" s="448"/>
      <c r="R18" s="449"/>
      <c r="S18" s="449"/>
      <c r="T18" s="449"/>
      <c r="U18" s="449"/>
      <c r="V18" s="450"/>
      <c r="W18" s="464"/>
      <c r="X18" s="465"/>
      <c r="Y18" s="465"/>
      <c r="Z18" s="465"/>
      <c r="AA18" s="465"/>
      <c r="AB18" s="473"/>
      <c r="AC18" s="347">
        <v>64.2</v>
      </c>
      <c r="AD18" s="348"/>
      <c r="AE18" s="348"/>
      <c r="AF18" s="348"/>
      <c r="AG18" s="451"/>
      <c r="AH18" s="347">
        <v>60.1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23061102</v>
      </c>
      <c r="BO18" s="384"/>
      <c r="BP18" s="384"/>
      <c r="BQ18" s="384"/>
      <c r="BR18" s="384"/>
      <c r="BS18" s="384"/>
      <c r="BT18" s="384"/>
      <c r="BU18" s="385"/>
      <c r="BV18" s="383">
        <v>22372694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144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29090082</v>
      </c>
      <c r="BO19" s="384"/>
      <c r="BP19" s="384"/>
      <c r="BQ19" s="384"/>
      <c r="BR19" s="384"/>
      <c r="BS19" s="384"/>
      <c r="BT19" s="384"/>
      <c r="BU19" s="385"/>
      <c r="BV19" s="383">
        <v>28596325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30890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54445681</v>
      </c>
      <c r="BO23" s="384"/>
      <c r="BP23" s="384"/>
      <c r="BQ23" s="384"/>
      <c r="BR23" s="384"/>
      <c r="BS23" s="384"/>
      <c r="BT23" s="384"/>
      <c r="BU23" s="385"/>
      <c r="BV23" s="383">
        <v>53895924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9350</v>
      </c>
      <c r="R24" s="360"/>
      <c r="S24" s="360"/>
      <c r="T24" s="360"/>
      <c r="U24" s="360"/>
      <c r="V24" s="361"/>
      <c r="W24" s="425"/>
      <c r="X24" s="416"/>
      <c r="Y24" s="417"/>
      <c r="Z24" s="356" t="s">
        <v>153</v>
      </c>
      <c r="AA24" s="357"/>
      <c r="AB24" s="357"/>
      <c r="AC24" s="357"/>
      <c r="AD24" s="357"/>
      <c r="AE24" s="357"/>
      <c r="AF24" s="357"/>
      <c r="AG24" s="358"/>
      <c r="AH24" s="359">
        <v>676</v>
      </c>
      <c r="AI24" s="360"/>
      <c r="AJ24" s="360"/>
      <c r="AK24" s="360"/>
      <c r="AL24" s="361"/>
      <c r="AM24" s="359">
        <v>2183480</v>
      </c>
      <c r="AN24" s="360"/>
      <c r="AO24" s="360"/>
      <c r="AP24" s="360"/>
      <c r="AQ24" s="360"/>
      <c r="AR24" s="361"/>
      <c r="AS24" s="359">
        <v>3230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32032830</v>
      </c>
      <c r="BO24" s="384"/>
      <c r="BP24" s="384"/>
      <c r="BQ24" s="384"/>
      <c r="BR24" s="384"/>
      <c r="BS24" s="384"/>
      <c r="BT24" s="384"/>
      <c r="BU24" s="385"/>
      <c r="BV24" s="383">
        <v>32361233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7600</v>
      </c>
      <c r="R25" s="360"/>
      <c r="S25" s="360"/>
      <c r="T25" s="360"/>
      <c r="U25" s="360"/>
      <c r="V25" s="361"/>
      <c r="W25" s="425"/>
      <c r="X25" s="416"/>
      <c r="Y25" s="417"/>
      <c r="Z25" s="356" t="s">
        <v>156</v>
      </c>
      <c r="AA25" s="357"/>
      <c r="AB25" s="357"/>
      <c r="AC25" s="357"/>
      <c r="AD25" s="357"/>
      <c r="AE25" s="357"/>
      <c r="AF25" s="357"/>
      <c r="AG25" s="358"/>
      <c r="AH25" s="359">
        <v>124</v>
      </c>
      <c r="AI25" s="360"/>
      <c r="AJ25" s="360"/>
      <c r="AK25" s="360"/>
      <c r="AL25" s="361"/>
      <c r="AM25" s="359">
        <v>368776</v>
      </c>
      <c r="AN25" s="360"/>
      <c r="AO25" s="360"/>
      <c r="AP25" s="360"/>
      <c r="AQ25" s="360"/>
      <c r="AR25" s="361"/>
      <c r="AS25" s="359">
        <v>2974</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2974018</v>
      </c>
      <c r="BO25" s="379"/>
      <c r="BP25" s="379"/>
      <c r="BQ25" s="379"/>
      <c r="BR25" s="379"/>
      <c r="BS25" s="379"/>
      <c r="BT25" s="379"/>
      <c r="BU25" s="380"/>
      <c r="BV25" s="378">
        <v>2353669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6850</v>
      </c>
      <c r="R26" s="360"/>
      <c r="S26" s="360"/>
      <c r="T26" s="360"/>
      <c r="U26" s="360"/>
      <c r="V26" s="361"/>
      <c r="W26" s="425"/>
      <c r="X26" s="416"/>
      <c r="Y26" s="417"/>
      <c r="Z26" s="356" t="s">
        <v>159</v>
      </c>
      <c r="AA26" s="438"/>
      <c r="AB26" s="438"/>
      <c r="AC26" s="438"/>
      <c r="AD26" s="438"/>
      <c r="AE26" s="438"/>
      <c r="AF26" s="438"/>
      <c r="AG26" s="439"/>
      <c r="AH26" s="359">
        <v>4</v>
      </c>
      <c r="AI26" s="360"/>
      <c r="AJ26" s="360"/>
      <c r="AK26" s="360"/>
      <c r="AL26" s="361"/>
      <c r="AM26" s="359">
        <v>14348</v>
      </c>
      <c r="AN26" s="360"/>
      <c r="AO26" s="360"/>
      <c r="AP26" s="360"/>
      <c r="AQ26" s="360"/>
      <c r="AR26" s="361"/>
      <c r="AS26" s="359">
        <v>3587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4950</v>
      </c>
      <c r="R27" s="360"/>
      <c r="S27" s="360"/>
      <c r="T27" s="360"/>
      <c r="U27" s="360"/>
      <c r="V27" s="361"/>
      <c r="W27" s="425"/>
      <c r="X27" s="416"/>
      <c r="Y27" s="417"/>
      <c r="Z27" s="356" t="s">
        <v>162</v>
      </c>
      <c r="AA27" s="357"/>
      <c r="AB27" s="357"/>
      <c r="AC27" s="357"/>
      <c r="AD27" s="357"/>
      <c r="AE27" s="357"/>
      <c r="AF27" s="357"/>
      <c r="AG27" s="358"/>
      <c r="AH27" s="359">
        <v>20</v>
      </c>
      <c r="AI27" s="360"/>
      <c r="AJ27" s="360"/>
      <c r="AK27" s="360"/>
      <c r="AL27" s="361"/>
      <c r="AM27" s="359">
        <v>68570</v>
      </c>
      <c r="AN27" s="360"/>
      <c r="AO27" s="360"/>
      <c r="AP27" s="360"/>
      <c r="AQ27" s="360"/>
      <c r="AR27" s="361"/>
      <c r="AS27" s="359">
        <v>3429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1863192</v>
      </c>
      <c r="BO28" s="379"/>
      <c r="BP28" s="379"/>
      <c r="BQ28" s="379"/>
      <c r="BR28" s="379"/>
      <c r="BS28" s="379"/>
      <c r="BT28" s="379"/>
      <c r="BU28" s="380"/>
      <c r="BV28" s="378">
        <v>2381868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24</v>
      </c>
      <c r="M29" s="360"/>
      <c r="N29" s="360"/>
      <c r="O29" s="360"/>
      <c r="P29" s="361"/>
      <c r="Q29" s="359">
        <v>4100</v>
      </c>
      <c r="R29" s="360"/>
      <c r="S29" s="360"/>
      <c r="T29" s="360"/>
      <c r="U29" s="360"/>
      <c r="V29" s="361"/>
      <c r="W29" s="426"/>
      <c r="X29" s="427"/>
      <c r="Y29" s="428"/>
      <c r="Z29" s="356" t="s">
        <v>169</v>
      </c>
      <c r="AA29" s="357"/>
      <c r="AB29" s="357"/>
      <c r="AC29" s="357"/>
      <c r="AD29" s="357"/>
      <c r="AE29" s="357"/>
      <c r="AF29" s="357"/>
      <c r="AG29" s="358"/>
      <c r="AH29" s="359">
        <v>696</v>
      </c>
      <c r="AI29" s="360"/>
      <c r="AJ29" s="360"/>
      <c r="AK29" s="360"/>
      <c r="AL29" s="361"/>
      <c r="AM29" s="359">
        <v>2252050</v>
      </c>
      <c r="AN29" s="360"/>
      <c r="AO29" s="360"/>
      <c r="AP29" s="360"/>
      <c r="AQ29" s="360"/>
      <c r="AR29" s="361"/>
      <c r="AS29" s="359">
        <v>3236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1440351</v>
      </c>
      <c r="BO29" s="384"/>
      <c r="BP29" s="384"/>
      <c r="BQ29" s="384"/>
      <c r="BR29" s="384"/>
      <c r="BS29" s="384"/>
      <c r="BT29" s="384"/>
      <c r="BU29" s="385"/>
      <c r="BV29" s="383">
        <v>1334780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6954217</v>
      </c>
      <c r="BO30" s="387"/>
      <c r="BP30" s="387"/>
      <c r="BQ30" s="387"/>
      <c r="BR30" s="387"/>
      <c r="BS30" s="387"/>
      <c r="BT30" s="387"/>
      <c r="BU30" s="388"/>
      <c r="BV30" s="386">
        <v>6639334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病院事業会計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と畜場費特別会計</v>
      </c>
      <c r="BH34" s="342"/>
      <c r="BI34" s="342"/>
      <c r="BJ34" s="342"/>
      <c r="BK34" s="342"/>
      <c r="BL34" s="342"/>
      <c r="BM34" s="342"/>
      <c r="BN34" s="342"/>
      <c r="BO34" s="342"/>
      <c r="BP34" s="342"/>
      <c r="BQ34" s="342"/>
      <c r="BR34" s="342"/>
      <c r="BS34" s="342"/>
      <c r="BT34" s="342"/>
      <c r="BU34" s="342"/>
      <c r="BV34" s="165"/>
      <c r="BW34" s="343">
        <f>IF(BY34="","",MAX(C34:D43,U34:V43,AM34:AN43,BE34:BF43)+1)</f>
        <v>20</v>
      </c>
      <c r="BX34" s="343"/>
      <c r="BY34" s="342" t="str">
        <f>IF('各会計、関係団体の財政状況及び健全化判断比率'!B68="","",'各会計、関係団体の財政状況及び健全化判断比率'!B68)</f>
        <v>京都府自治会館管理組合(一般会計)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福知山市体育協会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休日急患診療所費特別会計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国民健康保険診療所費特別会計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IF('各会計、関係団体の財政状況及び健全化判断比率'!B34="","",'各会計、関係団体の財政状況及び健全化判断比率'!B34)</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簡易水道事業特別会計</v>
      </c>
      <c r="BH35" s="342"/>
      <c r="BI35" s="342"/>
      <c r="BJ35" s="342"/>
      <c r="BK35" s="342"/>
      <c r="BL35" s="342"/>
      <c r="BM35" s="342"/>
      <c r="BN35" s="342"/>
      <c r="BO35" s="342"/>
      <c r="BP35" s="342"/>
      <c r="BQ35" s="342"/>
      <c r="BR35" s="342"/>
      <c r="BS35" s="342"/>
      <c r="BT35" s="342"/>
      <c r="BU35" s="342"/>
      <c r="BV35" s="165"/>
      <c r="BW35" s="343">
        <f t="shared" ref="BW35:BW43" si="2">IF(BY35="","",BW34+1)</f>
        <v>21</v>
      </c>
      <c r="BX35" s="343"/>
      <c r="BY35" s="342" t="str">
        <f>IF('各会計、関係団体の財政状況及び健全化判断比率'!B69="","",'各会計、関係団体の財政状況及び健全化判断比率'!B69)</f>
        <v>京都府住宅新築資金等貸付事業管理組合(一般会計)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福知山市都市緑化協会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地域情報通信ネットワーク事業特別会計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介護保険事業特別会計（保険事業勘定）</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IF('各会計、関係団体の財政状況及び健全化判断比率'!B35="","",'各会計、関係団体の財政状況及び健全化判断比率'!B35)</f>
        <v>下水道事業会計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公設地方卸売市場事業特別会計</v>
      </c>
      <c r="BH36" s="342"/>
      <c r="BI36" s="342"/>
      <c r="BJ36" s="342"/>
      <c r="BK36" s="342"/>
      <c r="BL36" s="342"/>
      <c r="BM36" s="342"/>
      <c r="BN36" s="342"/>
      <c r="BO36" s="342"/>
      <c r="BP36" s="342"/>
      <c r="BQ36" s="342"/>
      <c r="BR36" s="342"/>
      <c r="BS36" s="342"/>
      <c r="BT36" s="342"/>
      <c r="BU36" s="342"/>
      <c r="BV36" s="165"/>
      <c r="BW36" s="343">
        <f t="shared" si="2"/>
        <v>22</v>
      </c>
      <c r="BX36" s="343"/>
      <c r="BY36" s="342" t="str">
        <f>IF('各会計、関係団体の財政状況及び健全化判断比率'!B70="","",'各会計、関係団体の財政状況及び健全化判断比率'!B70)</f>
        <v>京都府住宅新築資金等貸付事業管理組合(特別会計)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福知山市文化協会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農業集落排水施設事業特別会計</v>
      </c>
      <c r="BH37" s="342"/>
      <c r="BI37" s="342"/>
      <c r="BJ37" s="342"/>
      <c r="BK37" s="342"/>
      <c r="BL37" s="342"/>
      <c r="BM37" s="342"/>
      <c r="BN37" s="342"/>
      <c r="BO37" s="342"/>
      <c r="BP37" s="342"/>
      <c r="BQ37" s="342"/>
      <c r="BR37" s="342"/>
      <c r="BS37" s="342"/>
      <c r="BT37" s="342"/>
      <c r="BU37" s="342"/>
      <c r="BV37" s="165"/>
      <c r="BW37" s="343">
        <f t="shared" si="2"/>
        <v>23</v>
      </c>
      <c r="BX37" s="343"/>
      <c r="BY37" s="342" t="str">
        <f>IF('各会計、関係団体の財政状況及び健全化判断比率'!B71="","",'各会計、関係団体の財政状況及び健全化判断比率'!B71)</f>
        <v>京都府後期高齢者医療広域連合(一般会計)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福知山まちづくり</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IF('各会計、関係団体の財政状況及び健全化判断比率'!B40="","",'各会計、関係団体の財政状況及び健全化判断比率'!B40)</f>
        <v>石原土地区画整理事業特別会計</v>
      </c>
      <c r="BH38" s="342"/>
      <c r="BI38" s="342"/>
      <c r="BJ38" s="342"/>
      <c r="BK38" s="342"/>
      <c r="BL38" s="342"/>
      <c r="BM38" s="342"/>
      <c r="BN38" s="342"/>
      <c r="BO38" s="342"/>
      <c r="BP38" s="342"/>
      <c r="BQ38" s="342"/>
      <c r="BR38" s="342"/>
      <c r="BS38" s="342"/>
      <c r="BT38" s="342"/>
      <c r="BU38" s="342"/>
      <c r="BV38" s="165"/>
      <c r="BW38" s="343">
        <f t="shared" si="2"/>
        <v>24</v>
      </c>
      <c r="BX38" s="343"/>
      <c r="BY38" s="342" t="str">
        <f>IF('各会計、関係団体の財政状況及び健全化判断比率'!B72="","",'各会計、関係団体の財政状況及び健全化判断比率'!B72)</f>
        <v>京都府後期高齢者医療広域連合(後期高齢者医療特別会計)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福知山市上下水道サービスセンター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IF('各会計、関係団体の財政状況及び健全化判断比率'!B41="","",'各会計、関係団体の財政状況及び健全化判断比率'!B41)</f>
        <v>福知山駅周辺土地区画整理事業特別会計</v>
      </c>
      <c r="BH39" s="342"/>
      <c r="BI39" s="342"/>
      <c r="BJ39" s="342"/>
      <c r="BK39" s="342"/>
      <c r="BL39" s="342"/>
      <c r="BM39" s="342"/>
      <c r="BN39" s="342"/>
      <c r="BO39" s="342"/>
      <c r="BP39" s="342"/>
      <c r="BQ39" s="342"/>
      <c r="BR39" s="342"/>
      <c r="BS39" s="342"/>
      <c r="BT39" s="342"/>
      <c r="BU39" s="342"/>
      <c r="BV39" s="165"/>
      <c r="BW39" s="343">
        <f t="shared" si="2"/>
        <v>25</v>
      </c>
      <c r="BX39" s="343"/>
      <c r="BY39" s="342" t="str">
        <f>IF('各会計、関係団体の財政状況及び健全化判断比率'!B73="","",'各会計、関係団体の財政状況及び健全化判断比率'!B73)</f>
        <v>京都地方税機構(一般会計)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大江観光</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18</v>
      </c>
      <c r="BF40" s="343"/>
      <c r="BG40" s="342" t="str">
        <f>IF('各会計、関係団体の財政状況及び健全化判断比率'!B42="","",'各会計、関係団体の財政状況及び健全化判断比率'!B42)</f>
        <v>河守土地区画整理事業特別会計</v>
      </c>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やくの農業振興団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19</v>
      </c>
      <c r="BF41" s="343"/>
      <c r="BG41" s="342" t="str">
        <f>IF('各会計、関係団体の財政状況及び健全化判断比率'!B43="","",'各会計、関係団体の財政状況及び健全化判断比率'!B43)</f>
        <v>宅地造成事業特別会計</v>
      </c>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F29" sqref="CF29:CQ29"/>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11610820</v>
      </c>
      <c r="S5" s="639"/>
      <c r="T5" s="639"/>
      <c r="U5" s="639"/>
      <c r="V5" s="639"/>
      <c r="W5" s="639"/>
      <c r="X5" s="639"/>
      <c r="Y5" s="686"/>
      <c r="Z5" s="699">
        <v>26.1</v>
      </c>
      <c r="AA5" s="699"/>
      <c r="AB5" s="699"/>
      <c r="AC5" s="699"/>
      <c r="AD5" s="700">
        <v>11356625</v>
      </c>
      <c r="AE5" s="700"/>
      <c r="AF5" s="700"/>
      <c r="AG5" s="700"/>
      <c r="AH5" s="700"/>
      <c r="AI5" s="700"/>
      <c r="AJ5" s="700"/>
      <c r="AK5" s="700"/>
      <c r="AL5" s="687">
        <v>49.1</v>
      </c>
      <c r="AM5" s="656"/>
      <c r="AN5" s="656"/>
      <c r="AO5" s="688"/>
      <c r="AP5" s="675" t="s">
        <v>207</v>
      </c>
      <c r="AQ5" s="676"/>
      <c r="AR5" s="676"/>
      <c r="AS5" s="676"/>
      <c r="AT5" s="676"/>
      <c r="AU5" s="676"/>
      <c r="AV5" s="676"/>
      <c r="AW5" s="676"/>
      <c r="AX5" s="676"/>
      <c r="AY5" s="676"/>
      <c r="AZ5" s="676"/>
      <c r="BA5" s="676"/>
      <c r="BB5" s="676"/>
      <c r="BC5" s="676"/>
      <c r="BD5" s="676"/>
      <c r="BE5" s="676"/>
      <c r="BF5" s="677"/>
      <c r="BG5" s="588">
        <v>11352300</v>
      </c>
      <c r="BH5" s="589"/>
      <c r="BI5" s="589"/>
      <c r="BJ5" s="589"/>
      <c r="BK5" s="589"/>
      <c r="BL5" s="589"/>
      <c r="BM5" s="589"/>
      <c r="BN5" s="590"/>
      <c r="BO5" s="641">
        <v>97.8</v>
      </c>
      <c r="BP5" s="641"/>
      <c r="BQ5" s="641"/>
      <c r="BR5" s="641"/>
      <c r="BS5" s="642">
        <v>602477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384275</v>
      </c>
      <c r="S6" s="589"/>
      <c r="T6" s="589"/>
      <c r="U6" s="589"/>
      <c r="V6" s="589"/>
      <c r="W6" s="589"/>
      <c r="X6" s="589"/>
      <c r="Y6" s="590"/>
      <c r="Z6" s="641">
        <v>0.9</v>
      </c>
      <c r="AA6" s="641"/>
      <c r="AB6" s="641"/>
      <c r="AC6" s="641"/>
      <c r="AD6" s="642">
        <v>384275</v>
      </c>
      <c r="AE6" s="642"/>
      <c r="AF6" s="642"/>
      <c r="AG6" s="642"/>
      <c r="AH6" s="642"/>
      <c r="AI6" s="642"/>
      <c r="AJ6" s="642"/>
      <c r="AK6" s="642"/>
      <c r="AL6" s="611">
        <v>1.7</v>
      </c>
      <c r="AM6" s="643"/>
      <c r="AN6" s="643"/>
      <c r="AO6" s="644"/>
      <c r="AP6" s="585" t="s">
        <v>212</v>
      </c>
      <c r="AQ6" s="586"/>
      <c r="AR6" s="586"/>
      <c r="AS6" s="586"/>
      <c r="AT6" s="586"/>
      <c r="AU6" s="586"/>
      <c r="AV6" s="586"/>
      <c r="AW6" s="586"/>
      <c r="AX6" s="586"/>
      <c r="AY6" s="586"/>
      <c r="AZ6" s="586"/>
      <c r="BA6" s="586"/>
      <c r="BB6" s="586"/>
      <c r="BC6" s="586"/>
      <c r="BD6" s="586"/>
      <c r="BE6" s="586"/>
      <c r="BF6" s="587"/>
      <c r="BG6" s="588">
        <v>11352300</v>
      </c>
      <c r="BH6" s="589"/>
      <c r="BI6" s="589"/>
      <c r="BJ6" s="589"/>
      <c r="BK6" s="589"/>
      <c r="BL6" s="589"/>
      <c r="BM6" s="589"/>
      <c r="BN6" s="590"/>
      <c r="BO6" s="641">
        <v>97.8</v>
      </c>
      <c r="BP6" s="641"/>
      <c r="BQ6" s="641"/>
      <c r="BR6" s="641"/>
      <c r="BS6" s="642">
        <v>602477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303176</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303121</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25519</v>
      </c>
      <c r="S7" s="589"/>
      <c r="T7" s="589"/>
      <c r="U7" s="589"/>
      <c r="V7" s="589"/>
      <c r="W7" s="589"/>
      <c r="X7" s="589"/>
      <c r="Y7" s="590"/>
      <c r="Z7" s="641">
        <v>0.1</v>
      </c>
      <c r="AA7" s="641"/>
      <c r="AB7" s="641"/>
      <c r="AC7" s="641"/>
      <c r="AD7" s="642">
        <v>25519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4667573</v>
      </c>
      <c r="BH7" s="589"/>
      <c r="BI7" s="589"/>
      <c r="BJ7" s="589"/>
      <c r="BK7" s="589"/>
      <c r="BL7" s="589"/>
      <c r="BM7" s="589"/>
      <c r="BN7" s="590"/>
      <c r="BO7" s="641">
        <v>40.200000000000003</v>
      </c>
      <c r="BP7" s="641"/>
      <c r="BQ7" s="641"/>
      <c r="BR7" s="641"/>
      <c r="BS7" s="642">
        <v>209611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6157204</v>
      </c>
      <c r="CS7" s="589"/>
      <c r="CT7" s="589"/>
      <c r="CU7" s="589"/>
      <c r="CV7" s="589"/>
      <c r="CW7" s="589"/>
      <c r="CX7" s="589"/>
      <c r="CY7" s="590"/>
      <c r="CZ7" s="641">
        <v>14.4</v>
      </c>
      <c r="DA7" s="641"/>
      <c r="DB7" s="641"/>
      <c r="DC7" s="641"/>
      <c r="DD7" s="594">
        <v>1168107</v>
      </c>
      <c r="DE7" s="589"/>
      <c r="DF7" s="589"/>
      <c r="DG7" s="589"/>
      <c r="DH7" s="589"/>
      <c r="DI7" s="589"/>
      <c r="DJ7" s="589"/>
      <c r="DK7" s="589"/>
      <c r="DL7" s="589"/>
      <c r="DM7" s="589"/>
      <c r="DN7" s="589"/>
      <c r="DO7" s="589"/>
      <c r="DP7" s="590"/>
      <c r="DQ7" s="594">
        <v>4022913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86355</v>
      </c>
      <c r="S8" s="589"/>
      <c r="T8" s="589"/>
      <c r="U8" s="589"/>
      <c r="V8" s="589"/>
      <c r="W8" s="589"/>
      <c r="X8" s="589"/>
      <c r="Y8" s="590"/>
      <c r="Z8" s="641">
        <v>0.2</v>
      </c>
      <c r="AA8" s="641"/>
      <c r="AB8" s="641"/>
      <c r="AC8" s="641"/>
      <c r="AD8" s="642">
        <v>86355</v>
      </c>
      <c r="AE8" s="642"/>
      <c r="AF8" s="642"/>
      <c r="AG8" s="642"/>
      <c r="AH8" s="642"/>
      <c r="AI8" s="642"/>
      <c r="AJ8" s="642"/>
      <c r="AK8" s="642"/>
      <c r="AL8" s="611">
        <v>0.4</v>
      </c>
      <c r="AM8" s="643"/>
      <c r="AN8" s="643"/>
      <c r="AO8" s="644"/>
      <c r="AP8" s="585" t="s">
        <v>219</v>
      </c>
      <c r="AQ8" s="586"/>
      <c r="AR8" s="586"/>
      <c r="AS8" s="586"/>
      <c r="AT8" s="586"/>
      <c r="AU8" s="586"/>
      <c r="AV8" s="586"/>
      <c r="AW8" s="586"/>
      <c r="AX8" s="586"/>
      <c r="AY8" s="586"/>
      <c r="AZ8" s="586"/>
      <c r="BA8" s="586"/>
      <c r="BB8" s="586"/>
      <c r="BC8" s="586"/>
      <c r="BD8" s="586"/>
      <c r="BE8" s="586"/>
      <c r="BF8" s="587"/>
      <c r="BG8" s="588">
        <v>135799</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13703051</v>
      </c>
      <c r="CS8" s="589"/>
      <c r="CT8" s="589"/>
      <c r="CU8" s="589"/>
      <c r="CV8" s="589"/>
      <c r="CW8" s="589"/>
      <c r="CX8" s="589"/>
      <c r="CY8" s="590"/>
      <c r="CZ8" s="641">
        <v>32.1</v>
      </c>
      <c r="DA8" s="641"/>
      <c r="DB8" s="641"/>
      <c r="DC8" s="641"/>
      <c r="DD8" s="594">
        <v>684617</v>
      </c>
      <c r="DE8" s="589"/>
      <c r="DF8" s="589"/>
      <c r="DG8" s="589"/>
      <c r="DH8" s="589"/>
      <c r="DI8" s="589"/>
      <c r="DJ8" s="589"/>
      <c r="DK8" s="589"/>
      <c r="DL8" s="589"/>
      <c r="DM8" s="589"/>
      <c r="DN8" s="589"/>
      <c r="DO8" s="589"/>
      <c r="DP8" s="590"/>
      <c r="DQ8" s="594">
        <v>6741695</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48943</v>
      </c>
      <c r="S9" s="589"/>
      <c r="T9" s="589"/>
      <c r="U9" s="589"/>
      <c r="V9" s="589"/>
      <c r="W9" s="589"/>
      <c r="X9" s="589"/>
      <c r="Y9" s="590"/>
      <c r="Z9" s="641">
        <v>0.1</v>
      </c>
      <c r="AA9" s="641"/>
      <c r="AB9" s="641"/>
      <c r="AC9" s="641"/>
      <c r="AD9" s="642">
        <v>48943</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3263998</v>
      </c>
      <c r="BH9" s="589"/>
      <c r="BI9" s="589"/>
      <c r="BJ9" s="589"/>
      <c r="BK9" s="589"/>
      <c r="BL9" s="589"/>
      <c r="BM9" s="589"/>
      <c r="BN9" s="590"/>
      <c r="BO9" s="641">
        <v>28.1</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4289292</v>
      </c>
      <c r="CS9" s="589"/>
      <c r="CT9" s="589"/>
      <c r="CU9" s="589"/>
      <c r="CV9" s="589"/>
      <c r="CW9" s="589"/>
      <c r="CX9" s="589"/>
      <c r="CY9" s="590"/>
      <c r="CZ9" s="641">
        <v>10</v>
      </c>
      <c r="DA9" s="641"/>
      <c r="DB9" s="641"/>
      <c r="DC9" s="641"/>
      <c r="DD9" s="594">
        <v>591965</v>
      </c>
      <c r="DE9" s="589"/>
      <c r="DF9" s="589"/>
      <c r="DG9" s="589"/>
      <c r="DH9" s="589"/>
      <c r="DI9" s="589"/>
      <c r="DJ9" s="589"/>
      <c r="DK9" s="589"/>
      <c r="DL9" s="589"/>
      <c r="DM9" s="589"/>
      <c r="DN9" s="589"/>
      <c r="DO9" s="589"/>
      <c r="DP9" s="590"/>
      <c r="DQ9" s="594">
        <v>3138467</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1012297</v>
      </c>
      <c r="S10" s="589"/>
      <c r="T10" s="589"/>
      <c r="U10" s="589"/>
      <c r="V10" s="589"/>
      <c r="W10" s="589"/>
      <c r="X10" s="589"/>
      <c r="Y10" s="590"/>
      <c r="Z10" s="641">
        <v>2.2999999999999998</v>
      </c>
      <c r="AA10" s="641"/>
      <c r="AB10" s="641"/>
      <c r="AC10" s="641"/>
      <c r="AD10" s="642">
        <v>1012297</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360800</v>
      </c>
      <c r="BH10" s="589"/>
      <c r="BI10" s="589"/>
      <c r="BJ10" s="589"/>
      <c r="BK10" s="589"/>
      <c r="BL10" s="589"/>
      <c r="BM10" s="589"/>
      <c r="BN10" s="590"/>
      <c r="BO10" s="641">
        <v>3.1</v>
      </c>
      <c r="BP10" s="641"/>
      <c r="BQ10" s="641"/>
      <c r="BR10" s="641"/>
      <c r="BS10" s="594">
        <v>61404</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61682</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21949</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11313</v>
      </c>
      <c r="S11" s="589"/>
      <c r="T11" s="589"/>
      <c r="U11" s="589"/>
      <c r="V11" s="589"/>
      <c r="W11" s="589"/>
      <c r="X11" s="589"/>
      <c r="Y11" s="590"/>
      <c r="Z11" s="641">
        <v>0</v>
      </c>
      <c r="AA11" s="641"/>
      <c r="AB11" s="641"/>
      <c r="AC11" s="641"/>
      <c r="AD11" s="642">
        <v>11313</v>
      </c>
      <c r="AE11" s="642"/>
      <c r="AF11" s="642"/>
      <c r="AG11" s="642"/>
      <c r="AH11" s="642"/>
      <c r="AI11" s="642"/>
      <c r="AJ11" s="642"/>
      <c r="AK11" s="642"/>
      <c r="AL11" s="611">
        <v>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906976</v>
      </c>
      <c r="BH11" s="589"/>
      <c r="BI11" s="589"/>
      <c r="BJ11" s="589"/>
      <c r="BK11" s="589"/>
      <c r="BL11" s="589"/>
      <c r="BM11" s="589"/>
      <c r="BN11" s="590"/>
      <c r="BO11" s="641">
        <v>7.8</v>
      </c>
      <c r="BP11" s="641"/>
      <c r="BQ11" s="641"/>
      <c r="BR11" s="641"/>
      <c r="BS11" s="594">
        <v>148207</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1954304</v>
      </c>
      <c r="CS11" s="589"/>
      <c r="CT11" s="589"/>
      <c r="CU11" s="589"/>
      <c r="CV11" s="589"/>
      <c r="CW11" s="589"/>
      <c r="CX11" s="589"/>
      <c r="CY11" s="590"/>
      <c r="CZ11" s="641">
        <v>4.5999999999999996</v>
      </c>
      <c r="DA11" s="641"/>
      <c r="DB11" s="641"/>
      <c r="DC11" s="641"/>
      <c r="DD11" s="594">
        <v>607095</v>
      </c>
      <c r="DE11" s="589"/>
      <c r="DF11" s="589"/>
      <c r="DG11" s="589"/>
      <c r="DH11" s="589"/>
      <c r="DI11" s="589"/>
      <c r="DJ11" s="589"/>
      <c r="DK11" s="589"/>
      <c r="DL11" s="589"/>
      <c r="DM11" s="589"/>
      <c r="DN11" s="589"/>
      <c r="DO11" s="589"/>
      <c r="DP11" s="590"/>
      <c r="DQ11" s="594">
        <v>1089253</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5779527</v>
      </c>
      <c r="BH12" s="589"/>
      <c r="BI12" s="589"/>
      <c r="BJ12" s="589"/>
      <c r="BK12" s="589"/>
      <c r="BL12" s="589"/>
      <c r="BM12" s="589"/>
      <c r="BN12" s="590"/>
      <c r="BO12" s="641">
        <v>49.8</v>
      </c>
      <c r="BP12" s="641"/>
      <c r="BQ12" s="641"/>
      <c r="BR12" s="641"/>
      <c r="BS12" s="594">
        <v>392866</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376455</v>
      </c>
      <c r="CS12" s="589"/>
      <c r="CT12" s="589"/>
      <c r="CU12" s="589"/>
      <c r="CV12" s="589"/>
      <c r="CW12" s="589"/>
      <c r="CX12" s="589"/>
      <c r="CY12" s="590"/>
      <c r="CZ12" s="641">
        <v>0.9</v>
      </c>
      <c r="DA12" s="641"/>
      <c r="DB12" s="641"/>
      <c r="DC12" s="641"/>
      <c r="DD12" s="594">
        <v>42727</v>
      </c>
      <c r="DE12" s="589"/>
      <c r="DF12" s="589"/>
      <c r="DG12" s="589"/>
      <c r="DH12" s="589"/>
      <c r="DI12" s="589"/>
      <c r="DJ12" s="589"/>
      <c r="DK12" s="589"/>
      <c r="DL12" s="589"/>
      <c r="DM12" s="589"/>
      <c r="DN12" s="589"/>
      <c r="DO12" s="589"/>
      <c r="DP12" s="590"/>
      <c r="DQ12" s="594">
        <v>281775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80981</v>
      </c>
      <c r="S13" s="589"/>
      <c r="T13" s="589"/>
      <c r="U13" s="589"/>
      <c r="V13" s="589"/>
      <c r="W13" s="589"/>
      <c r="X13" s="589"/>
      <c r="Y13" s="590"/>
      <c r="Z13" s="641">
        <v>0.2</v>
      </c>
      <c r="AA13" s="641"/>
      <c r="AB13" s="641"/>
      <c r="AC13" s="641"/>
      <c r="AD13" s="642">
        <v>80981</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5745616</v>
      </c>
      <c r="BH13" s="589"/>
      <c r="BI13" s="589"/>
      <c r="BJ13" s="589"/>
      <c r="BK13" s="589"/>
      <c r="BL13" s="589"/>
      <c r="BM13" s="589"/>
      <c r="BN13" s="590"/>
      <c r="BO13" s="641">
        <v>49.5</v>
      </c>
      <c r="BP13" s="641"/>
      <c r="BQ13" s="641"/>
      <c r="BR13" s="641"/>
      <c r="BS13" s="594">
        <v>392866</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3867763</v>
      </c>
      <c r="CS13" s="589"/>
      <c r="CT13" s="589"/>
      <c r="CU13" s="589"/>
      <c r="CV13" s="589"/>
      <c r="CW13" s="589"/>
      <c r="CX13" s="589"/>
      <c r="CY13" s="590"/>
      <c r="CZ13" s="641">
        <v>9.1</v>
      </c>
      <c r="DA13" s="641"/>
      <c r="DB13" s="641"/>
      <c r="DC13" s="641"/>
      <c r="DD13" s="594">
        <v>1733455</v>
      </c>
      <c r="DE13" s="589"/>
      <c r="DF13" s="589"/>
      <c r="DG13" s="589"/>
      <c r="DH13" s="589"/>
      <c r="DI13" s="589"/>
      <c r="DJ13" s="589"/>
      <c r="DK13" s="589"/>
      <c r="DL13" s="589"/>
      <c r="DM13" s="589"/>
      <c r="DN13" s="589"/>
      <c r="DO13" s="589"/>
      <c r="DP13" s="590"/>
      <c r="DQ13" s="594">
        <v>2303294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198675</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1450375</v>
      </c>
      <c r="CS14" s="589"/>
      <c r="CT14" s="589"/>
      <c r="CU14" s="589"/>
      <c r="CV14" s="589"/>
      <c r="CW14" s="589"/>
      <c r="CX14" s="589"/>
      <c r="CY14" s="590"/>
      <c r="CZ14" s="641">
        <v>3.4</v>
      </c>
      <c r="DA14" s="641"/>
      <c r="DB14" s="641"/>
      <c r="DC14" s="641"/>
      <c r="DD14" s="594">
        <v>224820</v>
      </c>
      <c r="DE14" s="589"/>
      <c r="DF14" s="589"/>
      <c r="DG14" s="589"/>
      <c r="DH14" s="589"/>
      <c r="DI14" s="589"/>
      <c r="DJ14" s="589"/>
      <c r="DK14" s="589"/>
      <c r="DL14" s="589"/>
      <c r="DM14" s="589"/>
      <c r="DN14" s="589"/>
      <c r="DO14" s="589"/>
      <c r="DP14" s="590"/>
      <c r="DQ14" s="594">
        <v>1186785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47647</v>
      </c>
      <c r="S15" s="589"/>
      <c r="T15" s="589"/>
      <c r="U15" s="589"/>
      <c r="V15" s="589"/>
      <c r="W15" s="589"/>
      <c r="X15" s="589"/>
      <c r="Y15" s="590"/>
      <c r="Z15" s="641">
        <v>0.1</v>
      </c>
      <c r="AA15" s="641"/>
      <c r="AB15" s="641"/>
      <c r="AC15" s="641"/>
      <c r="AD15" s="642">
        <v>47647</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706525</v>
      </c>
      <c r="BH15" s="589"/>
      <c r="BI15" s="589"/>
      <c r="BJ15" s="589"/>
      <c r="BK15" s="589"/>
      <c r="BL15" s="589"/>
      <c r="BM15" s="589"/>
      <c r="BN15" s="590"/>
      <c r="BO15" s="641">
        <v>6.1</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3544542</v>
      </c>
      <c r="CS15" s="589"/>
      <c r="CT15" s="589"/>
      <c r="CU15" s="589"/>
      <c r="CV15" s="589"/>
      <c r="CW15" s="589"/>
      <c r="CX15" s="589"/>
      <c r="CY15" s="590"/>
      <c r="CZ15" s="641">
        <v>8.3000000000000007</v>
      </c>
      <c r="DA15" s="641"/>
      <c r="DB15" s="641"/>
      <c r="DC15" s="641"/>
      <c r="DD15" s="594">
        <v>1311637</v>
      </c>
      <c r="DE15" s="589"/>
      <c r="DF15" s="589"/>
      <c r="DG15" s="589"/>
      <c r="DH15" s="589"/>
      <c r="DI15" s="589"/>
      <c r="DJ15" s="589"/>
      <c r="DK15" s="589"/>
      <c r="DL15" s="589"/>
      <c r="DM15" s="589"/>
      <c r="DN15" s="589"/>
      <c r="DO15" s="589"/>
      <c r="DP15" s="590"/>
      <c r="DQ15" s="594">
        <v>2238949</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11286508</v>
      </c>
      <c r="S16" s="589"/>
      <c r="T16" s="589"/>
      <c r="U16" s="589"/>
      <c r="V16" s="589"/>
      <c r="W16" s="589"/>
      <c r="X16" s="589"/>
      <c r="Y16" s="590"/>
      <c r="Z16" s="641">
        <v>25.3</v>
      </c>
      <c r="AA16" s="641"/>
      <c r="AB16" s="641"/>
      <c r="AC16" s="641"/>
      <c r="AD16" s="642">
        <v>9622484</v>
      </c>
      <c r="AE16" s="642"/>
      <c r="AF16" s="642"/>
      <c r="AG16" s="642"/>
      <c r="AH16" s="642"/>
      <c r="AI16" s="642"/>
      <c r="AJ16" s="642"/>
      <c r="AK16" s="642"/>
      <c r="AL16" s="611">
        <v>41.6</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1383872</v>
      </c>
      <c r="CS16" s="589"/>
      <c r="CT16" s="589"/>
      <c r="CU16" s="589"/>
      <c r="CV16" s="589"/>
      <c r="CW16" s="589"/>
      <c r="CX16" s="589"/>
      <c r="CY16" s="590"/>
      <c r="CZ16" s="641">
        <v>3.2</v>
      </c>
      <c r="DA16" s="641"/>
      <c r="DB16" s="641"/>
      <c r="DC16" s="641"/>
      <c r="DD16" s="594" t="s">
        <v>112</v>
      </c>
      <c r="DE16" s="589"/>
      <c r="DF16" s="589"/>
      <c r="DG16" s="589"/>
      <c r="DH16" s="589"/>
      <c r="DI16" s="589"/>
      <c r="DJ16" s="589"/>
      <c r="DK16" s="589"/>
      <c r="DL16" s="589"/>
      <c r="DM16" s="589"/>
      <c r="DN16" s="589"/>
      <c r="DO16" s="589"/>
      <c r="DP16" s="590"/>
      <c r="DQ16" s="594">
        <v>667343</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9622484</v>
      </c>
      <c r="S17" s="589"/>
      <c r="T17" s="589"/>
      <c r="U17" s="589"/>
      <c r="V17" s="589"/>
      <c r="W17" s="589"/>
      <c r="X17" s="589"/>
      <c r="Y17" s="590"/>
      <c r="Z17" s="641">
        <v>21.6</v>
      </c>
      <c r="AA17" s="641"/>
      <c r="AB17" s="641"/>
      <c r="AC17" s="641"/>
      <c r="AD17" s="642">
        <v>9622484</v>
      </c>
      <c r="AE17" s="642"/>
      <c r="AF17" s="642"/>
      <c r="AG17" s="642"/>
      <c r="AH17" s="642"/>
      <c r="AI17" s="642"/>
      <c r="AJ17" s="642"/>
      <c r="AK17" s="642"/>
      <c r="AL17" s="611">
        <v>41.6</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5627729</v>
      </c>
      <c r="CS17" s="589"/>
      <c r="CT17" s="589"/>
      <c r="CU17" s="589"/>
      <c r="CV17" s="589"/>
      <c r="CW17" s="589"/>
      <c r="CX17" s="589"/>
      <c r="CY17" s="590"/>
      <c r="CZ17" s="641">
        <v>13.2</v>
      </c>
      <c r="DA17" s="641"/>
      <c r="DB17" s="641"/>
      <c r="DC17" s="641"/>
      <c r="DD17" s="594" t="s">
        <v>112</v>
      </c>
      <c r="DE17" s="589"/>
      <c r="DF17" s="589"/>
      <c r="DG17" s="589"/>
      <c r="DH17" s="589"/>
      <c r="DI17" s="589"/>
      <c r="DJ17" s="589"/>
      <c r="DK17" s="589"/>
      <c r="DL17" s="589"/>
      <c r="DM17" s="589"/>
      <c r="DN17" s="589"/>
      <c r="DO17" s="589"/>
      <c r="DP17" s="590"/>
      <c r="DQ17" s="594">
        <v>5426336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1664021</v>
      </c>
      <c r="S18" s="589"/>
      <c r="T18" s="589"/>
      <c r="U18" s="589"/>
      <c r="V18" s="589"/>
      <c r="W18" s="589"/>
      <c r="X18" s="589"/>
      <c r="Y18" s="590"/>
      <c r="Z18" s="641">
        <v>3.7</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3</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258520</v>
      </c>
      <c r="BH19" s="589"/>
      <c r="BI19" s="589"/>
      <c r="BJ19" s="589"/>
      <c r="BK19" s="589"/>
      <c r="BL19" s="589"/>
      <c r="BM19" s="589"/>
      <c r="BN19" s="590"/>
      <c r="BO19" s="641">
        <v>2.2000000000000002</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24594658</v>
      </c>
      <c r="S20" s="589"/>
      <c r="T20" s="589"/>
      <c r="U20" s="589"/>
      <c r="V20" s="589"/>
      <c r="W20" s="589"/>
      <c r="X20" s="589"/>
      <c r="Y20" s="590"/>
      <c r="Z20" s="641">
        <v>55.2</v>
      </c>
      <c r="AA20" s="641"/>
      <c r="AB20" s="641"/>
      <c r="AC20" s="641"/>
      <c r="AD20" s="642">
        <v>22676439</v>
      </c>
      <c r="AE20" s="642"/>
      <c r="AF20" s="642"/>
      <c r="AG20" s="642"/>
      <c r="AH20" s="642"/>
      <c r="AI20" s="642"/>
      <c r="AJ20" s="642"/>
      <c r="AK20" s="642"/>
      <c r="AL20" s="611">
        <v>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258520</v>
      </c>
      <c r="BH20" s="589"/>
      <c r="BI20" s="589"/>
      <c r="BJ20" s="589"/>
      <c r="BK20" s="589"/>
      <c r="BL20" s="589"/>
      <c r="BM20" s="589"/>
      <c r="BN20" s="590"/>
      <c r="BO20" s="641">
        <v>2.2000000000000002</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42719445</v>
      </c>
      <c r="CS20" s="589"/>
      <c r="CT20" s="589"/>
      <c r="CU20" s="589"/>
      <c r="CV20" s="589"/>
      <c r="CW20" s="589"/>
      <c r="CX20" s="589"/>
      <c r="CY20" s="590"/>
      <c r="CZ20" s="641">
        <v>100</v>
      </c>
      <c r="DA20" s="641"/>
      <c r="DB20" s="641"/>
      <c r="DC20" s="641"/>
      <c r="DD20" s="594">
        <v>6364423</v>
      </c>
      <c r="DE20" s="589"/>
      <c r="DF20" s="589"/>
      <c r="DG20" s="589"/>
      <c r="DH20" s="589"/>
      <c r="DI20" s="589"/>
      <c r="DJ20" s="589"/>
      <c r="DK20" s="589"/>
      <c r="DL20" s="589"/>
      <c r="DM20" s="589"/>
      <c r="DN20" s="589"/>
      <c r="DO20" s="589"/>
      <c r="DP20" s="590"/>
      <c r="DQ20" s="594">
        <v>27421880</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13913</v>
      </c>
      <c r="S21" s="589"/>
      <c r="T21" s="589"/>
      <c r="U21" s="589"/>
      <c r="V21" s="589"/>
      <c r="W21" s="589"/>
      <c r="X21" s="589"/>
      <c r="Y21" s="590"/>
      <c r="Z21" s="641">
        <v>0</v>
      </c>
      <c r="AA21" s="641"/>
      <c r="AB21" s="641"/>
      <c r="AC21" s="641"/>
      <c r="AD21" s="642">
        <v>13913</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4325</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712321</v>
      </c>
      <c r="S22" s="589"/>
      <c r="T22" s="589"/>
      <c r="U22" s="589"/>
      <c r="V22" s="589"/>
      <c r="W22" s="589"/>
      <c r="X22" s="589"/>
      <c r="Y22" s="590"/>
      <c r="Z22" s="641">
        <v>1.6</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714464</v>
      </c>
      <c r="S23" s="589"/>
      <c r="T23" s="589"/>
      <c r="U23" s="589"/>
      <c r="V23" s="589"/>
      <c r="W23" s="589"/>
      <c r="X23" s="589"/>
      <c r="Y23" s="590"/>
      <c r="Z23" s="641">
        <v>1.6</v>
      </c>
      <c r="AA23" s="641"/>
      <c r="AB23" s="641"/>
      <c r="AC23" s="641"/>
      <c r="AD23" s="642">
        <v>160865</v>
      </c>
      <c r="AE23" s="642"/>
      <c r="AF23" s="642"/>
      <c r="AG23" s="642"/>
      <c r="AH23" s="642"/>
      <c r="AI23" s="642"/>
      <c r="AJ23" s="642"/>
      <c r="AK23" s="642"/>
      <c r="AL23" s="611">
        <v>0.7</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254195</v>
      </c>
      <c r="BH23" s="589"/>
      <c r="BI23" s="589"/>
      <c r="BJ23" s="589"/>
      <c r="BK23" s="589"/>
      <c r="BL23" s="589"/>
      <c r="BM23" s="589"/>
      <c r="BN23" s="590"/>
      <c r="BO23" s="641">
        <v>2.2000000000000002</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524347</v>
      </c>
      <c r="S24" s="589"/>
      <c r="T24" s="589"/>
      <c r="U24" s="589"/>
      <c r="V24" s="589"/>
      <c r="W24" s="589"/>
      <c r="X24" s="589"/>
      <c r="Y24" s="590"/>
      <c r="Z24" s="641">
        <v>1.2</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20733721</v>
      </c>
      <c r="CS24" s="639"/>
      <c r="CT24" s="639"/>
      <c r="CU24" s="639"/>
      <c r="CV24" s="639"/>
      <c r="CW24" s="639"/>
      <c r="CX24" s="639"/>
      <c r="CY24" s="686"/>
      <c r="CZ24" s="690">
        <v>48.5</v>
      </c>
      <c r="DA24" s="691"/>
      <c r="DB24" s="691"/>
      <c r="DC24" s="692"/>
      <c r="DD24" s="685">
        <v>14597833</v>
      </c>
      <c r="DE24" s="639"/>
      <c r="DF24" s="639"/>
      <c r="DG24" s="639"/>
      <c r="DH24" s="639"/>
      <c r="DI24" s="639"/>
      <c r="DJ24" s="639"/>
      <c r="DK24" s="686"/>
      <c r="DL24" s="685">
        <v>13767643</v>
      </c>
      <c r="DM24" s="639"/>
      <c r="DN24" s="639"/>
      <c r="DO24" s="639"/>
      <c r="DP24" s="639"/>
      <c r="DQ24" s="639"/>
      <c r="DR24" s="639"/>
      <c r="DS24" s="639"/>
      <c r="DT24" s="639"/>
      <c r="DU24" s="639"/>
      <c r="DV24" s="686"/>
      <c r="DW24" s="687">
        <v>55.4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5412544</v>
      </c>
      <c r="S25" s="589"/>
      <c r="T25" s="589"/>
      <c r="U25" s="589"/>
      <c r="V25" s="589"/>
      <c r="W25" s="589"/>
      <c r="X25" s="589"/>
      <c r="Y25" s="590"/>
      <c r="Z25" s="641">
        <v>12.1</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6989066</v>
      </c>
      <c r="CS25" s="607"/>
      <c r="CT25" s="607"/>
      <c r="CU25" s="607"/>
      <c r="CV25" s="607"/>
      <c r="CW25" s="607"/>
      <c r="CX25" s="607"/>
      <c r="CY25" s="608"/>
      <c r="CZ25" s="591">
        <v>16.399999999999999</v>
      </c>
      <c r="DA25" s="609"/>
      <c r="DB25" s="609"/>
      <c r="DC25" s="610"/>
      <c r="DD25" s="594">
        <v>6433751</v>
      </c>
      <c r="DE25" s="607"/>
      <c r="DF25" s="607"/>
      <c r="DG25" s="607"/>
      <c r="DH25" s="607"/>
      <c r="DI25" s="607"/>
      <c r="DJ25" s="607"/>
      <c r="DK25" s="608"/>
      <c r="DL25" s="594">
        <v>5652867</v>
      </c>
      <c r="DM25" s="607"/>
      <c r="DN25" s="607"/>
      <c r="DO25" s="607"/>
      <c r="DP25" s="607"/>
      <c r="DQ25" s="607"/>
      <c r="DR25" s="607"/>
      <c r="DS25" s="607"/>
      <c r="DT25" s="607"/>
      <c r="DU25" s="607"/>
      <c r="DV25" s="608"/>
      <c r="DW25" s="611">
        <v>22.7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19398</v>
      </c>
      <c r="S26" s="589"/>
      <c r="T26" s="589"/>
      <c r="U26" s="589"/>
      <c r="V26" s="589"/>
      <c r="W26" s="589"/>
      <c r="X26" s="589"/>
      <c r="Y26" s="590"/>
      <c r="Z26" s="641">
        <v>0</v>
      </c>
      <c r="AA26" s="641"/>
      <c r="AB26" s="641"/>
      <c r="AC26" s="641"/>
      <c r="AD26" s="642">
        <v>19398</v>
      </c>
      <c r="AE26" s="642"/>
      <c r="AF26" s="642"/>
      <c r="AG26" s="642"/>
      <c r="AH26" s="642"/>
      <c r="AI26" s="642"/>
      <c r="AJ26" s="642"/>
      <c r="AK26" s="642"/>
      <c r="AL26" s="611">
        <v>0.1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4152882</v>
      </c>
      <c r="CS26" s="589"/>
      <c r="CT26" s="589"/>
      <c r="CU26" s="589"/>
      <c r="CV26" s="589"/>
      <c r="CW26" s="589"/>
      <c r="CX26" s="589"/>
      <c r="CY26" s="590"/>
      <c r="CZ26" s="591">
        <v>9.6999999999999993</v>
      </c>
      <c r="DA26" s="609"/>
      <c r="DB26" s="609"/>
      <c r="DC26" s="610"/>
      <c r="DD26" s="594">
        <v>3701594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3152250</v>
      </c>
      <c r="S27" s="589"/>
      <c r="T27" s="589"/>
      <c r="U27" s="589"/>
      <c r="V27" s="589"/>
      <c r="W27" s="589"/>
      <c r="X27" s="589"/>
      <c r="Y27" s="590"/>
      <c r="Z27" s="641">
        <v>7.1</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11610820</v>
      </c>
      <c r="BH27" s="589"/>
      <c r="BI27" s="589"/>
      <c r="BJ27" s="589"/>
      <c r="BK27" s="589"/>
      <c r="BL27" s="589"/>
      <c r="BM27" s="589"/>
      <c r="BN27" s="590"/>
      <c r="BO27" s="641">
        <v>100</v>
      </c>
      <c r="BP27" s="641"/>
      <c r="BQ27" s="641"/>
      <c r="BR27" s="641"/>
      <c r="BS27" s="594">
        <v>602477</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8116926</v>
      </c>
      <c r="CS27" s="607"/>
      <c r="CT27" s="607"/>
      <c r="CU27" s="607"/>
      <c r="CV27" s="607"/>
      <c r="CW27" s="607"/>
      <c r="CX27" s="607"/>
      <c r="CY27" s="608"/>
      <c r="CZ27" s="591">
        <v>19</v>
      </c>
      <c r="DA27" s="609"/>
      <c r="DB27" s="609"/>
      <c r="DC27" s="610"/>
      <c r="DD27" s="594">
        <v>2737746</v>
      </c>
      <c r="DE27" s="607"/>
      <c r="DF27" s="607"/>
      <c r="DG27" s="607"/>
      <c r="DH27" s="607"/>
      <c r="DI27" s="607"/>
      <c r="DJ27" s="607"/>
      <c r="DK27" s="608"/>
      <c r="DL27" s="594">
        <v>2709955</v>
      </c>
      <c r="DM27" s="607"/>
      <c r="DN27" s="607"/>
      <c r="DO27" s="607"/>
      <c r="DP27" s="607"/>
      <c r="DQ27" s="607"/>
      <c r="DR27" s="607"/>
      <c r="DS27" s="607"/>
      <c r="DT27" s="607"/>
      <c r="DU27" s="607"/>
      <c r="DV27" s="608"/>
      <c r="DW27" s="611">
        <v>10.9</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596804</v>
      </c>
      <c r="S28" s="589"/>
      <c r="T28" s="589"/>
      <c r="U28" s="589"/>
      <c r="V28" s="589"/>
      <c r="W28" s="589"/>
      <c r="X28" s="589"/>
      <c r="Y28" s="590"/>
      <c r="Z28" s="641">
        <v>1.3</v>
      </c>
      <c r="AA28" s="641"/>
      <c r="AB28" s="641"/>
      <c r="AC28" s="641"/>
      <c r="AD28" s="642">
        <v>272116</v>
      </c>
      <c r="AE28" s="642"/>
      <c r="AF28" s="642"/>
      <c r="AG28" s="642"/>
      <c r="AH28" s="642"/>
      <c r="AI28" s="642"/>
      <c r="AJ28" s="642"/>
      <c r="AK28" s="642"/>
      <c r="AL28" s="611">
        <v>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5627729</v>
      </c>
      <c r="CS28" s="589"/>
      <c r="CT28" s="589"/>
      <c r="CU28" s="589"/>
      <c r="CV28" s="589"/>
      <c r="CW28" s="589"/>
      <c r="CX28" s="589"/>
      <c r="CY28" s="590"/>
      <c r="CZ28" s="591">
        <v>13.2</v>
      </c>
      <c r="DA28" s="609"/>
      <c r="DB28" s="609"/>
      <c r="DC28" s="610"/>
      <c r="DD28" s="594">
        <v>5426336</v>
      </c>
      <c r="DE28" s="589"/>
      <c r="DF28" s="589"/>
      <c r="DG28" s="589"/>
      <c r="DH28" s="589"/>
      <c r="DI28" s="589"/>
      <c r="DJ28" s="589"/>
      <c r="DK28" s="590"/>
      <c r="DL28" s="594">
        <v>5404821</v>
      </c>
      <c r="DM28" s="589"/>
      <c r="DN28" s="589"/>
      <c r="DO28" s="589"/>
      <c r="DP28" s="589"/>
      <c r="DQ28" s="589"/>
      <c r="DR28" s="589"/>
      <c r="DS28" s="589"/>
      <c r="DT28" s="589"/>
      <c r="DU28" s="589"/>
      <c r="DV28" s="590"/>
      <c r="DW28" s="611">
        <v>21.7</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67751</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5627307</v>
      </c>
      <c r="CS29" s="607"/>
      <c r="CT29" s="607"/>
      <c r="CU29" s="607"/>
      <c r="CV29" s="607"/>
      <c r="CW29" s="607"/>
      <c r="CX29" s="607"/>
      <c r="CY29" s="608"/>
      <c r="CZ29" s="591">
        <v>13.2</v>
      </c>
      <c r="DA29" s="609"/>
      <c r="DB29" s="609"/>
      <c r="DC29" s="610"/>
      <c r="DD29" s="594">
        <v>5425914</v>
      </c>
      <c r="DE29" s="607"/>
      <c r="DF29" s="607"/>
      <c r="DG29" s="607"/>
      <c r="DH29" s="607"/>
      <c r="DI29" s="607"/>
      <c r="DJ29" s="607"/>
      <c r="DK29" s="608"/>
      <c r="DL29" s="594">
        <v>5404399</v>
      </c>
      <c r="DM29" s="607"/>
      <c r="DN29" s="607"/>
      <c r="DO29" s="607"/>
      <c r="DP29" s="607"/>
      <c r="DQ29" s="607"/>
      <c r="DR29" s="607"/>
      <c r="DS29" s="607"/>
      <c r="DT29" s="607"/>
      <c r="DU29" s="607"/>
      <c r="DV29" s="608"/>
      <c r="DW29" s="611">
        <v>21.7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1620415</v>
      </c>
      <c r="S30" s="589"/>
      <c r="T30" s="589"/>
      <c r="U30" s="589"/>
      <c r="V30" s="589"/>
      <c r="W30" s="589"/>
      <c r="X30" s="589"/>
      <c r="Y30" s="590"/>
      <c r="Z30" s="641">
        <v>3.6</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99.2</v>
      </c>
      <c r="BH30" s="655"/>
      <c r="BI30" s="655"/>
      <c r="BJ30" s="655"/>
      <c r="BK30" s="655"/>
      <c r="BL30" s="655"/>
      <c r="BM30" s="656">
        <v>97.1</v>
      </c>
      <c r="BN30" s="655"/>
      <c r="BO30" s="655"/>
      <c r="BP30" s="655"/>
      <c r="BQ30" s="657"/>
      <c r="BR30" s="654">
        <v>99.1</v>
      </c>
      <c r="BS30" s="655"/>
      <c r="BT30" s="655"/>
      <c r="BU30" s="655"/>
      <c r="BV30" s="655"/>
      <c r="BW30" s="655"/>
      <c r="BX30" s="656">
        <v>96.5</v>
      </c>
      <c r="BY30" s="655"/>
      <c r="BZ30" s="655"/>
      <c r="CA30" s="655"/>
      <c r="CB30" s="657"/>
      <c r="CD30" s="660"/>
      <c r="CE30" s="661"/>
      <c r="CF30" s="625" t="s">
        <v>291</v>
      </c>
      <c r="CG30" s="622"/>
      <c r="CH30" s="622"/>
      <c r="CI30" s="622"/>
      <c r="CJ30" s="622"/>
      <c r="CK30" s="622"/>
      <c r="CL30" s="622"/>
      <c r="CM30" s="622"/>
      <c r="CN30" s="622"/>
      <c r="CO30" s="622"/>
      <c r="CP30" s="622"/>
      <c r="CQ30" s="623"/>
      <c r="CR30" s="588">
        <v>4980078</v>
      </c>
      <c r="CS30" s="589"/>
      <c r="CT30" s="589"/>
      <c r="CU30" s="589"/>
      <c r="CV30" s="589"/>
      <c r="CW30" s="589"/>
      <c r="CX30" s="589"/>
      <c r="CY30" s="590"/>
      <c r="CZ30" s="591">
        <v>11.7</v>
      </c>
      <c r="DA30" s="609"/>
      <c r="DB30" s="609"/>
      <c r="DC30" s="610"/>
      <c r="DD30" s="594">
        <v>4778685</v>
      </c>
      <c r="DE30" s="589"/>
      <c r="DF30" s="589"/>
      <c r="DG30" s="589"/>
      <c r="DH30" s="589"/>
      <c r="DI30" s="589"/>
      <c r="DJ30" s="589"/>
      <c r="DK30" s="590"/>
      <c r="DL30" s="594">
        <v>4757185</v>
      </c>
      <c r="DM30" s="589"/>
      <c r="DN30" s="589"/>
      <c r="DO30" s="589"/>
      <c r="DP30" s="589"/>
      <c r="DQ30" s="589"/>
      <c r="DR30" s="589"/>
      <c r="DS30" s="589"/>
      <c r="DT30" s="589"/>
      <c r="DU30" s="589"/>
      <c r="DV30" s="590"/>
      <c r="DW30" s="611">
        <v>19.100000000000001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1137568</v>
      </c>
      <c r="S31" s="589"/>
      <c r="T31" s="589"/>
      <c r="U31" s="589"/>
      <c r="V31" s="589"/>
      <c r="W31" s="589"/>
      <c r="X31" s="589"/>
      <c r="Y31" s="590"/>
      <c r="Z31" s="641">
        <v>2.6</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96.7</v>
      </c>
      <c r="BN31" s="653"/>
      <c r="BO31" s="653"/>
      <c r="BP31" s="653"/>
      <c r="BQ31" s="617"/>
      <c r="BR31" s="652">
        <v>99</v>
      </c>
      <c r="BS31" s="607"/>
      <c r="BT31" s="607"/>
      <c r="BU31" s="607"/>
      <c r="BV31" s="607"/>
      <c r="BW31" s="607"/>
      <c r="BX31" s="643">
        <v>96.1</v>
      </c>
      <c r="BY31" s="653"/>
      <c r="BZ31" s="653"/>
      <c r="CA31" s="653"/>
      <c r="CB31" s="617"/>
      <c r="CD31" s="660"/>
      <c r="CE31" s="661"/>
      <c r="CF31" s="625" t="s">
        <v>295</v>
      </c>
      <c r="CG31" s="622"/>
      <c r="CH31" s="622"/>
      <c r="CI31" s="622"/>
      <c r="CJ31" s="622"/>
      <c r="CK31" s="622"/>
      <c r="CL31" s="622"/>
      <c r="CM31" s="622"/>
      <c r="CN31" s="622"/>
      <c r="CO31" s="622"/>
      <c r="CP31" s="622"/>
      <c r="CQ31" s="623"/>
      <c r="CR31" s="588">
        <v>647229</v>
      </c>
      <c r="CS31" s="607"/>
      <c r="CT31" s="607"/>
      <c r="CU31" s="607"/>
      <c r="CV31" s="607"/>
      <c r="CW31" s="607"/>
      <c r="CX31" s="607"/>
      <c r="CY31" s="608"/>
      <c r="CZ31" s="591">
        <v>1.5</v>
      </c>
      <c r="DA31" s="609"/>
      <c r="DB31" s="609"/>
      <c r="DC31" s="610"/>
      <c r="DD31" s="594">
        <v>647229</v>
      </c>
      <c r="DE31" s="607"/>
      <c r="DF31" s="607"/>
      <c r="DG31" s="607"/>
      <c r="DH31" s="607"/>
      <c r="DI31" s="607"/>
      <c r="DJ31" s="607"/>
      <c r="DK31" s="608"/>
      <c r="DL31" s="594">
        <v>647214</v>
      </c>
      <c r="DM31" s="607"/>
      <c r="DN31" s="607"/>
      <c r="DO31" s="607"/>
      <c r="DP31" s="607"/>
      <c r="DQ31" s="607"/>
      <c r="DR31" s="607"/>
      <c r="DS31" s="607"/>
      <c r="DT31" s="607"/>
      <c r="DU31" s="607"/>
      <c r="DV31" s="608"/>
      <c r="DW31" s="611">
        <v>2.6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451629</v>
      </c>
      <c r="S32" s="589"/>
      <c r="T32" s="589"/>
      <c r="U32" s="589"/>
      <c r="V32" s="589"/>
      <c r="W32" s="589"/>
      <c r="X32" s="589"/>
      <c r="Y32" s="590"/>
      <c r="Z32" s="641">
        <v>1</v>
      </c>
      <c r="AA32" s="641"/>
      <c r="AB32" s="641"/>
      <c r="AC32" s="641"/>
      <c r="AD32" s="642">
        <v>7662</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99.2</v>
      </c>
      <c r="BH32" s="573"/>
      <c r="BI32" s="573"/>
      <c r="BJ32" s="573"/>
      <c r="BK32" s="573"/>
      <c r="BL32" s="573"/>
      <c r="BM32" s="636">
        <v>97.2</v>
      </c>
      <c r="BN32" s="573"/>
      <c r="BO32" s="573"/>
      <c r="BP32" s="573"/>
      <c r="BQ32" s="630"/>
      <c r="BR32" s="651">
        <v>99.1</v>
      </c>
      <c r="BS32" s="573"/>
      <c r="BT32" s="573"/>
      <c r="BU32" s="573"/>
      <c r="BV32" s="573"/>
      <c r="BW32" s="573"/>
      <c r="BX32" s="636">
        <v>96.4</v>
      </c>
      <c r="BY32" s="573"/>
      <c r="BZ32" s="573"/>
      <c r="CA32" s="573"/>
      <c r="CB32" s="630"/>
      <c r="CD32" s="662"/>
      <c r="CE32" s="663"/>
      <c r="CF32" s="625" t="s">
        <v>298</v>
      </c>
      <c r="CG32" s="622"/>
      <c r="CH32" s="622"/>
      <c r="CI32" s="622"/>
      <c r="CJ32" s="622"/>
      <c r="CK32" s="622"/>
      <c r="CL32" s="622"/>
      <c r="CM32" s="622"/>
      <c r="CN32" s="622"/>
      <c r="CO32" s="622"/>
      <c r="CP32" s="622"/>
      <c r="CQ32" s="623"/>
      <c r="CR32" s="588">
        <v>422</v>
      </c>
      <c r="CS32" s="589"/>
      <c r="CT32" s="589"/>
      <c r="CU32" s="589"/>
      <c r="CV32" s="589"/>
      <c r="CW32" s="589"/>
      <c r="CX32" s="589"/>
      <c r="CY32" s="590"/>
      <c r="CZ32" s="591">
        <v>0</v>
      </c>
      <c r="DA32" s="609"/>
      <c r="DB32" s="609"/>
      <c r="DC32" s="610"/>
      <c r="DD32" s="594">
        <v>422</v>
      </c>
      <c r="DE32" s="589"/>
      <c r="DF32" s="589"/>
      <c r="DG32" s="589"/>
      <c r="DH32" s="589"/>
      <c r="DI32" s="589"/>
      <c r="DJ32" s="589"/>
      <c r="DK32" s="590"/>
      <c r="DL32" s="594">
        <v>422</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5529835</v>
      </c>
      <c r="S33" s="589"/>
      <c r="T33" s="589"/>
      <c r="U33" s="589"/>
      <c r="V33" s="589"/>
      <c r="W33" s="589"/>
      <c r="X33" s="589"/>
      <c r="Y33" s="590"/>
      <c r="Z33" s="641">
        <v>12.4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14237429</v>
      </c>
      <c r="CS33" s="607"/>
      <c r="CT33" s="607"/>
      <c r="CU33" s="607"/>
      <c r="CV33" s="607"/>
      <c r="CW33" s="607"/>
      <c r="CX33" s="607"/>
      <c r="CY33" s="608"/>
      <c r="CZ33" s="591">
        <v>33.299999999999997</v>
      </c>
      <c r="DA33" s="609"/>
      <c r="DB33" s="609"/>
      <c r="DC33" s="610"/>
      <c r="DD33" s="594">
        <v>11047880</v>
      </c>
      <c r="DE33" s="607"/>
      <c r="DF33" s="607"/>
      <c r="DG33" s="607"/>
      <c r="DH33" s="607"/>
      <c r="DI33" s="607"/>
      <c r="DJ33" s="607"/>
      <c r="DK33" s="608"/>
      <c r="DL33" s="594">
        <v>9293459</v>
      </c>
      <c r="DM33" s="607"/>
      <c r="DN33" s="607"/>
      <c r="DO33" s="607"/>
      <c r="DP33" s="607"/>
      <c r="DQ33" s="607"/>
      <c r="DR33" s="607"/>
      <c r="DS33" s="607"/>
      <c r="DT33" s="607"/>
      <c r="DU33" s="607"/>
      <c r="DV33" s="608"/>
      <c r="DW33" s="611">
        <v>37.4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4968236</v>
      </c>
      <c r="CS34" s="589"/>
      <c r="CT34" s="589"/>
      <c r="CU34" s="589"/>
      <c r="CV34" s="589"/>
      <c r="CW34" s="589"/>
      <c r="CX34" s="589"/>
      <c r="CY34" s="590"/>
      <c r="CZ34" s="591">
        <v>11.6</v>
      </c>
      <c r="DA34" s="609"/>
      <c r="DB34" s="609"/>
      <c r="DC34" s="610"/>
      <c r="DD34" s="594">
        <v>3518595</v>
      </c>
      <c r="DE34" s="589"/>
      <c r="DF34" s="589"/>
      <c r="DG34" s="589"/>
      <c r="DH34" s="589"/>
      <c r="DI34" s="589"/>
      <c r="DJ34" s="589"/>
      <c r="DK34" s="590"/>
      <c r="DL34" s="594">
        <v>3122189</v>
      </c>
      <c r="DM34" s="589"/>
      <c r="DN34" s="589"/>
      <c r="DO34" s="589"/>
      <c r="DP34" s="589"/>
      <c r="DQ34" s="589"/>
      <c r="DR34" s="589"/>
      <c r="DS34" s="589"/>
      <c r="DT34" s="589"/>
      <c r="DU34" s="589"/>
      <c r="DV34" s="590"/>
      <c r="DW34" s="611">
        <v>12.6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1720735</v>
      </c>
      <c r="S35" s="589"/>
      <c r="T35" s="589"/>
      <c r="U35" s="589"/>
      <c r="V35" s="589"/>
      <c r="W35" s="589"/>
      <c r="X35" s="589"/>
      <c r="Y35" s="590"/>
      <c r="Z35" s="641">
        <v>3.9</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5898251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221390</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468788</v>
      </c>
      <c r="CS35" s="607"/>
      <c r="CT35" s="607"/>
      <c r="CU35" s="607"/>
      <c r="CV35" s="607"/>
      <c r="CW35" s="607"/>
      <c r="CX35" s="607"/>
      <c r="CY35" s="608"/>
      <c r="CZ35" s="591">
        <v>1.1000000000000001</v>
      </c>
      <c r="DA35" s="609"/>
      <c r="DB35" s="609"/>
      <c r="DC35" s="610"/>
      <c r="DD35" s="594">
        <v>399978</v>
      </c>
      <c r="DE35" s="607"/>
      <c r="DF35" s="607"/>
      <c r="DG35" s="607"/>
      <c r="DH35" s="607"/>
      <c r="DI35" s="607"/>
      <c r="DJ35" s="607"/>
      <c r="DK35" s="608"/>
      <c r="DL35" s="594">
        <v>315150</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44547897</v>
      </c>
      <c r="S36" s="629"/>
      <c r="T36" s="629"/>
      <c r="U36" s="629"/>
      <c r="V36" s="629"/>
      <c r="W36" s="629"/>
      <c r="X36" s="629"/>
      <c r="Y36" s="632"/>
      <c r="Z36" s="633">
        <v>100</v>
      </c>
      <c r="AA36" s="633"/>
      <c r="AB36" s="633"/>
      <c r="AC36" s="633"/>
      <c r="AD36" s="634">
        <v>23150393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1476352</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111390</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4037189</v>
      </c>
      <c r="CS36" s="589"/>
      <c r="CT36" s="589"/>
      <c r="CU36" s="589"/>
      <c r="CV36" s="589"/>
      <c r="CW36" s="589"/>
      <c r="CX36" s="589"/>
      <c r="CY36" s="590"/>
      <c r="CZ36" s="591">
        <v>9.5</v>
      </c>
      <c r="DA36" s="609"/>
      <c r="DB36" s="609"/>
      <c r="DC36" s="610"/>
      <c r="DD36" s="594">
        <v>3458569</v>
      </c>
      <c r="DE36" s="589"/>
      <c r="DF36" s="589"/>
      <c r="DG36" s="589"/>
      <c r="DH36" s="589"/>
      <c r="DI36" s="589"/>
      <c r="DJ36" s="589"/>
      <c r="DK36" s="590"/>
      <c r="DL36" s="594">
        <v>2860041</v>
      </c>
      <c r="DM36" s="589"/>
      <c r="DN36" s="589"/>
      <c r="DO36" s="589"/>
      <c r="DP36" s="589"/>
      <c r="DQ36" s="589"/>
      <c r="DR36" s="589"/>
      <c r="DS36" s="589"/>
      <c r="DT36" s="589"/>
      <c r="DU36" s="589"/>
      <c r="DV36" s="590"/>
      <c r="DW36" s="611">
        <v>11.5</v>
      </c>
      <c r="DX36" s="612"/>
      <c r="DY36" s="612"/>
      <c r="DZ36" s="612"/>
      <c r="EA36" s="612"/>
      <c r="EB36" s="612"/>
      <c r="EC36" s="613"/>
    </row>
    <row r="37" spans="2:133" ht="11.25" customHeight="1">
      <c r="AQ37" s="614" t="s">
        <v>313</v>
      </c>
      <c r="AR37" s="615"/>
      <c r="AS37" s="615"/>
      <c r="AT37" s="615"/>
      <c r="AU37" s="615"/>
      <c r="AV37" s="615"/>
      <c r="AW37" s="615"/>
      <c r="AX37" s="615"/>
      <c r="AY37" s="616"/>
      <c r="AZ37" s="588">
        <v>1168141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10799</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61860</v>
      </c>
      <c r="CS37" s="607"/>
      <c r="CT37" s="607"/>
      <c r="CU37" s="607"/>
      <c r="CV37" s="607"/>
      <c r="CW37" s="607"/>
      <c r="CX37" s="607"/>
      <c r="CY37" s="608"/>
      <c r="CZ37" s="591">
        <v>0.1</v>
      </c>
      <c r="DA37" s="609"/>
      <c r="DB37" s="609"/>
      <c r="DC37" s="610"/>
      <c r="DD37" s="594">
        <v>61860</v>
      </c>
      <c r="DE37" s="607"/>
      <c r="DF37" s="607"/>
      <c r="DG37" s="607"/>
      <c r="DH37" s="607"/>
      <c r="DI37" s="607"/>
      <c r="DJ37" s="607"/>
      <c r="DK37" s="608"/>
      <c r="DL37" s="594">
        <v>61860</v>
      </c>
      <c r="DM37" s="607"/>
      <c r="DN37" s="607"/>
      <c r="DO37" s="607"/>
      <c r="DP37" s="607"/>
      <c r="DQ37" s="607"/>
      <c r="DR37" s="607"/>
      <c r="DS37" s="607"/>
      <c r="DT37" s="607"/>
      <c r="DU37" s="607"/>
      <c r="DV37" s="608"/>
      <c r="DW37" s="611">
        <v>0.2</v>
      </c>
      <c r="DX37" s="612"/>
      <c r="DY37" s="612"/>
      <c r="DZ37" s="612"/>
      <c r="EA37" s="612"/>
      <c r="EB37" s="612"/>
      <c r="EC37" s="613"/>
    </row>
    <row r="38" spans="2:133" ht="11.25" customHeight="1">
      <c r="AQ38" s="614" t="s">
        <v>316</v>
      </c>
      <c r="AR38" s="615"/>
      <c r="AS38" s="615"/>
      <c r="AT38" s="615"/>
      <c r="AU38" s="615"/>
      <c r="AV38" s="615"/>
      <c r="AW38" s="615"/>
      <c r="AX38" s="615"/>
      <c r="AY38" s="616"/>
      <c r="AZ38" s="588">
        <v>334126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17439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3634759</v>
      </c>
      <c r="CS38" s="589"/>
      <c r="CT38" s="589"/>
      <c r="CU38" s="589"/>
      <c r="CV38" s="589"/>
      <c r="CW38" s="589"/>
      <c r="CX38" s="589"/>
      <c r="CY38" s="590"/>
      <c r="CZ38" s="591">
        <v>8.5</v>
      </c>
      <c r="DA38" s="609"/>
      <c r="DB38" s="609"/>
      <c r="DC38" s="610"/>
      <c r="DD38" s="594">
        <v>3157795</v>
      </c>
      <c r="DE38" s="589"/>
      <c r="DF38" s="589"/>
      <c r="DG38" s="589"/>
      <c r="DH38" s="589"/>
      <c r="DI38" s="589"/>
      <c r="DJ38" s="589"/>
      <c r="DK38" s="590"/>
      <c r="DL38" s="594">
        <v>2988185</v>
      </c>
      <c r="DM38" s="589"/>
      <c r="DN38" s="589"/>
      <c r="DO38" s="589"/>
      <c r="DP38" s="589"/>
      <c r="DQ38" s="589"/>
      <c r="DR38" s="589"/>
      <c r="DS38" s="589"/>
      <c r="DT38" s="589"/>
      <c r="DU38" s="589"/>
      <c r="DV38" s="590"/>
      <c r="DW38" s="611">
        <v>12</v>
      </c>
      <c r="DX38" s="612"/>
      <c r="DY38" s="612"/>
      <c r="DZ38" s="612"/>
      <c r="EA38" s="612"/>
      <c r="EB38" s="612"/>
      <c r="EC38" s="613"/>
    </row>
    <row r="39" spans="2:133" ht="11.25" customHeight="1">
      <c r="AQ39" s="614" t="s">
        <v>319</v>
      </c>
      <c r="AR39" s="615"/>
      <c r="AS39" s="615"/>
      <c r="AT39" s="615"/>
      <c r="AU39" s="615"/>
      <c r="AV39" s="615"/>
      <c r="AW39" s="615"/>
      <c r="AX39" s="615"/>
      <c r="AY39" s="616"/>
      <c r="AZ39" s="588">
        <v>103228</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87</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1044253</v>
      </c>
      <c r="CS39" s="607"/>
      <c r="CT39" s="607"/>
      <c r="CU39" s="607"/>
      <c r="CV39" s="607"/>
      <c r="CW39" s="607"/>
      <c r="CX39" s="607"/>
      <c r="CY39" s="608"/>
      <c r="CZ39" s="591">
        <v>2.4</v>
      </c>
      <c r="DA39" s="609"/>
      <c r="DB39" s="609"/>
      <c r="DC39" s="610"/>
      <c r="DD39" s="594">
        <v>501675</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613682</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116</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84204</v>
      </c>
      <c r="CS40" s="589"/>
      <c r="CT40" s="589"/>
      <c r="CU40" s="589"/>
      <c r="CV40" s="589"/>
      <c r="CW40" s="589"/>
      <c r="CX40" s="589"/>
      <c r="CY40" s="590"/>
      <c r="CZ40" s="591">
        <v>0.2</v>
      </c>
      <c r="DA40" s="609"/>
      <c r="DB40" s="609"/>
      <c r="DC40" s="610"/>
      <c r="DD40" s="594">
        <v>11268</v>
      </c>
      <c r="DE40" s="589"/>
      <c r="DF40" s="589"/>
      <c r="DG40" s="589"/>
      <c r="DH40" s="589"/>
      <c r="DI40" s="589"/>
      <c r="DJ40" s="589"/>
      <c r="DK40" s="590"/>
      <c r="DL40" s="594">
        <v>7894</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2202722</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7748295</v>
      </c>
      <c r="CS42" s="589"/>
      <c r="CT42" s="589"/>
      <c r="CU42" s="589"/>
      <c r="CV42" s="589"/>
      <c r="CW42" s="589"/>
      <c r="CX42" s="589"/>
      <c r="CY42" s="590"/>
      <c r="CZ42" s="591">
        <v>18.100000000000001</v>
      </c>
      <c r="DA42" s="592"/>
      <c r="DB42" s="592"/>
      <c r="DC42" s="593"/>
      <c r="DD42" s="594">
        <v>1776167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377077</v>
      </c>
      <c r="CS43" s="607"/>
      <c r="CT43" s="607"/>
      <c r="CU43" s="607"/>
      <c r="CV43" s="607"/>
      <c r="CW43" s="607"/>
      <c r="CX43" s="607"/>
      <c r="CY43" s="608"/>
      <c r="CZ43" s="591">
        <v>0.9</v>
      </c>
      <c r="DA43" s="609"/>
      <c r="DB43" s="609"/>
      <c r="DC43" s="610"/>
      <c r="DD43" s="594">
        <v>376895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6364423</v>
      </c>
      <c r="CS44" s="589"/>
      <c r="CT44" s="589"/>
      <c r="CU44" s="589"/>
      <c r="CV44" s="589"/>
      <c r="CW44" s="589"/>
      <c r="CX44" s="589"/>
      <c r="CY44" s="590"/>
      <c r="CZ44" s="591">
        <v>14.9</v>
      </c>
      <c r="DA44" s="592"/>
      <c r="DB44" s="592"/>
      <c r="DC44" s="593"/>
      <c r="DD44" s="594">
        <v>1108824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3805981</v>
      </c>
      <c r="CS45" s="607"/>
      <c r="CT45" s="607"/>
      <c r="CU45" s="607"/>
      <c r="CV45" s="607"/>
      <c r="CW45" s="607"/>
      <c r="CX45" s="607"/>
      <c r="CY45" s="608"/>
      <c r="CZ45" s="591">
        <v>8.9</v>
      </c>
      <c r="DA45" s="609"/>
      <c r="DB45" s="609"/>
      <c r="DC45" s="610"/>
      <c r="DD45" s="594">
        <v>291709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2544977</v>
      </c>
      <c r="CS46" s="589"/>
      <c r="CT46" s="589"/>
      <c r="CU46" s="589"/>
      <c r="CV46" s="589"/>
      <c r="CW46" s="589"/>
      <c r="CX46" s="589"/>
      <c r="CY46" s="590"/>
      <c r="CZ46" s="591">
        <v>6</v>
      </c>
      <c r="DA46" s="592"/>
      <c r="DB46" s="592"/>
      <c r="DC46" s="593"/>
      <c r="DD46" s="594">
        <v>812475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1383872</v>
      </c>
      <c r="CS47" s="607"/>
      <c r="CT47" s="607"/>
      <c r="CU47" s="607"/>
      <c r="CV47" s="607"/>
      <c r="CW47" s="607"/>
      <c r="CX47" s="607"/>
      <c r="CY47" s="608"/>
      <c r="CZ47" s="591">
        <v>3.2</v>
      </c>
      <c r="DA47" s="609"/>
      <c r="DB47" s="609"/>
      <c r="DC47" s="610"/>
      <c r="DD47" s="594">
        <v>667343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42719445</v>
      </c>
      <c r="CS49" s="573"/>
      <c r="CT49" s="573"/>
      <c r="CU49" s="573"/>
      <c r="CV49" s="573"/>
      <c r="CW49" s="573"/>
      <c r="CX49" s="573"/>
      <c r="CY49" s="574"/>
      <c r="CZ49" s="575">
        <v>100</v>
      </c>
      <c r="DA49" s="576"/>
      <c r="DB49" s="576"/>
      <c r="DC49" s="577"/>
      <c r="DD49" s="578">
        <v>27421880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A36" sqref="AA36:AE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8" t="s">
        <v>341</v>
      </c>
      <c r="DK2" s="1109"/>
      <c r="DL2" s="1109"/>
      <c r="DM2" s="1109"/>
      <c r="DN2" s="1109"/>
      <c r="DO2" s="1110"/>
      <c r="DP2" s="200"/>
      <c r="DQ2" s="1108" t="s">
        <v>342</v>
      </c>
      <c r="DR2" s="1109"/>
      <c r="DS2" s="1109"/>
      <c r="DT2" s="1109"/>
      <c r="DU2" s="1109"/>
      <c r="DV2" s="1109"/>
      <c r="DW2" s="1109"/>
      <c r="DX2" s="1109"/>
      <c r="DY2" s="1109"/>
      <c r="DZ2" s="111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343</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11"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6" t="s">
        <v>359</v>
      </c>
      <c r="DH5" s="1097"/>
      <c r="DI5" s="1097"/>
      <c r="DJ5" s="1097"/>
      <c r="DK5" s="1098"/>
      <c r="DL5" s="1096" t="s">
        <v>360</v>
      </c>
      <c r="DM5" s="1097"/>
      <c r="DN5" s="1097"/>
      <c r="DO5" s="1097"/>
      <c r="DP5" s="1098"/>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2"/>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9"/>
      <c r="DH6" s="1100"/>
      <c r="DI6" s="1100"/>
      <c r="DJ6" s="1100"/>
      <c r="DK6" s="1101"/>
      <c r="DL6" s="1099"/>
      <c r="DM6" s="1100"/>
      <c r="DN6" s="1100"/>
      <c r="DO6" s="1100"/>
      <c r="DP6" s="1101"/>
      <c r="DQ6" s="1000"/>
      <c r="DR6" s="1001"/>
      <c r="DS6" s="1001"/>
      <c r="DT6" s="1001"/>
      <c r="DU6" s="1002"/>
      <c r="DV6" s="1000"/>
      <c r="DW6" s="1001"/>
      <c r="DX6" s="1001"/>
      <c r="DY6" s="1001"/>
      <c r="DZ6" s="1014"/>
      <c r="EA6" s="205"/>
    </row>
    <row r="7" spans="1:131" s="206" customFormat="1" ht="26.25" customHeight="1" thickTop="1">
      <c r="A7" s="209">
        <v>1</v>
      </c>
      <c r="B7" s="1047" t="s">
        <v>362</v>
      </c>
      <c r="C7" s="1048"/>
      <c r="D7" s="1048"/>
      <c r="E7" s="1048"/>
      <c r="F7" s="1048"/>
      <c r="G7" s="1048"/>
      <c r="H7" s="1048"/>
      <c r="I7" s="1048"/>
      <c r="J7" s="1048"/>
      <c r="K7" s="1048"/>
      <c r="L7" s="1048"/>
      <c r="M7" s="1048"/>
      <c r="N7" s="1048"/>
      <c r="O7" s="1048"/>
      <c r="P7" s="1049"/>
      <c r="Q7" s="1102">
        <v>44375</v>
      </c>
      <c r="R7" s="1103"/>
      <c r="S7" s="1103"/>
      <c r="T7" s="1103"/>
      <c r="U7" s="1103"/>
      <c r="V7" s="1103">
        <v>42554</v>
      </c>
      <c r="W7" s="1103"/>
      <c r="X7" s="1103"/>
      <c r="Y7" s="1103"/>
      <c r="Z7" s="1103"/>
      <c r="AA7" s="1103">
        <v>1821</v>
      </c>
      <c r="AB7" s="1103"/>
      <c r="AC7" s="1103"/>
      <c r="AD7" s="1103"/>
      <c r="AE7" s="1104"/>
      <c r="AF7" s="1105">
        <v>858</v>
      </c>
      <c r="AG7" s="1106"/>
      <c r="AH7" s="1106"/>
      <c r="AI7" s="1106"/>
      <c r="AJ7" s="1107"/>
      <c r="AK7" s="1089">
        <v>1620</v>
      </c>
      <c r="AL7" s="1090"/>
      <c r="AM7" s="1090"/>
      <c r="AN7" s="1090"/>
      <c r="AO7" s="1090"/>
      <c r="AP7" s="1090">
        <v>51759</v>
      </c>
      <c r="AQ7" s="1090"/>
      <c r="AR7" s="1090"/>
      <c r="AS7" s="1090"/>
      <c r="AT7" s="1090"/>
      <c r="AU7" s="1091"/>
      <c r="AV7" s="1091"/>
      <c r="AW7" s="1091"/>
      <c r="AX7" s="1091"/>
      <c r="AY7" s="1092"/>
      <c r="AZ7" s="203"/>
      <c r="BA7" s="203"/>
      <c r="BB7" s="203"/>
      <c r="BC7" s="203"/>
      <c r="BD7" s="203"/>
      <c r="BE7" s="204"/>
      <c r="BF7" s="204"/>
      <c r="BG7" s="204"/>
      <c r="BH7" s="204"/>
      <c r="BI7" s="204"/>
      <c r="BJ7" s="204"/>
      <c r="BK7" s="204"/>
      <c r="BL7" s="204"/>
      <c r="BM7" s="204"/>
      <c r="BN7" s="204"/>
      <c r="BO7" s="204"/>
      <c r="BP7" s="204"/>
      <c r="BQ7" s="210">
        <v>1</v>
      </c>
      <c r="BR7" s="211"/>
      <c r="BS7" s="1093" t="s">
        <v>556</v>
      </c>
      <c r="BT7" s="1094"/>
      <c r="BU7" s="1094"/>
      <c r="BV7" s="1094"/>
      <c r="BW7" s="1094"/>
      <c r="BX7" s="1094"/>
      <c r="BY7" s="1094"/>
      <c r="BZ7" s="1094"/>
      <c r="CA7" s="1094"/>
      <c r="CB7" s="1094"/>
      <c r="CC7" s="1094"/>
      <c r="CD7" s="1094"/>
      <c r="CE7" s="1094"/>
      <c r="CF7" s="1094"/>
      <c r="CG7" s="1095"/>
      <c r="CH7" s="1086">
        <v>-1</v>
      </c>
      <c r="CI7" s="1087"/>
      <c r="CJ7" s="1087"/>
      <c r="CK7" s="1087"/>
      <c r="CL7" s="1088"/>
      <c r="CM7" s="1086">
        <v>25</v>
      </c>
      <c r="CN7" s="1087"/>
      <c r="CO7" s="1087"/>
      <c r="CP7" s="1087"/>
      <c r="CQ7" s="1088"/>
      <c r="CR7" s="1086">
        <v>15</v>
      </c>
      <c r="CS7" s="1087"/>
      <c r="CT7" s="1087"/>
      <c r="CU7" s="1087"/>
      <c r="CV7" s="1088"/>
      <c r="CW7" s="1086">
        <v>10</v>
      </c>
      <c r="CX7" s="1087"/>
      <c r="CY7" s="1087"/>
      <c r="CZ7" s="1087"/>
      <c r="DA7" s="1088"/>
      <c r="DB7" s="1086" t="s">
        <v>547</v>
      </c>
      <c r="DC7" s="1087"/>
      <c r="DD7" s="1087"/>
      <c r="DE7" s="1087"/>
      <c r="DF7" s="1088"/>
      <c r="DG7" s="1086" t="s">
        <v>547</v>
      </c>
      <c r="DH7" s="1087"/>
      <c r="DI7" s="1087"/>
      <c r="DJ7" s="1087"/>
      <c r="DK7" s="1088"/>
      <c r="DL7" s="1086" t="s">
        <v>547</v>
      </c>
      <c r="DM7" s="1087"/>
      <c r="DN7" s="1087"/>
      <c r="DO7" s="1087"/>
      <c r="DP7" s="1088"/>
      <c r="DQ7" s="1086" t="s">
        <v>563</v>
      </c>
      <c r="DR7" s="1087"/>
      <c r="DS7" s="1087"/>
      <c r="DT7" s="1087"/>
      <c r="DU7" s="1088"/>
      <c r="DV7" s="1113"/>
      <c r="DW7" s="1114"/>
      <c r="DX7" s="1114"/>
      <c r="DY7" s="1114"/>
      <c r="DZ7" s="1115"/>
      <c r="EA7" s="205"/>
    </row>
    <row r="8" spans="1:131" s="206" customFormat="1" ht="26.25" customHeight="1">
      <c r="A8" s="212">
        <v>2</v>
      </c>
      <c r="B8" s="1033" t="s">
        <v>363</v>
      </c>
      <c r="C8" s="1034"/>
      <c r="D8" s="1034"/>
      <c r="E8" s="1034"/>
      <c r="F8" s="1034"/>
      <c r="G8" s="1034"/>
      <c r="H8" s="1034"/>
      <c r="I8" s="1034"/>
      <c r="J8" s="1034"/>
      <c r="K8" s="1034"/>
      <c r="L8" s="1034"/>
      <c r="M8" s="1034"/>
      <c r="N8" s="1034"/>
      <c r="O8" s="1034"/>
      <c r="P8" s="1035"/>
      <c r="Q8" s="1039">
        <v>15</v>
      </c>
      <c r="R8" s="1040"/>
      <c r="S8" s="1040"/>
      <c r="T8" s="1040"/>
      <c r="U8" s="1040"/>
      <c r="V8" s="1040">
        <v>15</v>
      </c>
      <c r="W8" s="1040"/>
      <c r="X8" s="1040"/>
      <c r="Y8" s="1040"/>
      <c r="Z8" s="1040"/>
      <c r="AA8" s="1040">
        <v>0</v>
      </c>
      <c r="AB8" s="1040"/>
      <c r="AC8" s="1040"/>
      <c r="AD8" s="1040"/>
      <c r="AE8" s="1041"/>
      <c r="AF8" s="1015" t="s">
        <v>112</v>
      </c>
      <c r="AG8" s="1016"/>
      <c r="AH8" s="1016"/>
      <c r="AI8" s="1016"/>
      <c r="AJ8" s="1017"/>
      <c r="AK8" s="1083">
        <v>7</v>
      </c>
      <c r="AL8" s="1084"/>
      <c r="AM8" s="1084"/>
      <c r="AN8" s="1084"/>
      <c r="AO8" s="1084"/>
      <c r="AP8" s="1084" t="s">
        <v>545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t="s">
        <v>557</v>
      </c>
      <c r="BT8" s="1011"/>
      <c r="BU8" s="1011"/>
      <c r="BV8" s="1011"/>
      <c r="BW8" s="1011"/>
      <c r="BX8" s="1011"/>
      <c r="BY8" s="1011"/>
      <c r="BZ8" s="1011"/>
      <c r="CA8" s="1011"/>
      <c r="CB8" s="1011"/>
      <c r="CC8" s="1011"/>
      <c r="CD8" s="1011"/>
      <c r="CE8" s="1011"/>
      <c r="CF8" s="1011"/>
      <c r="CG8" s="1012"/>
      <c r="CH8" s="985">
        <v>2</v>
      </c>
      <c r="CI8" s="986"/>
      <c r="CJ8" s="986"/>
      <c r="CK8" s="986"/>
      <c r="CL8" s="987"/>
      <c r="CM8" s="985">
        <v>131</v>
      </c>
      <c r="CN8" s="986"/>
      <c r="CO8" s="986"/>
      <c r="CP8" s="986"/>
      <c r="CQ8" s="987"/>
      <c r="CR8" s="985">
        <v>62</v>
      </c>
      <c r="CS8" s="986"/>
      <c r="CT8" s="986"/>
      <c r="CU8" s="986"/>
      <c r="CV8" s="987"/>
      <c r="CW8" s="985" t="s">
        <v>547</v>
      </c>
      <c r="CX8" s="986"/>
      <c r="CY8" s="986"/>
      <c r="CZ8" s="986"/>
      <c r="DA8" s="987"/>
      <c r="DB8" s="985" t="s">
        <v>547</v>
      </c>
      <c r="DC8" s="986"/>
      <c r="DD8" s="986"/>
      <c r="DE8" s="986"/>
      <c r="DF8" s="987"/>
      <c r="DG8" s="985" t="s">
        <v>547</v>
      </c>
      <c r="DH8" s="986"/>
      <c r="DI8" s="986"/>
      <c r="DJ8" s="986"/>
      <c r="DK8" s="987"/>
      <c r="DL8" s="985" t="s">
        <v>547</v>
      </c>
      <c r="DM8" s="986"/>
      <c r="DN8" s="986"/>
      <c r="DO8" s="986"/>
      <c r="DP8" s="987"/>
      <c r="DQ8" s="985" t="s">
        <v>563</v>
      </c>
      <c r="DR8" s="986"/>
      <c r="DS8" s="986"/>
      <c r="DT8" s="986"/>
      <c r="DU8" s="987"/>
      <c r="DV8" s="988"/>
      <c r="DW8" s="989"/>
      <c r="DX8" s="989"/>
      <c r="DY8" s="989"/>
      <c r="DZ8" s="990"/>
      <c r="EA8" s="205"/>
    </row>
    <row r="9" spans="1:131" s="206" customFormat="1" ht="26.25" customHeight="1">
      <c r="A9" s="212">
        <v>3</v>
      </c>
      <c r="B9" s="1033" t="s">
        <v>364</v>
      </c>
      <c r="C9" s="1034"/>
      <c r="D9" s="1034"/>
      <c r="E9" s="1034"/>
      <c r="F9" s="1034"/>
      <c r="G9" s="1034"/>
      <c r="H9" s="1034"/>
      <c r="I9" s="1034"/>
      <c r="J9" s="1034"/>
      <c r="K9" s="1034"/>
      <c r="L9" s="1034"/>
      <c r="M9" s="1034"/>
      <c r="N9" s="1034"/>
      <c r="O9" s="1034"/>
      <c r="P9" s="1035"/>
      <c r="Q9" s="1039">
        <v>158</v>
      </c>
      <c r="R9" s="1040"/>
      <c r="S9" s="1040"/>
      <c r="T9" s="1040"/>
      <c r="U9" s="1040"/>
      <c r="V9" s="1040">
        <v>150</v>
      </c>
      <c r="W9" s="1040"/>
      <c r="X9" s="1040"/>
      <c r="Y9" s="1040"/>
      <c r="Z9" s="1040"/>
      <c r="AA9" s="1040">
        <v>8</v>
      </c>
      <c r="AB9" s="1040"/>
      <c r="AC9" s="1040"/>
      <c r="AD9" s="1040"/>
      <c r="AE9" s="1041"/>
      <c r="AF9" s="1015" t="s">
        <v>365</v>
      </c>
      <c r="AG9" s="1016"/>
      <c r="AH9" s="1016"/>
      <c r="AI9" s="1016"/>
      <c r="AJ9" s="1017"/>
      <c r="AK9" s="1083">
        <v>629</v>
      </c>
      <c r="AL9" s="1084"/>
      <c r="AM9" s="1084"/>
      <c r="AN9" s="1084"/>
      <c r="AO9" s="1084"/>
      <c r="AP9" s="1084">
        <v>2687</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t="s">
        <v>558</v>
      </c>
      <c r="BT9" s="1011"/>
      <c r="BU9" s="1011"/>
      <c r="BV9" s="1011"/>
      <c r="BW9" s="1011"/>
      <c r="BX9" s="1011"/>
      <c r="BY9" s="1011"/>
      <c r="BZ9" s="1011"/>
      <c r="CA9" s="1011"/>
      <c r="CB9" s="1011"/>
      <c r="CC9" s="1011"/>
      <c r="CD9" s="1011"/>
      <c r="CE9" s="1011"/>
      <c r="CF9" s="1011"/>
      <c r="CG9" s="1012"/>
      <c r="CH9" s="985">
        <v>-1</v>
      </c>
      <c r="CI9" s="986"/>
      <c r="CJ9" s="986"/>
      <c r="CK9" s="986"/>
      <c r="CL9" s="987"/>
      <c r="CM9" s="985">
        <v>22</v>
      </c>
      <c r="CN9" s="986"/>
      <c r="CO9" s="986"/>
      <c r="CP9" s="986"/>
      <c r="CQ9" s="987"/>
      <c r="CR9" s="985">
        <v>15</v>
      </c>
      <c r="CS9" s="986"/>
      <c r="CT9" s="986"/>
      <c r="CU9" s="986"/>
      <c r="CV9" s="987"/>
      <c r="CW9" s="985">
        <v>3</v>
      </c>
      <c r="CX9" s="986"/>
      <c r="CY9" s="986"/>
      <c r="CZ9" s="986"/>
      <c r="DA9" s="987"/>
      <c r="DB9" s="985" t="s">
        <v>548</v>
      </c>
      <c r="DC9" s="986"/>
      <c r="DD9" s="986"/>
      <c r="DE9" s="986"/>
      <c r="DF9" s="987"/>
      <c r="DG9" s="985" t="s">
        <v>548</v>
      </c>
      <c r="DH9" s="986"/>
      <c r="DI9" s="986"/>
      <c r="DJ9" s="986"/>
      <c r="DK9" s="987"/>
      <c r="DL9" s="985" t="s">
        <v>548</v>
      </c>
      <c r="DM9" s="986"/>
      <c r="DN9" s="986"/>
      <c r="DO9" s="986"/>
      <c r="DP9" s="987"/>
      <c r="DQ9" s="1085" t="s">
        <v>564</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t="s">
        <v>559</v>
      </c>
      <c r="BT10" s="1011"/>
      <c r="BU10" s="1011"/>
      <c r="BV10" s="1011"/>
      <c r="BW10" s="1011"/>
      <c r="BX10" s="1011"/>
      <c r="BY10" s="1011"/>
      <c r="BZ10" s="1011"/>
      <c r="CA10" s="1011"/>
      <c r="CB10" s="1011"/>
      <c r="CC10" s="1011"/>
      <c r="CD10" s="1011"/>
      <c r="CE10" s="1011"/>
      <c r="CF10" s="1011"/>
      <c r="CG10" s="1012"/>
      <c r="CH10" s="985">
        <v>25</v>
      </c>
      <c r="CI10" s="986"/>
      <c r="CJ10" s="986"/>
      <c r="CK10" s="986"/>
      <c r="CL10" s="987"/>
      <c r="CM10" s="985">
        <v>72</v>
      </c>
      <c r="CN10" s="986"/>
      <c r="CO10" s="986"/>
      <c r="CP10" s="986"/>
      <c r="CQ10" s="987"/>
      <c r="CR10" s="985">
        <v>4</v>
      </c>
      <c r="CS10" s="986"/>
      <c r="CT10" s="986"/>
      <c r="CU10" s="986"/>
      <c r="CV10" s="987"/>
      <c r="CW10" s="985">
        <v>7</v>
      </c>
      <c r="CX10" s="986"/>
      <c r="CY10" s="986"/>
      <c r="CZ10" s="986"/>
      <c r="DA10" s="987"/>
      <c r="DB10" s="985" t="s">
        <v>547</v>
      </c>
      <c r="DC10" s="986"/>
      <c r="DD10" s="986"/>
      <c r="DE10" s="986"/>
      <c r="DF10" s="987"/>
      <c r="DG10" s="985" t="s">
        <v>547</v>
      </c>
      <c r="DH10" s="986"/>
      <c r="DI10" s="986"/>
      <c r="DJ10" s="986"/>
      <c r="DK10" s="987"/>
      <c r="DL10" s="985" t="s">
        <v>547</v>
      </c>
      <c r="DM10" s="986"/>
      <c r="DN10" s="986"/>
      <c r="DO10" s="986"/>
      <c r="DP10" s="987"/>
      <c r="DQ10" s="985" t="s">
        <v>563</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t="s">
        <v>560</v>
      </c>
      <c r="BT11" s="1011"/>
      <c r="BU11" s="1011"/>
      <c r="BV11" s="1011"/>
      <c r="BW11" s="1011"/>
      <c r="BX11" s="1011"/>
      <c r="BY11" s="1011"/>
      <c r="BZ11" s="1011"/>
      <c r="CA11" s="1011"/>
      <c r="CB11" s="1011"/>
      <c r="CC11" s="1011"/>
      <c r="CD11" s="1011"/>
      <c r="CE11" s="1011"/>
      <c r="CF11" s="1011"/>
      <c r="CG11" s="1012"/>
      <c r="CH11" s="985">
        <v>28</v>
      </c>
      <c r="CI11" s="986"/>
      <c r="CJ11" s="986"/>
      <c r="CK11" s="986"/>
      <c r="CL11" s="987"/>
      <c r="CM11" s="985">
        <v>157</v>
      </c>
      <c r="CN11" s="986"/>
      <c r="CO11" s="986"/>
      <c r="CP11" s="986"/>
      <c r="CQ11" s="987"/>
      <c r="CR11" s="985">
        <v>8</v>
      </c>
      <c r="CS11" s="986"/>
      <c r="CT11" s="986"/>
      <c r="CU11" s="986"/>
      <c r="CV11" s="987"/>
      <c r="CW11" s="985" t="s">
        <v>547</v>
      </c>
      <c r="CX11" s="986"/>
      <c r="CY11" s="986"/>
      <c r="CZ11" s="986"/>
      <c r="DA11" s="987"/>
      <c r="DB11" s="985" t="s">
        <v>548</v>
      </c>
      <c r="DC11" s="986"/>
      <c r="DD11" s="986"/>
      <c r="DE11" s="986"/>
      <c r="DF11" s="987"/>
      <c r="DG11" s="985" t="s">
        <v>548</v>
      </c>
      <c r="DH11" s="986"/>
      <c r="DI11" s="986"/>
      <c r="DJ11" s="986"/>
      <c r="DK11" s="987"/>
      <c r="DL11" s="985" t="s">
        <v>548</v>
      </c>
      <c r="DM11" s="986"/>
      <c r="DN11" s="986"/>
      <c r="DO11" s="986"/>
      <c r="DP11" s="987"/>
      <c r="DQ11" s="985" t="s">
        <v>563</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t="s">
        <v>561</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37</v>
      </c>
      <c r="CN12" s="986"/>
      <c r="CO12" s="986"/>
      <c r="CP12" s="986"/>
      <c r="CQ12" s="987"/>
      <c r="CR12" s="985">
        <v>29</v>
      </c>
      <c r="CS12" s="986"/>
      <c r="CT12" s="986"/>
      <c r="CU12" s="986"/>
      <c r="CV12" s="987"/>
      <c r="CW12" s="985" t="s">
        <v>548</v>
      </c>
      <c r="CX12" s="986"/>
      <c r="CY12" s="986"/>
      <c r="CZ12" s="986"/>
      <c r="DA12" s="987"/>
      <c r="DB12" s="985" t="s">
        <v>548</v>
      </c>
      <c r="DC12" s="986"/>
      <c r="DD12" s="986"/>
      <c r="DE12" s="986"/>
      <c r="DF12" s="987"/>
      <c r="DG12" s="985" t="s">
        <v>548</v>
      </c>
      <c r="DH12" s="986"/>
      <c r="DI12" s="986"/>
      <c r="DJ12" s="986"/>
      <c r="DK12" s="987"/>
      <c r="DL12" s="985" t="s">
        <v>548</v>
      </c>
      <c r="DM12" s="986"/>
      <c r="DN12" s="986"/>
      <c r="DO12" s="986"/>
      <c r="DP12" s="987"/>
      <c r="DQ12" s="985" t="s">
        <v>565</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t="s">
        <v>562</v>
      </c>
      <c r="BT13" s="1011"/>
      <c r="BU13" s="1011"/>
      <c r="BV13" s="1011"/>
      <c r="BW13" s="1011"/>
      <c r="BX13" s="1011"/>
      <c r="BY13" s="1011"/>
      <c r="BZ13" s="1011"/>
      <c r="CA13" s="1011"/>
      <c r="CB13" s="1011"/>
      <c r="CC13" s="1011"/>
      <c r="CD13" s="1011"/>
      <c r="CE13" s="1011"/>
      <c r="CF13" s="1011"/>
      <c r="CG13" s="1012"/>
      <c r="CH13" s="985">
        <v>-2</v>
      </c>
      <c r="CI13" s="986"/>
      <c r="CJ13" s="986"/>
      <c r="CK13" s="986"/>
      <c r="CL13" s="987"/>
      <c r="CM13" s="985">
        <v>15</v>
      </c>
      <c r="CN13" s="986"/>
      <c r="CO13" s="986"/>
      <c r="CP13" s="986"/>
      <c r="CQ13" s="987"/>
      <c r="CR13" s="985">
        <v>10</v>
      </c>
      <c r="CS13" s="986"/>
      <c r="CT13" s="986"/>
      <c r="CU13" s="986"/>
      <c r="CV13" s="987"/>
      <c r="CW13" s="985">
        <v>2</v>
      </c>
      <c r="CX13" s="986"/>
      <c r="CY13" s="986"/>
      <c r="CZ13" s="986"/>
      <c r="DA13" s="987"/>
      <c r="DB13" s="985" t="s">
        <v>548</v>
      </c>
      <c r="DC13" s="986"/>
      <c r="DD13" s="986"/>
      <c r="DE13" s="986"/>
      <c r="DF13" s="987"/>
      <c r="DG13" s="985" t="s">
        <v>548</v>
      </c>
      <c r="DH13" s="986"/>
      <c r="DI13" s="986"/>
      <c r="DJ13" s="986"/>
      <c r="DK13" s="987"/>
      <c r="DL13" s="985" t="s">
        <v>548</v>
      </c>
      <c r="DM13" s="986"/>
      <c r="DN13" s="986"/>
      <c r="DO13" s="986"/>
      <c r="DP13" s="987"/>
      <c r="DQ13" s="985" t="s">
        <v>563</v>
      </c>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5">
        <v>44548</v>
      </c>
      <c r="R23" s="1066"/>
      <c r="S23" s="1066"/>
      <c r="T23" s="1066"/>
      <c r="U23" s="1066"/>
      <c r="V23" s="1066">
        <v>42719</v>
      </c>
      <c r="W23" s="1066"/>
      <c r="X23" s="1066"/>
      <c r="Y23" s="1066"/>
      <c r="Z23" s="1066"/>
      <c r="AA23" s="1066">
        <v>1828</v>
      </c>
      <c r="AB23" s="1066"/>
      <c r="AC23" s="1066"/>
      <c r="AD23" s="1066"/>
      <c r="AE23" s="1067"/>
      <c r="AF23" s="1068">
        <v>858</v>
      </c>
      <c r="AG23" s="1066"/>
      <c r="AH23" s="1066"/>
      <c r="AI23" s="1066"/>
      <c r="AJ23" s="1069"/>
      <c r="AK23" s="1070"/>
      <c r="AL23" s="1071"/>
      <c r="AM23" s="1071"/>
      <c r="AN23" s="1071"/>
      <c r="AO23" s="1071"/>
      <c r="AP23" s="1066">
        <v>54446</v>
      </c>
      <c r="AQ23" s="1066"/>
      <c r="AR23" s="1066"/>
      <c r="AS23" s="1066"/>
      <c r="AT23" s="1066"/>
      <c r="AU23" s="1072"/>
      <c r="AV23" s="1072"/>
      <c r="AW23" s="1072"/>
      <c r="AX23" s="1072"/>
      <c r="AY23" s="1073"/>
      <c r="AZ23" s="1062" t="s">
        <v>369</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6" t="s">
        <v>375</v>
      </c>
      <c r="AG26" s="1004"/>
      <c r="AH26" s="1004"/>
      <c r="AI26" s="1004"/>
      <c r="AJ26" s="1057"/>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380</v>
      </c>
      <c r="C28" s="1048"/>
      <c r="D28" s="1048"/>
      <c r="E28" s="1048"/>
      <c r="F28" s="1048"/>
      <c r="G28" s="1048"/>
      <c r="H28" s="1048"/>
      <c r="I28" s="1048"/>
      <c r="J28" s="1048"/>
      <c r="K28" s="1048"/>
      <c r="L28" s="1048"/>
      <c r="M28" s="1048"/>
      <c r="N28" s="1048"/>
      <c r="O28" s="1048"/>
      <c r="P28" s="1049"/>
      <c r="Q28" s="1050">
        <v>8237</v>
      </c>
      <c r="R28" s="1051"/>
      <c r="S28" s="1051"/>
      <c r="T28" s="1051"/>
      <c r="U28" s="1051"/>
      <c r="V28" s="1051">
        <v>8015</v>
      </c>
      <c r="W28" s="1051"/>
      <c r="X28" s="1051"/>
      <c r="Y28" s="1051"/>
      <c r="Z28" s="1051"/>
      <c r="AA28" s="1051">
        <v>221</v>
      </c>
      <c r="AB28" s="1051"/>
      <c r="AC28" s="1051"/>
      <c r="AD28" s="1051"/>
      <c r="AE28" s="1052"/>
      <c r="AF28" s="1053">
        <v>221</v>
      </c>
      <c r="AG28" s="1051"/>
      <c r="AH28" s="1051"/>
      <c r="AI28" s="1051"/>
      <c r="AJ28" s="1054"/>
      <c r="AK28" s="1055">
        <v>746</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381</v>
      </c>
      <c r="C29" s="1034"/>
      <c r="D29" s="1034"/>
      <c r="E29" s="1034"/>
      <c r="F29" s="1034"/>
      <c r="G29" s="1034"/>
      <c r="H29" s="1034"/>
      <c r="I29" s="1034"/>
      <c r="J29" s="1034"/>
      <c r="K29" s="1034"/>
      <c r="L29" s="1034"/>
      <c r="M29" s="1034"/>
      <c r="N29" s="1034"/>
      <c r="O29" s="1034"/>
      <c r="P29" s="1035"/>
      <c r="Q29" s="1039">
        <v>51</v>
      </c>
      <c r="R29" s="1040"/>
      <c r="S29" s="1040"/>
      <c r="T29" s="1040"/>
      <c r="U29" s="1040"/>
      <c r="V29" s="1040">
        <v>51</v>
      </c>
      <c r="W29" s="1040"/>
      <c r="X29" s="1040"/>
      <c r="Y29" s="1040"/>
      <c r="Z29" s="1040"/>
      <c r="AA29" s="1040">
        <v>0</v>
      </c>
      <c r="AB29" s="1040"/>
      <c r="AC29" s="1040"/>
      <c r="AD29" s="1040"/>
      <c r="AE29" s="1041"/>
      <c r="AF29" s="1015" t="s">
        <v>369</v>
      </c>
      <c r="AG29" s="1016"/>
      <c r="AH29" s="1016"/>
      <c r="AI29" s="1016"/>
      <c r="AJ29" s="1017"/>
      <c r="AK29" s="976">
        <v>19</v>
      </c>
      <c r="AL29" s="967"/>
      <c r="AM29" s="967"/>
      <c r="AN29" s="967"/>
      <c r="AO29" s="967"/>
      <c r="AP29" s="967" t="s">
        <v>546</v>
      </c>
      <c r="AQ29" s="967"/>
      <c r="AR29" s="967"/>
      <c r="AS29" s="967"/>
      <c r="AT29" s="967"/>
      <c r="AU29" s="967" t="s">
        <v>548</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382</v>
      </c>
      <c r="C30" s="1034"/>
      <c r="D30" s="1034"/>
      <c r="E30" s="1034"/>
      <c r="F30" s="1034"/>
      <c r="G30" s="1034"/>
      <c r="H30" s="1034"/>
      <c r="I30" s="1034"/>
      <c r="J30" s="1034"/>
      <c r="K30" s="1034"/>
      <c r="L30" s="1034"/>
      <c r="M30" s="1034"/>
      <c r="N30" s="1034"/>
      <c r="O30" s="1034"/>
      <c r="P30" s="1035"/>
      <c r="Q30" s="1039">
        <v>7731</v>
      </c>
      <c r="R30" s="1040"/>
      <c r="S30" s="1040"/>
      <c r="T30" s="1040"/>
      <c r="U30" s="1040"/>
      <c r="V30" s="1040">
        <v>7544</v>
      </c>
      <c r="W30" s="1040"/>
      <c r="X30" s="1040"/>
      <c r="Y30" s="1040"/>
      <c r="Z30" s="1040"/>
      <c r="AA30" s="1040">
        <v>187</v>
      </c>
      <c r="AB30" s="1040"/>
      <c r="AC30" s="1040"/>
      <c r="AD30" s="1040"/>
      <c r="AE30" s="1041"/>
      <c r="AF30" s="1015">
        <v>187</v>
      </c>
      <c r="AG30" s="1016"/>
      <c r="AH30" s="1016"/>
      <c r="AI30" s="1016"/>
      <c r="AJ30" s="1017"/>
      <c r="AK30" s="976">
        <v>1246</v>
      </c>
      <c r="AL30" s="967"/>
      <c r="AM30" s="967"/>
      <c r="AN30" s="967"/>
      <c r="AO30" s="967"/>
      <c r="AP30" s="967" t="s">
        <v>547</v>
      </c>
      <c r="AQ30" s="967"/>
      <c r="AR30" s="967"/>
      <c r="AS30" s="967"/>
      <c r="AT30" s="967"/>
      <c r="AU30" s="967" t="s">
        <v>547</v>
      </c>
      <c r="AV30" s="967"/>
      <c r="AW30" s="967"/>
      <c r="AX30" s="967"/>
      <c r="AY30" s="967"/>
      <c r="AZ30" s="1038" t="s">
        <v>548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383</v>
      </c>
      <c r="C31" s="1034"/>
      <c r="D31" s="1034"/>
      <c r="E31" s="1034"/>
      <c r="F31" s="1034"/>
      <c r="G31" s="1034"/>
      <c r="H31" s="1034"/>
      <c r="I31" s="1034"/>
      <c r="J31" s="1034"/>
      <c r="K31" s="1034"/>
      <c r="L31" s="1034"/>
      <c r="M31" s="1034"/>
      <c r="N31" s="1034"/>
      <c r="O31" s="1034"/>
      <c r="P31" s="1035"/>
      <c r="Q31" s="1039">
        <v>38</v>
      </c>
      <c r="R31" s="1040"/>
      <c r="S31" s="1040"/>
      <c r="T31" s="1040"/>
      <c r="U31" s="1040"/>
      <c r="V31" s="1040">
        <v>35</v>
      </c>
      <c r="W31" s="1040"/>
      <c r="X31" s="1040"/>
      <c r="Y31" s="1040"/>
      <c r="Z31" s="1040"/>
      <c r="AA31" s="1040">
        <v>3</v>
      </c>
      <c r="AB31" s="1040"/>
      <c r="AC31" s="1040"/>
      <c r="AD31" s="1040"/>
      <c r="AE31" s="1041"/>
      <c r="AF31" s="1015">
        <v>3</v>
      </c>
      <c r="AG31" s="1016"/>
      <c r="AH31" s="1016"/>
      <c r="AI31" s="1016"/>
      <c r="AJ31" s="1017"/>
      <c r="AK31" s="976">
        <v>0</v>
      </c>
      <c r="AL31" s="967"/>
      <c r="AM31" s="967"/>
      <c r="AN31" s="967"/>
      <c r="AO31" s="967"/>
      <c r="AP31" s="967" t="s">
        <v>546</v>
      </c>
      <c r="AQ31" s="967"/>
      <c r="AR31" s="967"/>
      <c r="AS31" s="967"/>
      <c r="AT31" s="967"/>
      <c r="AU31" s="967" t="s">
        <v>547</v>
      </c>
      <c r="AV31" s="967"/>
      <c r="AW31" s="967"/>
      <c r="AX31" s="967"/>
      <c r="AY31" s="967"/>
      <c r="AZ31" s="1038" t="s">
        <v>548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1796</v>
      </c>
      <c r="R32" s="1040"/>
      <c r="S32" s="1040"/>
      <c r="T32" s="1040"/>
      <c r="U32" s="1040"/>
      <c r="V32" s="1040">
        <v>1776</v>
      </c>
      <c r="W32" s="1040"/>
      <c r="X32" s="1040"/>
      <c r="Y32" s="1040"/>
      <c r="Z32" s="1040"/>
      <c r="AA32" s="1040">
        <v>19</v>
      </c>
      <c r="AB32" s="1040"/>
      <c r="AC32" s="1040"/>
      <c r="AD32" s="1040"/>
      <c r="AE32" s="1041"/>
      <c r="AF32" s="1015">
        <v>19</v>
      </c>
      <c r="AG32" s="1016"/>
      <c r="AH32" s="1016"/>
      <c r="AI32" s="1016"/>
      <c r="AJ32" s="1017"/>
      <c r="AK32" s="976">
        <v>1029</v>
      </c>
      <c r="AL32" s="967"/>
      <c r="AM32" s="967"/>
      <c r="AN32" s="967"/>
      <c r="AO32" s="967"/>
      <c r="AP32" s="967" t="s">
        <v>546</v>
      </c>
      <c r="AQ32" s="967"/>
      <c r="AR32" s="967"/>
      <c r="AS32" s="967"/>
      <c r="AT32" s="967"/>
      <c r="AU32" s="967" t="s">
        <v>547</v>
      </c>
      <c r="AV32" s="967"/>
      <c r="AW32" s="967"/>
      <c r="AX32" s="967"/>
      <c r="AY32" s="967"/>
      <c r="AZ32" s="1038" t="s">
        <v>548</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10214</v>
      </c>
      <c r="R33" s="1040"/>
      <c r="S33" s="1040"/>
      <c r="T33" s="1040"/>
      <c r="U33" s="1040"/>
      <c r="V33" s="1040">
        <v>10191</v>
      </c>
      <c r="W33" s="1040"/>
      <c r="X33" s="1040"/>
      <c r="Y33" s="1040"/>
      <c r="Z33" s="1040"/>
      <c r="AA33" s="1040">
        <f>Q33-V33</f>
        <v>23</v>
      </c>
      <c r="AB33" s="1040"/>
      <c r="AC33" s="1040"/>
      <c r="AD33" s="1040"/>
      <c r="AE33" s="1041"/>
      <c r="AF33" s="1015">
        <v>3659</v>
      </c>
      <c r="AG33" s="1016"/>
      <c r="AH33" s="1016"/>
      <c r="AI33" s="1016"/>
      <c r="AJ33" s="1017"/>
      <c r="AK33" s="976">
        <v>1168</v>
      </c>
      <c r="AL33" s="967"/>
      <c r="AM33" s="967"/>
      <c r="AN33" s="967"/>
      <c r="AO33" s="967"/>
      <c r="AP33" s="967">
        <v>9539</v>
      </c>
      <c r="AQ33" s="967"/>
      <c r="AR33" s="967"/>
      <c r="AS33" s="967"/>
      <c r="AT33" s="967"/>
      <c r="AU33" s="967">
        <v>6611</v>
      </c>
      <c r="AV33" s="967"/>
      <c r="AW33" s="967"/>
      <c r="AX33" s="967"/>
      <c r="AY33" s="967"/>
      <c r="AZ33" s="1038" t="s">
        <v>548</v>
      </c>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1511</v>
      </c>
      <c r="R34" s="1040"/>
      <c r="S34" s="1040"/>
      <c r="T34" s="1040"/>
      <c r="U34" s="1040"/>
      <c r="V34" s="1040">
        <v>1526</v>
      </c>
      <c r="W34" s="1040"/>
      <c r="X34" s="1040"/>
      <c r="Y34" s="1040"/>
      <c r="Z34" s="1040"/>
      <c r="AA34" s="1040">
        <f>Q34-V34</f>
        <v>-15</v>
      </c>
      <c r="AB34" s="1040"/>
      <c r="AC34" s="1040"/>
      <c r="AD34" s="1040"/>
      <c r="AE34" s="1041"/>
      <c r="AF34" s="1015">
        <v>1184</v>
      </c>
      <c r="AG34" s="1016"/>
      <c r="AH34" s="1016"/>
      <c r="AI34" s="1016"/>
      <c r="AJ34" s="1017"/>
      <c r="AK34" s="976">
        <v>103</v>
      </c>
      <c r="AL34" s="967"/>
      <c r="AM34" s="967"/>
      <c r="AN34" s="967"/>
      <c r="AO34" s="967"/>
      <c r="AP34" s="967">
        <v>8863</v>
      </c>
      <c r="AQ34" s="967"/>
      <c r="AR34" s="967"/>
      <c r="AS34" s="967"/>
      <c r="AT34" s="967"/>
      <c r="AU34" s="967">
        <v>1259</v>
      </c>
      <c r="AV34" s="967"/>
      <c r="AW34" s="967"/>
      <c r="AX34" s="967"/>
      <c r="AY34" s="967"/>
      <c r="AZ34" s="1038" t="s">
        <v>548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388</v>
      </c>
      <c r="C35" s="1034"/>
      <c r="D35" s="1034"/>
      <c r="E35" s="1034"/>
      <c r="F35" s="1034"/>
      <c r="G35" s="1034"/>
      <c r="H35" s="1034"/>
      <c r="I35" s="1034"/>
      <c r="J35" s="1034"/>
      <c r="K35" s="1034"/>
      <c r="L35" s="1034"/>
      <c r="M35" s="1034"/>
      <c r="N35" s="1034"/>
      <c r="O35" s="1034"/>
      <c r="P35" s="1035"/>
      <c r="Q35" s="1039">
        <v>3361</v>
      </c>
      <c r="R35" s="1040"/>
      <c r="S35" s="1040"/>
      <c r="T35" s="1040"/>
      <c r="U35" s="1040"/>
      <c r="V35" s="1040">
        <v>3420</v>
      </c>
      <c r="W35" s="1040"/>
      <c r="X35" s="1040"/>
      <c r="Y35" s="1040"/>
      <c r="Z35" s="1040"/>
      <c r="AA35" s="1040">
        <f>Q35-V35</f>
        <v>-59</v>
      </c>
      <c r="AB35" s="1040"/>
      <c r="AC35" s="1040"/>
      <c r="AD35" s="1040"/>
      <c r="AE35" s="1041"/>
      <c r="AF35" s="1015">
        <v>335</v>
      </c>
      <c r="AG35" s="1016"/>
      <c r="AH35" s="1016"/>
      <c r="AI35" s="1016"/>
      <c r="AJ35" s="1017"/>
      <c r="AK35" s="976">
        <v>992</v>
      </c>
      <c r="AL35" s="967"/>
      <c r="AM35" s="967"/>
      <c r="AN35" s="967"/>
      <c r="AO35" s="967"/>
      <c r="AP35" s="967">
        <v>16811</v>
      </c>
      <c r="AQ35" s="967"/>
      <c r="AR35" s="967"/>
      <c r="AS35" s="967"/>
      <c r="AT35" s="967"/>
      <c r="AU35" s="967">
        <v>6187</v>
      </c>
      <c r="AV35" s="967"/>
      <c r="AW35" s="967"/>
      <c r="AX35" s="967"/>
      <c r="AY35" s="967"/>
      <c r="AZ35" s="1038" t="s">
        <v>548</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25</v>
      </c>
      <c r="R36" s="1040"/>
      <c r="S36" s="1040"/>
      <c r="T36" s="1040"/>
      <c r="U36" s="1040"/>
      <c r="V36" s="1040">
        <v>25</v>
      </c>
      <c r="W36" s="1040"/>
      <c r="X36" s="1040"/>
      <c r="Y36" s="1040"/>
      <c r="Z36" s="1040"/>
      <c r="AA36" s="1040">
        <f t="shared" ref="AA36:AA43" si="0">Q36-V36</f>
        <v>0</v>
      </c>
      <c r="AB36" s="1040"/>
      <c r="AC36" s="1040"/>
      <c r="AD36" s="1040"/>
      <c r="AE36" s="1041"/>
      <c r="AF36" s="1015" t="s">
        <v>369</v>
      </c>
      <c r="AG36" s="1016"/>
      <c r="AH36" s="1016"/>
      <c r="AI36" s="1016"/>
      <c r="AJ36" s="1017"/>
      <c r="AK36" s="976">
        <v>2</v>
      </c>
      <c r="AL36" s="967"/>
      <c r="AM36" s="967"/>
      <c r="AN36" s="967"/>
      <c r="AO36" s="967"/>
      <c r="AP36" s="967" t="s">
        <v>547</v>
      </c>
      <c r="AQ36" s="967"/>
      <c r="AR36" s="967"/>
      <c r="AS36" s="967"/>
      <c r="AT36" s="967"/>
      <c r="AU36" s="967" t="s">
        <v>547</v>
      </c>
      <c r="AV36" s="967"/>
      <c r="AW36" s="967"/>
      <c r="AX36" s="967"/>
      <c r="AY36" s="967"/>
      <c r="AZ36" s="1038" t="s">
        <v>547</v>
      </c>
      <c r="BA36" s="1038"/>
      <c r="BB36" s="1038"/>
      <c r="BC36" s="1038"/>
      <c r="BD36" s="1038"/>
      <c r="BE36" s="1028" t="s">
        <v>390</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391</v>
      </c>
      <c r="C37" s="1034"/>
      <c r="D37" s="1034"/>
      <c r="E37" s="1034"/>
      <c r="F37" s="1034"/>
      <c r="G37" s="1034"/>
      <c r="H37" s="1034"/>
      <c r="I37" s="1034"/>
      <c r="J37" s="1034"/>
      <c r="K37" s="1034"/>
      <c r="L37" s="1034"/>
      <c r="M37" s="1034"/>
      <c r="N37" s="1034"/>
      <c r="O37" s="1034"/>
      <c r="P37" s="1035"/>
      <c r="Q37" s="1039">
        <v>893</v>
      </c>
      <c r="R37" s="1040"/>
      <c r="S37" s="1040"/>
      <c r="T37" s="1040"/>
      <c r="U37" s="1040"/>
      <c r="V37" s="1040">
        <v>878</v>
      </c>
      <c r="W37" s="1040"/>
      <c r="X37" s="1040"/>
      <c r="Y37" s="1040"/>
      <c r="Z37" s="1040"/>
      <c r="AA37" s="1040">
        <f t="shared" si="0"/>
        <v>15</v>
      </c>
      <c r="AB37" s="1040"/>
      <c r="AC37" s="1040"/>
      <c r="AD37" s="1040"/>
      <c r="AE37" s="1041"/>
      <c r="AF37" s="1015">
        <v>15</v>
      </c>
      <c r="AG37" s="1016"/>
      <c r="AH37" s="1016"/>
      <c r="AI37" s="1016"/>
      <c r="AJ37" s="1017"/>
      <c r="AK37" s="976">
        <v>343</v>
      </c>
      <c r="AL37" s="967"/>
      <c r="AM37" s="967"/>
      <c r="AN37" s="967"/>
      <c r="AO37" s="967"/>
      <c r="AP37" s="967">
        <v>3820</v>
      </c>
      <c r="AQ37" s="967"/>
      <c r="AR37" s="967"/>
      <c r="AS37" s="967"/>
      <c r="AT37" s="967"/>
      <c r="AU37" s="967">
        <v>2888</v>
      </c>
      <c r="AV37" s="967"/>
      <c r="AW37" s="967"/>
      <c r="AX37" s="967"/>
      <c r="AY37" s="967"/>
      <c r="AZ37" s="1038" t="s">
        <v>547</v>
      </c>
      <c r="BA37" s="1038"/>
      <c r="BB37" s="1038"/>
      <c r="BC37" s="1038"/>
      <c r="BD37" s="1038"/>
      <c r="BE37" s="1028" t="s">
        <v>390</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392</v>
      </c>
      <c r="C38" s="1034"/>
      <c r="D38" s="1034"/>
      <c r="E38" s="1034"/>
      <c r="F38" s="1034"/>
      <c r="G38" s="1034"/>
      <c r="H38" s="1034"/>
      <c r="I38" s="1034"/>
      <c r="J38" s="1034"/>
      <c r="K38" s="1034"/>
      <c r="L38" s="1034"/>
      <c r="M38" s="1034"/>
      <c r="N38" s="1034"/>
      <c r="O38" s="1034"/>
      <c r="P38" s="1035"/>
      <c r="Q38" s="1039">
        <v>4</v>
      </c>
      <c r="R38" s="1040"/>
      <c r="S38" s="1040"/>
      <c r="T38" s="1040"/>
      <c r="U38" s="1040"/>
      <c r="V38" s="1040">
        <v>4</v>
      </c>
      <c r="W38" s="1040"/>
      <c r="X38" s="1040"/>
      <c r="Y38" s="1040"/>
      <c r="Z38" s="1040"/>
      <c r="AA38" s="1040">
        <f t="shared" si="0"/>
        <v>0</v>
      </c>
      <c r="AB38" s="1040"/>
      <c r="AC38" s="1040"/>
      <c r="AD38" s="1040"/>
      <c r="AE38" s="1041"/>
      <c r="AF38" s="1015" t="s">
        <v>369</v>
      </c>
      <c r="AG38" s="1016"/>
      <c r="AH38" s="1016"/>
      <c r="AI38" s="1016"/>
      <c r="AJ38" s="1017"/>
      <c r="AK38" s="976">
        <v>2</v>
      </c>
      <c r="AL38" s="967"/>
      <c r="AM38" s="967"/>
      <c r="AN38" s="967"/>
      <c r="AO38" s="967"/>
      <c r="AP38" s="967" t="s">
        <v>547</v>
      </c>
      <c r="AQ38" s="967"/>
      <c r="AR38" s="967"/>
      <c r="AS38" s="967"/>
      <c r="AT38" s="967"/>
      <c r="AU38" s="967" t="s">
        <v>547</v>
      </c>
      <c r="AV38" s="967"/>
      <c r="AW38" s="967"/>
      <c r="AX38" s="967"/>
      <c r="AY38" s="967"/>
      <c r="AZ38" s="1038" t="s">
        <v>549</v>
      </c>
      <c r="BA38" s="1038"/>
      <c r="BB38" s="1038"/>
      <c r="BC38" s="1038"/>
      <c r="BD38" s="1038"/>
      <c r="BE38" s="1028" t="s">
        <v>390</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393</v>
      </c>
      <c r="C39" s="1034"/>
      <c r="D39" s="1034"/>
      <c r="E39" s="1034"/>
      <c r="F39" s="1034"/>
      <c r="G39" s="1034"/>
      <c r="H39" s="1034"/>
      <c r="I39" s="1034"/>
      <c r="J39" s="1034"/>
      <c r="K39" s="1034"/>
      <c r="L39" s="1034"/>
      <c r="M39" s="1034"/>
      <c r="N39" s="1034"/>
      <c r="O39" s="1034"/>
      <c r="P39" s="1035"/>
      <c r="Q39" s="1039">
        <v>912</v>
      </c>
      <c r="R39" s="1040"/>
      <c r="S39" s="1040"/>
      <c r="T39" s="1040"/>
      <c r="U39" s="1040"/>
      <c r="V39" s="1040">
        <v>859</v>
      </c>
      <c r="W39" s="1040"/>
      <c r="X39" s="1040"/>
      <c r="Y39" s="1040"/>
      <c r="Z39" s="1040"/>
      <c r="AA39" s="1040">
        <f t="shared" si="0"/>
        <v>53</v>
      </c>
      <c r="AB39" s="1040"/>
      <c r="AC39" s="1040"/>
      <c r="AD39" s="1040"/>
      <c r="AE39" s="1041"/>
      <c r="AF39" s="1015">
        <v>53</v>
      </c>
      <c r="AG39" s="1016"/>
      <c r="AH39" s="1016"/>
      <c r="AI39" s="1016"/>
      <c r="AJ39" s="1017"/>
      <c r="AK39" s="976">
        <v>484</v>
      </c>
      <c r="AL39" s="967"/>
      <c r="AM39" s="967"/>
      <c r="AN39" s="967"/>
      <c r="AO39" s="967"/>
      <c r="AP39" s="967">
        <v>5783</v>
      </c>
      <c r="AQ39" s="967"/>
      <c r="AR39" s="967"/>
      <c r="AS39" s="967"/>
      <c r="AT39" s="967"/>
      <c r="AU39" s="967">
        <v>5783</v>
      </c>
      <c r="AV39" s="967"/>
      <c r="AW39" s="967"/>
      <c r="AX39" s="967"/>
      <c r="AY39" s="967"/>
      <c r="AZ39" s="1038" t="s">
        <v>549</v>
      </c>
      <c r="BA39" s="1038"/>
      <c r="BB39" s="1038"/>
      <c r="BC39" s="1038"/>
      <c r="BD39" s="1038"/>
      <c r="BE39" s="1028" t="s">
        <v>390</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t="s">
        <v>394</v>
      </c>
      <c r="C40" s="1034"/>
      <c r="D40" s="1034"/>
      <c r="E40" s="1034"/>
      <c r="F40" s="1034"/>
      <c r="G40" s="1034"/>
      <c r="H40" s="1034"/>
      <c r="I40" s="1034"/>
      <c r="J40" s="1034"/>
      <c r="K40" s="1034"/>
      <c r="L40" s="1034"/>
      <c r="M40" s="1034"/>
      <c r="N40" s="1034"/>
      <c r="O40" s="1034"/>
      <c r="P40" s="1035"/>
      <c r="Q40" s="1039">
        <v>103</v>
      </c>
      <c r="R40" s="1040"/>
      <c r="S40" s="1040"/>
      <c r="T40" s="1040"/>
      <c r="U40" s="1040"/>
      <c r="V40" s="1040">
        <v>966</v>
      </c>
      <c r="W40" s="1040"/>
      <c r="X40" s="1040"/>
      <c r="Y40" s="1040"/>
      <c r="Z40" s="1040"/>
      <c r="AA40" s="1040">
        <f t="shared" si="0"/>
        <v>-863</v>
      </c>
      <c r="AB40" s="1040"/>
      <c r="AC40" s="1040"/>
      <c r="AD40" s="1040"/>
      <c r="AE40" s="1041"/>
      <c r="AF40" s="1015">
        <v>94</v>
      </c>
      <c r="AG40" s="1016"/>
      <c r="AH40" s="1016"/>
      <c r="AI40" s="1016"/>
      <c r="AJ40" s="1017"/>
      <c r="AK40" s="976">
        <v>59</v>
      </c>
      <c r="AL40" s="967"/>
      <c r="AM40" s="967"/>
      <c r="AN40" s="967"/>
      <c r="AO40" s="967"/>
      <c r="AP40" s="967" t="s">
        <v>547</v>
      </c>
      <c r="AQ40" s="967"/>
      <c r="AR40" s="967"/>
      <c r="AS40" s="967"/>
      <c r="AT40" s="967"/>
      <c r="AU40" s="967" t="s">
        <v>547</v>
      </c>
      <c r="AV40" s="967"/>
      <c r="AW40" s="967"/>
      <c r="AX40" s="967"/>
      <c r="AY40" s="967"/>
      <c r="AZ40" s="1038" t="s">
        <v>549</v>
      </c>
      <c r="BA40" s="1038"/>
      <c r="BB40" s="1038"/>
      <c r="BC40" s="1038"/>
      <c r="BD40" s="1038"/>
      <c r="BE40" s="1028" t="s">
        <v>390</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t="s">
        <v>395</v>
      </c>
      <c r="C41" s="1034"/>
      <c r="D41" s="1034"/>
      <c r="E41" s="1034"/>
      <c r="F41" s="1034"/>
      <c r="G41" s="1034"/>
      <c r="H41" s="1034"/>
      <c r="I41" s="1034"/>
      <c r="J41" s="1034"/>
      <c r="K41" s="1034"/>
      <c r="L41" s="1034"/>
      <c r="M41" s="1034"/>
      <c r="N41" s="1034"/>
      <c r="O41" s="1034"/>
      <c r="P41" s="1035"/>
      <c r="Q41" s="1039">
        <v>11</v>
      </c>
      <c r="R41" s="1040"/>
      <c r="S41" s="1040"/>
      <c r="T41" s="1040"/>
      <c r="U41" s="1040"/>
      <c r="V41" s="1040">
        <v>110</v>
      </c>
      <c r="W41" s="1040"/>
      <c r="X41" s="1040"/>
      <c r="Y41" s="1040"/>
      <c r="Z41" s="1040"/>
      <c r="AA41" s="1040">
        <f t="shared" si="0"/>
        <v>-99</v>
      </c>
      <c r="AB41" s="1040"/>
      <c r="AC41" s="1040"/>
      <c r="AD41" s="1040"/>
      <c r="AE41" s="1041"/>
      <c r="AF41" s="1015">
        <v>73</v>
      </c>
      <c r="AG41" s="1016"/>
      <c r="AH41" s="1016"/>
      <c r="AI41" s="1016"/>
      <c r="AJ41" s="1017"/>
      <c r="AK41" s="976">
        <v>0</v>
      </c>
      <c r="AL41" s="967"/>
      <c r="AM41" s="967"/>
      <c r="AN41" s="967"/>
      <c r="AO41" s="967"/>
      <c r="AP41" s="967" t="s">
        <v>546</v>
      </c>
      <c r="AQ41" s="967"/>
      <c r="AR41" s="967"/>
      <c r="AS41" s="967"/>
      <c r="AT41" s="967"/>
      <c r="AU41" s="967" t="s">
        <v>547</v>
      </c>
      <c r="AV41" s="967"/>
      <c r="AW41" s="967"/>
      <c r="AX41" s="967"/>
      <c r="AY41" s="967"/>
      <c r="AZ41" s="1042" t="s">
        <v>549</v>
      </c>
      <c r="BA41" s="1038"/>
      <c r="BB41" s="1038"/>
      <c r="BC41" s="1038"/>
      <c r="BD41" s="1038"/>
      <c r="BE41" s="1028" t="s">
        <v>390</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t="s">
        <v>396</v>
      </c>
      <c r="C42" s="1034"/>
      <c r="D42" s="1034"/>
      <c r="E42" s="1034"/>
      <c r="F42" s="1034"/>
      <c r="G42" s="1034"/>
      <c r="H42" s="1034"/>
      <c r="I42" s="1034"/>
      <c r="J42" s="1034"/>
      <c r="K42" s="1034"/>
      <c r="L42" s="1034"/>
      <c r="M42" s="1034"/>
      <c r="N42" s="1034"/>
      <c r="O42" s="1034"/>
      <c r="P42" s="1035"/>
      <c r="Q42" s="1039">
        <v>7</v>
      </c>
      <c r="R42" s="1040"/>
      <c r="S42" s="1040"/>
      <c r="T42" s="1040"/>
      <c r="U42" s="1040"/>
      <c r="V42" s="1040">
        <v>21</v>
      </c>
      <c r="W42" s="1040"/>
      <c r="X42" s="1040"/>
      <c r="Y42" s="1040"/>
      <c r="Z42" s="1040"/>
      <c r="AA42" s="1040">
        <f t="shared" si="0"/>
        <v>-14</v>
      </c>
      <c r="AB42" s="1040"/>
      <c r="AC42" s="1040"/>
      <c r="AD42" s="1040"/>
      <c r="AE42" s="1041"/>
      <c r="AF42" s="1015">
        <v>19</v>
      </c>
      <c r="AG42" s="1016"/>
      <c r="AH42" s="1016"/>
      <c r="AI42" s="1016"/>
      <c r="AJ42" s="1017"/>
      <c r="AK42" s="976">
        <v>0</v>
      </c>
      <c r="AL42" s="967"/>
      <c r="AM42" s="967"/>
      <c r="AN42" s="967"/>
      <c r="AO42" s="967"/>
      <c r="AP42" s="967" t="s">
        <v>547</v>
      </c>
      <c r="AQ42" s="967"/>
      <c r="AR42" s="967"/>
      <c r="AS42" s="967"/>
      <c r="AT42" s="967"/>
      <c r="AU42" s="967" t="s">
        <v>546</v>
      </c>
      <c r="AV42" s="967"/>
      <c r="AW42" s="967"/>
      <c r="AX42" s="967"/>
      <c r="AY42" s="967"/>
      <c r="AZ42" s="1038" t="s">
        <v>549</v>
      </c>
      <c r="BA42" s="1038"/>
      <c r="BB42" s="1038"/>
      <c r="BC42" s="1038"/>
      <c r="BD42" s="1038"/>
      <c r="BE42" s="1028" t="s">
        <v>390</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t="s">
        <v>397</v>
      </c>
      <c r="C43" s="1034"/>
      <c r="D43" s="1034"/>
      <c r="E43" s="1034"/>
      <c r="F43" s="1034"/>
      <c r="G43" s="1034"/>
      <c r="H43" s="1034"/>
      <c r="I43" s="1034"/>
      <c r="J43" s="1034"/>
      <c r="K43" s="1034"/>
      <c r="L43" s="1034"/>
      <c r="M43" s="1034"/>
      <c r="N43" s="1034"/>
      <c r="O43" s="1034"/>
      <c r="P43" s="1035"/>
      <c r="Q43" s="1039">
        <v>8</v>
      </c>
      <c r="R43" s="1040"/>
      <c r="S43" s="1040"/>
      <c r="T43" s="1040"/>
      <c r="U43" s="1040"/>
      <c r="V43" s="1040">
        <v>23</v>
      </c>
      <c r="W43" s="1040"/>
      <c r="X43" s="1040"/>
      <c r="Y43" s="1040"/>
      <c r="Z43" s="1040"/>
      <c r="AA43" s="1040">
        <f t="shared" si="0"/>
        <v>-15</v>
      </c>
      <c r="AB43" s="1040"/>
      <c r="AC43" s="1040"/>
      <c r="AD43" s="1040"/>
      <c r="AE43" s="1041"/>
      <c r="AF43" s="1015">
        <v>80</v>
      </c>
      <c r="AG43" s="1016"/>
      <c r="AH43" s="1016"/>
      <c r="AI43" s="1016"/>
      <c r="AJ43" s="1017"/>
      <c r="AK43" s="976">
        <v>0</v>
      </c>
      <c r="AL43" s="967"/>
      <c r="AM43" s="967"/>
      <c r="AN43" s="967"/>
      <c r="AO43" s="967"/>
      <c r="AP43" s="967" t="s">
        <v>547</v>
      </c>
      <c r="AQ43" s="967"/>
      <c r="AR43" s="967"/>
      <c r="AS43" s="967"/>
      <c r="AT43" s="967"/>
      <c r="AU43" s="967" t="s">
        <v>547</v>
      </c>
      <c r="AV43" s="967"/>
      <c r="AW43" s="967"/>
      <c r="AX43" s="967"/>
      <c r="AY43" s="967"/>
      <c r="AZ43" s="1038" t="s">
        <v>549</v>
      </c>
      <c r="BA43" s="1038"/>
      <c r="BB43" s="1038"/>
      <c r="BC43" s="1038"/>
      <c r="BD43" s="1038"/>
      <c r="BE43" s="1028" t="s">
        <v>390</v>
      </c>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5942</v>
      </c>
      <c r="AG63" s="955"/>
      <c r="AH63" s="955"/>
      <c r="AI63" s="955"/>
      <c r="AJ63" s="1026"/>
      <c r="AK63" s="1027"/>
      <c r="AL63" s="959"/>
      <c r="AM63" s="959"/>
      <c r="AN63" s="959"/>
      <c r="AO63" s="959"/>
      <c r="AP63" s="955">
        <v>44817</v>
      </c>
      <c r="AQ63" s="955"/>
      <c r="AR63" s="955"/>
      <c r="AS63" s="955"/>
      <c r="AT63" s="955"/>
      <c r="AU63" s="955">
        <v>22727</v>
      </c>
      <c r="AV63" s="955"/>
      <c r="AW63" s="955"/>
      <c r="AX63" s="955"/>
      <c r="AY63" s="955"/>
      <c r="AZ63" s="1021"/>
      <c r="BA63" s="1021"/>
      <c r="BB63" s="1021"/>
      <c r="BC63" s="1021"/>
      <c r="BD63" s="1021"/>
      <c r="BE63" s="956"/>
      <c r="BF63" s="956"/>
      <c r="BG63" s="956"/>
      <c r="BH63" s="956"/>
      <c r="BI63" s="957"/>
      <c r="BJ63" s="1022" t="s">
        <v>369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401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402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550</v>
      </c>
      <c r="C68" s="982"/>
      <c r="D68" s="982"/>
      <c r="E68" s="982"/>
      <c r="F68" s="982"/>
      <c r="G68" s="982"/>
      <c r="H68" s="982"/>
      <c r="I68" s="982"/>
      <c r="J68" s="982"/>
      <c r="K68" s="982"/>
      <c r="L68" s="982"/>
      <c r="M68" s="982"/>
      <c r="N68" s="982"/>
      <c r="O68" s="982"/>
      <c r="P68" s="983"/>
      <c r="Q68" s="984">
        <v>105</v>
      </c>
      <c r="R68" s="978"/>
      <c r="S68" s="978"/>
      <c r="T68" s="978"/>
      <c r="U68" s="978"/>
      <c r="V68" s="978">
        <v>93</v>
      </c>
      <c r="W68" s="978"/>
      <c r="X68" s="978"/>
      <c r="Y68" s="978"/>
      <c r="Z68" s="978"/>
      <c r="AA68" s="978">
        <v>12</v>
      </c>
      <c r="AB68" s="978"/>
      <c r="AC68" s="978"/>
      <c r="AD68" s="978"/>
      <c r="AE68" s="978"/>
      <c r="AF68" s="978">
        <v>12</v>
      </c>
      <c r="AG68" s="978"/>
      <c r="AH68" s="978"/>
      <c r="AI68" s="978"/>
      <c r="AJ68" s="978"/>
      <c r="AK68" s="978" t="s">
        <v>547</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551</v>
      </c>
      <c r="C69" s="971"/>
      <c r="D69" s="971"/>
      <c r="E69" s="971"/>
      <c r="F69" s="971"/>
      <c r="G69" s="971"/>
      <c r="H69" s="971"/>
      <c r="I69" s="971"/>
      <c r="J69" s="971"/>
      <c r="K69" s="971"/>
      <c r="L69" s="971"/>
      <c r="M69" s="971"/>
      <c r="N69" s="971"/>
      <c r="O69" s="971"/>
      <c r="P69" s="972"/>
      <c r="Q69" s="973">
        <v>37</v>
      </c>
      <c r="R69" s="967"/>
      <c r="S69" s="967"/>
      <c r="T69" s="967"/>
      <c r="U69" s="967"/>
      <c r="V69" s="967">
        <v>57</v>
      </c>
      <c r="W69" s="967"/>
      <c r="X69" s="967"/>
      <c r="Y69" s="967"/>
      <c r="Z69" s="967"/>
      <c r="AA69" s="967">
        <v>-20</v>
      </c>
      <c r="AB69" s="967"/>
      <c r="AC69" s="967"/>
      <c r="AD69" s="967"/>
      <c r="AE69" s="967"/>
      <c r="AF69" s="967">
        <v>4</v>
      </c>
      <c r="AG69" s="967"/>
      <c r="AH69" s="967"/>
      <c r="AI69" s="967"/>
      <c r="AJ69" s="967"/>
      <c r="AK69" s="967" t="s">
        <v>547</v>
      </c>
      <c r="AL69" s="967"/>
      <c r="AM69" s="967"/>
      <c r="AN69" s="967"/>
      <c r="AO69" s="967"/>
      <c r="AP69" s="967" t="s">
        <v>547</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552</v>
      </c>
      <c r="C70" s="971"/>
      <c r="D70" s="971"/>
      <c r="E70" s="971"/>
      <c r="F70" s="971"/>
      <c r="G70" s="971"/>
      <c r="H70" s="971"/>
      <c r="I70" s="971"/>
      <c r="J70" s="971"/>
      <c r="K70" s="971"/>
      <c r="L70" s="971"/>
      <c r="M70" s="971"/>
      <c r="N70" s="971"/>
      <c r="O70" s="971"/>
      <c r="P70" s="972"/>
      <c r="Q70" s="973">
        <v>862</v>
      </c>
      <c r="R70" s="967"/>
      <c r="S70" s="967"/>
      <c r="T70" s="967"/>
      <c r="U70" s="967"/>
      <c r="V70" s="967">
        <v>108</v>
      </c>
      <c r="W70" s="967"/>
      <c r="X70" s="967"/>
      <c r="Y70" s="967"/>
      <c r="Z70" s="967"/>
      <c r="AA70" s="967">
        <v>755</v>
      </c>
      <c r="AB70" s="967"/>
      <c r="AC70" s="967"/>
      <c r="AD70" s="967"/>
      <c r="AE70" s="967"/>
      <c r="AF70" s="967">
        <v>731</v>
      </c>
      <c r="AG70" s="967"/>
      <c r="AH70" s="967"/>
      <c r="AI70" s="967"/>
      <c r="AJ70" s="967"/>
      <c r="AK70" s="967">
        <v>5</v>
      </c>
      <c r="AL70" s="967"/>
      <c r="AM70" s="967"/>
      <c r="AN70" s="967"/>
      <c r="AO70" s="967"/>
      <c r="AP70" s="967">
        <v>222</v>
      </c>
      <c r="AQ70" s="967"/>
      <c r="AR70" s="967"/>
      <c r="AS70" s="967"/>
      <c r="AT70" s="967"/>
      <c r="AU70" s="967">
        <v>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553</v>
      </c>
      <c r="C71" s="971"/>
      <c r="D71" s="971"/>
      <c r="E71" s="971"/>
      <c r="F71" s="971"/>
      <c r="G71" s="971"/>
      <c r="H71" s="971"/>
      <c r="I71" s="971"/>
      <c r="J71" s="971"/>
      <c r="K71" s="971"/>
      <c r="L71" s="971"/>
      <c r="M71" s="971"/>
      <c r="N71" s="971"/>
      <c r="O71" s="971"/>
      <c r="P71" s="972"/>
      <c r="Q71" s="973">
        <v>2614</v>
      </c>
      <c r="R71" s="967"/>
      <c r="S71" s="967"/>
      <c r="T71" s="967"/>
      <c r="U71" s="967"/>
      <c r="V71" s="967">
        <v>2558</v>
      </c>
      <c r="W71" s="967"/>
      <c r="X71" s="967"/>
      <c r="Y71" s="967"/>
      <c r="Z71" s="967"/>
      <c r="AA71" s="967">
        <v>55</v>
      </c>
      <c r="AB71" s="967"/>
      <c r="AC71" s="967"/>
      <c r="AD71" s="967"/>
      <c r="AE71" s="967"/>
      <c r="AF71" s="967">
        <v>55</v>
      </c>
      <c r="AG71" s="967"/>
      <c r="AH71" s="967"/>
      <c r="AI71" s="967"/>
      <c r="AJ71" s="967"/>
      <c r="AK71" s="967">
        <v>18</v>
      </c>
      <c r="AL71" s="967"/>
      <c r="AM71" s="967"/>
      <c r="AN71" s="967"/>
      <c r="AO71" s="967"/>
      <c r="AP71" s="967" t="s">
        <v>548</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554</v>
      </c>
      <c r="C72" s="971"/>
      <c r="D72" s="971"/>
      <c r="E72" s="971"/>
      <c r="F72" s="971"/>
      <c r="G72" s="971"/>
      <c r="H72" s="971"/>
      <c r="I72" s="971"/>
      <c r="J72" s="971"/>
      <c r="K72" s="971"/>
      <c r="L72" s="971"/>
      <c r="M72" s="971"/>
      <c r="N72" s="971"/>
      <c r="O72" s="971"/>
      <c r="P72" s="972"/>
      <c r="Q72" s="973">
        <v>325977</v>
      </c>
      <c r="R72" s="967"/>
      <c r="S72" s="967"/>
      <c r="T72" s="967"/>
      <c r="U72" s="967"/>
      <c r="V72" s="967">
        <v>309321</v>
      </c>
      <c r="W72" s="967"/>
      <c r="X72" s="967"/>
      <c r="Y72" s="967"/>
      <c r="Z72" s="967"/>
      <c r="AA72" s="967">
        <v>16656</v>
      </c>
      <c r="AB72" s="967"/>
      <c r="AC72" s="967"/>
      <c r="AD72" s="967"/>
      <c r="AE72" s="967"/>
      <c r="AF72" s="967">
        <v>16656</v>
      </c>
      <c r="AG72" s="967"/>
      <c r="AH72" s="967"/>
      <c r="AI72" s="967"/>
      <c r="AJ72" s="967"/>
      <c r="AK72" s="967">
        <v>1899</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555</v>
      </c>
      <c r="C73" s="971"/>
      <c r="D73" s="971"/>
      <c r="E73" s="971"/>
      <c r="F73" s="971"/>
      <c r="G73" s="971"/>
      <c r="H73" s="971"/>
      <c r="I73" s="971"/>
      <c r="J73" s="971"/>
      <c r="K73" s="971"/>
      <c r="L73" s="971"/>
      <c r="M73" s="971"/>
      <c r="N73" s="971"/>
      <c r="O73" s="971"/>
      <c r="P73" s="972"/>
      <c r="Q73" s="973">
        <v>2466</v>
      </c>
      <c r="R73" s="967"/>
      <c r="S73" s="967"/>
      <c r="T73" s="967"/>
      <c r="U73" s="967"/>
      <c r="V73" s="967">
        <v>2465</v>
      </c>
      <c r="W73" s="967"/>
      <c r="X73" s="967"/>
      <c r="Y73" s="967"/>
      <c r="Z73" s="967"/>
      <c r="AA73" s="967">
        <v>1</v>
      </c>
      <c r="AB73" s="967"/>
      <c r="AC73" s="967"/>
      <c r="AD73" s="967"/>
      <c r="AE73" s="967"/>
      <c r="AF73" s="967">
        <v>1</v>
      </c>
      <c r="AG73" s="967"/>
      <c r="AH73" s="967"/>
      <c r="AI73" s="967"/>
      <c r="AJ73" s="967"/>
      <c r="AK73" s="967" t="s">
        <v>547</v>
      </c>
      <c r="AL73" s="967"/>
      <c r="AM73" s="967"/>
      <c r="AN73" s="967"/>
      <c r="AO73" s="967"/>
      <c r="AP73" s="967" t="s">
        <v>547</v>
      </c>
      <c r="AQ73" s="967"/>
      <c r="AR73" s="967"/>
      <c r="AS73" s="967"/>
      <c r="AT73" s="967"/>
      <c r="AU73" s="967" t="s">
        <v>548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17459</v>
      </c>
      <c r="AG88" s="955"/>
      <c r="AH88" s="955"/>
      <c r="AI88" s="955"/>
      <c r="AJ88" s="955"/>
      <c r="AK88" s="959"/>
      <c r="AL88" s="959"/>
      <c r="AM88" s="959"/>
      <c r="AN88" s="959"/>
      <c r="AO88" s="959"/>
      <c r="AP88" s="955">
        <v>222</v>
      </c>
      <c r="AQ88" s="955"/>
      <c r="AR88" s="955"/>
      <c r="AS88" s="955"/>
      <c r="AT88" s="955"/>
      <c r="AU88" s="955">
        <v>53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133</v>
      </c>
      <c r="CS102" s="947"/>
      <c r="CT102" s="947"/>
      <c r="CU102" s="947"/>
      <c r="CV102" s="948"/>
      <c r="CW102" s="946">
        <v>23</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285</v>
      </c>
      <c r="AG109" s="888"/>
      <c r="AH109" s="888"/>
      <c r="AI109" s="888"/>
      <c r="AJ109" s="889"/>
      <c r="AK109" s="890" t="s">
        <v>284</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285</v>
      </c>
      <c r="BW109" s="888"/>
      <c r="BX109" s="888"/>
      <c r="BY109" s="888"/>
      <c r="BZ109" s="889"/>
      <c r="CA109" s="890" t="s">
        <v>284</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285</v>
      </c>
      <c r="DM109" s="888"/>
      <c r="DN109" s="888"/>
      <c r="DO109" s="888"/>
      <c r="DP109" s="889"/>
      <c r="DQ109" s="890" t="s">
        <v>284</v>
      </c>
      <c r="DR109" s="888"/>
      <c r="DS109" s="888"/>
      <c r="DT109" s="888"/>
      <c r="DU109" s="889"/>
      <c r="DV109" s="890" t="s">
        <v>413</v>
      </c>
      <c r="DW109" s="888"/>
      <c r="DX109" s="888"/>
      <c r="DY109" s="888"/>
      <c r="DZ109" s="919"/>
    </row>
    <row r="110" spans="1:131" s="197" customFormat="1" ht="26.25" customHeight="1">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5313188</v>
      </c>
      <c r="AB110" s="873"/>
      <c r="AC110" s="873"/>
      <c r="AD110" s="873"/>
      <c r="AE110" s="874"/>
      <c r="AF110" s="875">
        <v>5547851</v>
      </c>
      <c r="AG110" s="873"/>
      <c r="AH110" s="873"/>
      <c r="AI110" s="873"/>
      <c r="AJ110" s="874"/>
      <c r="AK110" s="875">
        <v>5485792</v>
      </c>
      <c r="AL110" s="873"/>
      <c r="AM110" s="873"/>
      <c r="AN110" s="873"/>
      <c r="AO110" s="874"/>
      <c r="AP110" s="876">
        <v>29.2</v>
      </c>
      <c r="AQ110" s="877"/>
      <c r="AR110" s="877"/>
      <c r="AS110" s="877"/>
      <c r="AT110" s="878"/>
      <c r="AU110" s="920" t="s">
        <v>60</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53347759</v>
      </c>
      <c r="BR110" s="800"/>
      <c r="BS110" s="800"/>
      <c r="BT110" s="800"/>
      <c r="BU110" s="800"/>
      <c r="BV110" s="800">
        <v>53895924</v>
      </c>
      <c r="BW110" s="800"/>
      <c r="BX110" s="800"/>
      <c r="BY110" s="800"/>
      <c r="BZ110" s="800"/>
      <c r="CA110" s="800">
        <v>54445681</v>
      </c>
      <c r="CB110" s="800"/>
      <c r="CC110" s="800"/>
      <c r="CD110" s="800"/>
      <c r="CE110" s="800"/>
      <c r="CF110" s="861">
        <v>289.60000000000002</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369</v>
      </c>
      <c r="DH110" s="800"/>
      <c r="DI110" s="800"/>
      <c r="DJ110" s="800"/>
      <c r="DK110" s="800"/>
      <c r="DL110" s="800" t="s">
        <v>369</v>
      </c>
      <c r="DM110" s="800"/>
      <c r="DN110" s="800"/>
      <c r="DO110" s="800"/>
      <c r="DP110" s="800"/>
      <c r="DQ110" s="800" t="s">
        <v>369</v>
      </c>
      <c r="DR110" s="800"/>
      <c r="DS110" s="800"/>
      <c r="DT110" s="800"/>
      <c r="DU110" s="800"/>
      <c r="DV110" s="801" t="s">
        <v>369</v>
      </c>
      <c r="DW110" s="801"/>
      <c r="DX110" s="801"/>
      <c r="DY110" s="801"/>
      <c r="DZ110" s="802"/>
    </row>
    <row r="111" spans="1:131" s="197" customFormat="1" ht="26.25" customHeight="1">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369</v>
      </c>
      <c r="AB111" s="909"/>
      <c r="AC111" s="909"/>
      <c r="AD111" s="909"/>
      <c r="AE111" s="910"/>
      <c r="AF111" s="911" t="s">
        <v>369</v>
      </c>
      <c r="AG111" s="909"/>
      <c r="AH111" s="909"/>
      <c r="AI111" s="909"/>
      <c r="AJ111" s="910"/>
      <c r="AK111" s="911" t="s">
        <v>369</v>
      </c>
      <c r="AL111" s="909"/>
      <c r="AM111" s="909"/>
      <c r="AN111" s="909"/>
      <c r="AO111" s="910"/>
      <c r="AP111" s="912" t="s">
        <v>369</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t="s">
        <v>369</v>
      </c>
      <c r="BR111" s="771"/>
      <c r="BS111" s="771"/>
      <c r="BT111" s="771"/>
      <c r="BU111" s="771"/>
      <c r="BV111" s="771" t="s">
        <v>369</v>
      </c>
      <c r="BW111" s="771"/>
      <c r="BX111" s="771"/>
      <c r="BY111" s="771"/>
      <c r="BZ111" s="771"/>
      <c r="CA111" s="771" t="s">
        <v>369</v>
      </c>
      <c r="CB111" s="771"/>
      <c r="CC111" s="771"/>
      <c r="CD111" s="771"/>
      <c r="CE111" s="771"/>
      <c r="CF111" s="848" t="s">
        <v>369</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369</v>
      </c>
      <c r="DH111" s="771"/>
      <c r="DI111" s="771"/>
      <c r="DJ111" s="771"/>
      <c r="DK111" s="771"/>
      <c r="DL111" s="771" t="s">
        <v>369</v>
      </c>
      <c r="DM111" s="771"/>
      <c r="DN111" s="771"/>
      <c r="DO111" s="771"/>
      <c r="DP111" s="771"/>
      <c r="DQ111" s="771" t="s">
        <v>369</v>
      </c>
      <c r="DR111" s="771"/>
      <c r="DS111" s="771"/>
      <c r="DT111" s="771"/>
      <c r="DU111" s="771"/>
      <c r="DV111" s="823" t="s">
        <v>369</v>
      </c>
      <c r="DW111" s="823"/>
      <c r="DX111" s="823"/>
      <c r="DY111" s="823"/>
      <c r="DZ111" s="824"/>
    </row>
    <row r="112" spans="1:131" s="197" customFormat="1" ht="26.25" customHeight="1">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369</v>
      </c>
      <c r="AB112" s="784"/>
      <c r="AC112" s="784"/>
      <c r="AD112" s="784"/>
      <c r="AE112" s="785"/>
      <c r="AF112" s="786" t="s">
        <v>369</v>
      </c>
      <c r="AG112" s="784"/>
      <c r="AH112" s="784"/>
      <c r="AI112" s="784"/>
      <c r="AJ112" s="785"/>
      <c r="AK112" s="786" t="s">
        <v>369</v>
      </c>
      <c r="AL112" s="784"/>
      <c r="AM112" s="784"/>
      <c r="AN112" s="784"/>
      <c r="AO112" s="785"/>
      <c r="AP112" s="754" t="s">
        <v>369</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25306372</v>
      </c>
      <c r="BR112" s="771"/>
      <c r="BS112" s="771"/>
      <c r="BT112" s="771"/>
      <c r="BU112" s="771"/>
      <c r="BV112" s="771">
        <v>23187529</v>
      </c>
      <c r="BW112" s="771"/>
      <c r="BX112" s="771"/>
      <c r="BY112" s="771"/>
      <c r="BZ112" s="771"/>
      <c r="CA112" s="771">
        <v>23426060</v>
      </c>
      <c r="CB112" s="771"/>
      <c r="CC112" s="771"/>
      <c r="CD112" s="771"/>
      <c r="CE112" s="771"/>
      <c r="CF112" s="848">
        <v>124.6</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369</v>
      </c>
      <c r="DH112" s="771"/>
      <c r="DI112" s="771"/>
      <c r="DJ112" s="771"/>
      <c r="DK112" s="771"/>
      <c r="DL112" s="771" t="s">
        <v>369</v>
      </c>
      <c r="DM112" s="771"/>
      <c r="DN112" s="771"/>
      <c r="DO112" s="771"/>
      <c r="DP112" s="771"/>
      <c r="DQ112" s="771" t="s">
        <v>369</v>
      </c>
      <c r="DR112" s="771"/>
      <c r="DS112" s="771"/>
      <c r="DT112" s="771"/>
      <c r="DU112" s="771"/>
      <c r="DV112" s="823" t="s">
        <v>369</v>
      </c>
      <c r="DW112" s="823"/>
      <c r="DX112" s="823"/>
      <c r="DY112" s="823"/>
      <c r="DZ112" s="824"/>
    </row>
    <row r="113" spans="1:130" s="197" customFormat="1" ht="26.25" customHeight="1">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1761124</v>
      </c>
      <c r="AB113" s="909"/>
      <c r="AC113" s="909"/>
      <c r="AD113" s="909"/>
      <c r="AE113" s="910"/>
      <c r="AF113" s="911">
        <v>1705733</v>
      </c>
      <c r="AG113" s="909"/>
      <c r="AH113" s="909"/>
      <c r="AI113" s="909"/>
      <c r="AJ113" s="910"/>
      <c r="AK113" s="911">
        <v>1730539</v>
      </c>
      <c r="AL113" s="909"/>
      <c r="AM113" s="909"/>
      <c r="AN113" s="909"/>
      <c r="AO113" s="910"/>
      <c r="AP113" s="912">
        <v>9.1999999999999993</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83884</v>
      </c>
      <c r="BR113" s="771"/>
      <c r="BS113" s="771"/>
      <c r="BT113" s="771"/>
      <c r="BU113" s="771"/>
      <c r="BV113" s="771">
        <v>66481</v>
      </c>
      <c r="BW113" s="771"/>
      <c r="BX113" s="771"/>
      <c r="BY113" s="771"/>
      <c r="BZ113" s="771"/>
      <c r="CA113" s="771">
        <v>52790</v>
      </c>
      <c r="CB113" s="771"/>
      <c r="CC113" s="771"/>
      <c r="CD113" s="771"/>
      <c r="CE113" s="771"/>
      <c r="CF113" s="848">
        <v>0.3</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369</v>
      </c>
      <c r="DH113" s="784"/>
      <c r="DI113" s="784"/>
      <c r="DJ113" s="784"/>
      <c r="DK113" s="785"/>
      <c r="DL113" s="786" t="s">
        <v>369</v>
      </c>
      <c r="DM113" s="784"/>
      <c r="DN113" s="784"/>
      <c r="DO113" s="784"/>
      <c r="DP113" s="785"/>
      <c r="DQ113" s="786" t="s">
        <v>369</v>
      </c>
      <c r="DR113" s="784"/>
      <c r="DS113" s="784"/>
      <c r="DT113" s="784"/>
      <c r="DU113" s="785"/>
      <c r="DV113" s="754" t="s">
        <v>369</v>
      </c>
      <c r="DW113" s="755"/>
      <c r="DX113" s="755"/>
      <c r="DY113" s="755"/>
      <c r="DZ113" s="756"/>
    </row>
    <row r="114" spans="1:130" s="197" customFormat="1" ht="26.25" customHeight="1">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369</v>
      </c>
      <c r="AB114" s="784"/>
      <c r="AC114" s="784"/>
      <c r="AD114" s="784"/>
      <c r="AE114" s="785"/>
      <c r="AF114" s="786" t="s">
        <v>369</v>
      </c>
      <c r="AG114" s="784"/>
      <c r="AH114" s="784"/>
      <c r="AI114" s="784"/>
      <c r="AJ114" s="785"/>
      <c r="AK114" s="786" t="s">
        <v>369</v>
      </c>
      <c r="AL114" s="784"/>
      <c r="AM114" s="784"/>
      <c r="AN114" s="784"/>
      <c r="AO114" s="785"/>
      <c r="AP114" s="754" t="s">
        <v>369</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7329429</v>
      </c>
      <c r="BR114" s="771"/>
      <c r="BS114" s="771"/>
      <c r="BT114" s="771"/>
      <c r="BU114" s="771"/>
      <c r="BV114" s="771">
        <v>6711687</v>
      </c>
      <c r="BW114" s="771"/>
      <c r="BX114" s="771"/>
      <c r="BY114" s="771"/>
      <c r="BZ114" s="771"/>
      <c r="CA114" s="771">
        <v>6206954</v>
      </c>
      <c r="CB114" s="771"/>
      <c r="CC114" s="771"/>
      <c r="CD114" s="771"/>
      <c r="CE114" s="771"/>
      <c r="CF114" s="848">
        <v>33</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369</v>
      </c>
      <c r="DH114" s="784"/>
      <c r="DI114" s="784"/>
      <c r="DJ114" s="784"/>
      <c r="DK114" s="785"/>
      <c r="DL114" s="786" t="s">
        <v>369</v>
      </c>
      <c r="DM114" s="784"/>
      <c r="DN114" s="784"/>
      <c r="DO114" s="784"/>
      <c r="DP114" s="785"/>
      <c r="DQ114" s="786" t="s">
        <v>369</v>
      </c>
      <c r="DR114" s="784"/>
      <c r="DS114" s="784"/>
      <c r="DT114" s="784"/>
      <c r="DU114" s="785"/>
      <c r="DV114" s="754" t="s">
        <v>369</v>
      </c>
      <c r="DW114" s="755"/>
      <c r="DX114" s="755"/>
      <c r="DY114" s="755"/>
      <c r="DZ114" s="756"/>
    </row>
    <row r="115" spans="1:130" s="197" customFormat="1" ht="26.25" customHeight="1">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14514</v>
      </c>
      <c r="AB115" s="909"/>
      <c r="AC115" s="909"/>
      <c r="AD115" s="909"/>
      <c r="AE115" s="910"/>
      <c r="AF115" s="911">
        <v>12924</v>
      </c>
      <c r="AG115" s="909"/>
      <c r="AH115" s="909"/>
      <c r="AI115" s="909"/>
      <c r="AJ115" s="910"/>
      <c r="AK115" s="911">
        <v>13888</v>
      </c>
      <c r="AL115" s="909"/>
      <c r="AM115" s="909"/>
      <c r="AN115" s="909"/>
      <c r="AO115" s="910"/>
      <c r="AP115" s="912">
        <v>0.1</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t="s">
        <v>369</v>
      </c>
      <c r="BR115" s="771"/>
      <c r="BS115" s="771"/>
      <c r="BT115" s="771"/>
      <c r="BU115" s="771"/>
      <c r="BV115" s="771" t="s">
        <v>369</v>
      </c>
      <c r="BW115" s="771"/>
      <c r="BX115" s="771"/>
      <c r="BY115" s="771"/>
      <c r="BZ115" s="771"/>
      <c r="CA115" s="771" t="s">
        <v>369</v>
      </c>
      <c r="CB115" s="771"/>
      <c r="CC115" s="771"/>
      <c r="CD115" s="771"/>
      <c r="CE115" s="771"/>
      <c r="CF115" s="848" t="s">
        <v>369</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369</v>
      </c>
      <c r="DH115" s="784"/>
      <c r="DI115" s="784"/>
      <c r="DJ115" s="784"/>
      <c r="DK115" s="785"/>
      <c r="DL115" s="786" t="s">
        <v>369</v>
      </c>
      <c r="DM115" s="784"/>
      <c r="DN115" s="784"/>
      <c r="DO115" s="784"/>
      <c r="DP115" s="785"/>
      <c r="DQ115" s="786" t="s">
        <v>369</v>
      </c>
      <c r="DR115" s="784"/>
      <c r="DS115" s="784"/>
      <c r="DT115" s="784"/>
      <c r="DU115" s="785"/>
      <c r="DV115" s="754" t="s">
        <v>369</v>
      </c>
      <c r="DW115" s="755"/>
      <c r="DX115" s="755"/>
      <c r="DY115" s="755"/>
      <c r="DZ115" s="756"/>
    </row>
    <row r="116" spans="1:130" s="197" customFormat="1" ht="26.25" customHeight="1">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v>
      </c>
      <c r="AB116" s="784"/>
      <c r="AC116" s="784"/>
      <c r="AD116" s="784"/>
      <c r="AE116" s="785"/>
      <c r="AF116" s="786">
        <v>3</v>
      </c>
      <c r="AG116" s="784"/>
      <c r="AH116" s="784"/>
      <c r="AI116" s="784"/>
      <c r="AJ116" s="785"/>
      <c r="AK116" s="786" t="s">
        <v>369</v>
      </c>
      <c r="AL116" s="784"/>
      <c r="AM116" s="784"/>
      <c r="AN116" s="784"/>
      <c r="AO116" s="785"/>
      <c r="AP116" s="754" t="s">
        <v>369</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369</v>
      </c>
      <c r="BR116" s="771"/>
      <c r="BS116" s="771"/>
      <c r="BT116" s="771"/>
      <c r="BU116" s="771"/>
      <c r="BV116" s="771" t="s">
        <v>369</v>
      </c>
      <c r="BW116" s="771"/>
      <c r="BX116" s="771"/>
      <c r="BY116" s="771"/>
      <c r="BZ116" s="771"/>
      <c r="CA116" s="771" t="s">
        <v>369</v>
      </c>
      <c r="CB116" s="771"/>
      <c r="CC116" s="771"/>
      <c r="CD116" s="771"/>
      <c r="CE116" s="771"/>
      <c r="CF116" s="848" t="s">
        <v>369</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369</v>
      </c>
      <c r="DH116" s="784"/>
      <c r="DI116" s="784"/>
      <c r="DJ116" s="784"/>
      <c r="DK116" s="785"/>
      <c r="DL116" s="786" t="s">
        <v>369</v>
      </c>
      <c r="DM116" s="784"/>
      <c r="DN116" s="784"/>
      <c r="DO116" s="784"/>
      <c r="DP116" s="785"/>
      <c r="DQ116" s="786" t="s">
        <v>369</v>
      </c>
      <c r="DR116" s="784"/>
      <c r="DS116" s="784"/>
      <c r="DT116" s="784"/>
      <c r="DU116" s="785"/>
      <c r="DV116" s="754" t="s">
        <v>369</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7088829</v>
      </c>
      <c r="AB117" s="895"/>
      <c r="AC117" s="895"/>
      <c r="AD117" s="895"/>
      <c r="AE117" s="896"/>
      <c r="AF117" s="898">
        <v>7266511</v>
      </c>
      <c r="AG117" s="895"/>
      <c r="AH117" s="895"/>
      <c r="AI117" s="895"/>
      <c r="AJ117" s="896"/>
      <c r="AK117" s="898">
        <v>7230219</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369</v>
      </c>
      <c r="BR117" s="858"/>
      <c r="BS117" s="858"/>
      <c r="BT117" s="858"/>
      <c r="BU117" s="858"/>
      <c r="BV117" s="858" t="s">
        <v>369</v>
      </c>
      <c r="BW117" s="858"/>
      <c r="BX117" s="858"/>
      <c r="BY117" s="858"/>
      <c r="BZ117" s="858"/>
      <c r="CA117" s="858" t="s">
        <v>369</v>
      </c>
      <c r="CB117" s="858"/>
      <c r="CC117" s="858"/>
      <c r="CD117" s="858"/>
      <c r="CE117" s="858"/>
      <c r="CF117" s="848" t="s">
        <v>369</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369</v>
      </c>
      <c r="DH117" s="784"/>
      <c r="DI117" s="784"/>
      <c r="DJ117" s="784"/>
      <c r="DK117" s="785"/>
      <c r="DL117" s="786" t="s">
        <v>369</v>
      </c>
      <c r="DM117" s="784"/>
      <c r="DN117" s="784"/>
      <c r="DO117" s="784"/>
      <c r="DP117" s="785"/>
      <c r="DQ117" s="786" t="s">
        <v>369</v>
      </c>
      <c r="DR117" s="784"/>
      <c r="DS117" s="784"/>
      <c r="DT117" s="784"/>
      <c r="DU117" s="785"/>
      <c r="DV117" s="754" t="s">
        <v>369</v>
      </c>
      <c r="DW117" s="755"/>
      <c r="DX117" s="755"/>
      <c r="DY117" s="755"/>
      <c r="DZ117" s="756"/>
    </row>
    <row r="118" spans="1:130" s="197" customFormat="1" ht="26.25" customHeight="1">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285</v>
      </c>
      <c r="AG118" s="888"/>
      <c r="AH118" s="888"/>
      <c r="AI118" s="888"/>
      <c r="AJ118" s="889"/>
      <c r="AK118" s="890" t="s">
        <v>284</v>
      </c>
      <c r="AL118" s="888"/>
      <c r="AM118" s="888"/>
      <c r="AN118" s="888"/>
      <c r="AO118" s="889"/>
      <c r="AP118" s="891" t="s">
        <v>413</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441</v>
      </c>
      <c r="BP118" s="838"/>
      <c r="BQ118" s="857">
        <v>86067444</v>
      </c>
      <c r="BR118" s="858"/>
      <c r="BS118" s="858"/>
      <c r="BT118" s="858"/>
      <c r="BU118" s="858"/>
      <c r="BV118" s="858">
        <v>83861621</v>
      </c>
      <c r="BW118" s="858"/>
      <c r="BX118" s="858"/>
      <c r="BY118" s="858"/>
      <c r="BZ118" s="858"/>
      <c r="CA118" s="858">
        <v>84131485</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369</v>
      </c>
      <c r="DH118" s="784"/>
      <c r="DI118" s="784"/>
      <c r="DJ118" s="784"/>
      <c r="DK118" s="785"/>
      <c r="DL118" s="786" t="s">
        <v>369</v>
      </c>
      <c r="DM118" s="784"/>
      <c r="DN118" s="784"/>
      <c r="DO118" s="784"/>
      <c r="DP118" s="785"/>
      <c r="DQ118" s="786" t="s">
        <v>369</v>
      </c>
      <c r="DR118" s="784"/>
      <c r="DS118" s="784"/>
      <c r="DT118" s="784"/>
      <c r="DU118" s="785"/>
      <c r="DV118" s="754" t="s">
        <v>369</v>
      </c>
      <c r="DW118" s="755"/>
      <c r="DX118" s="755"/>
      <c r="DY118" s="755"/>
      <c r="DZ118" s="756"/>
    </row>
    <row r="119" spans="1:130" s="197" customFormat="1" ht="26.25" customHeight="1">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369</v>
      </c>
      <c r="AB119" s="873"/>
      <c r="AC119" s="873"/>
      <c r="AD119" s="873"/>
      <c r="AE119" s="874"/>
      <c r="AF119" s="875" t="s">
        <v>369</v>
      </c>
      <c r="AG119" s="873"/>
      <c r="AH119" s="873"/>
      <c r="AI119" s="873"/>
      <c r="AJ119" s="874"/>
      <c r="AK119" s="875" t="s">
        <v>369</v>
      </c>
      <c r="AL119" s="873"/>
      <c r="AM119" s="873"/>
      <c r="AN119" s="873"/>
      <c r="AO119" s="874"/>
      <c r="AP119" s="876" t="s">
        <v>369</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7886129</v>
      </c>
      <c r="BR119" s="800"/>
      <c r="BS119" s="800"/>
      <c r="BT119" s="800"/>
      <c r="BU119" s="800"/>
      <c r="BV119" s="800">
        <v>8156120</v>
      </c>
      <c r="BW119" s="800"/>
      <c r="BX119" s="800"/>
      <c r="BY119" s="800"/>
      <c r="BZ119" s="800"/>
      <c r="CA119" s="800">
        <v>7597139</v>
      </c>
      <c r="CB119" s="800"/>
      <c r="CC119" s="800"/>
      <c r="CD119" s="800"/>
      <c r="CE119" s="800"/>
      <c r="CF119" s="861">
        <v>40.4</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369</v>
      </c>
      <c r="DH119" s="717"/>
      <c r="DI119" s="717"/>
      <c r="DJ119" s="717"/>
      <c r="DK119" s="718"/>
      <c r="DL119" s="719" t="s">
        <v>369</v>
      </c>
      <c r="DM119" s="717"/>
      <c r="DN119" s="717"/>
      <c r="DO119" s="717"/>
      <c r="DP119" s="718"/>
      <c r="DQ119" s="719" t="s">
        <v>369</v>
      </c>
      <c r="DR119" s="717"/>
      <c r="DS119" s="717"/>
      <c r="DT119" s="717"/>
      <c r="DU119" s="718"/>
      <c r="DV119" s="807" t="s">
        <v>369</v>
      </c>
      <c r="DW119" s="808"/>
      <c r="DX119" s="808"/>
      <c r="DY119" s="808"/>
      <c r="DZ119" s="809"/>
    </row>
    <row r="120" spans="1:130" s="197" customFormat="1" ht="26.25" customHeight="1">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369</v>
      </c>
      <c r="AB120" s="784"/>
      <c r="AC120" s="784"/>
      <c r="AD120" s="784"/>
      <c r="AE120" s="785"/>
      <c r="AF120" s="786" t="s">
        <v>369</v>
      </c>
      <c r="AG120" s="784"/>
      <c r="AH120" s="784"/>
      <c r="AI120" s="784"/>
      <c r="AJ120" s="785"/>
      <c r="AK120" s="786" t="s">
        <v>369</v>
      </c>
      <c r="AL120" s="784"/>
      <c r="AM120" s="784"/>
      <c r="AN120" s="784"/>
      <c r="AO120" s="785"/>
      <c r="AP120" s="754" t="s">
        <v>369</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3954264</v>
      </c>
      <c r="BR120" s="771"/>
      <c r="BS120" s="771"/>
      <c r="BT120" s="771"/>
      <c r="BU120" s="771"/>
      <c r="BV120" s="771">
        <v>3538530</v>
      </c>
      <c r="BW120" s="771"/>
      <c r="BX120" s="771"/>
      <c r="BY120" s="771"/>
      <c r="BZ120" s="771"/>
      <c r="CA120" s="771">
        <v>3414470</v>
      </c>
      <c r="CB120" s="771"/>
      <c r="CC120" s="771"/>
      <c r="CD120" s="771"/>
      <c r="CE120" s="771"/>
      <c r="CF120" s="848">
        <v>18.2</v>
      </c>
      <c r="CG120" s="849"/>
      <c r="CH120" s="849"/>
      <c r="CI120" s="849"/>
      <c r="CJ120" s="849"/>
      <c r="CK120" s="850" t="s">
        <v>447</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v>7198810</v>
      </c>
      <c r="DH120" s="800"/>
      <c r="DI120" s="800"/>
      <c r="DJ120" s="800"/>
      <c r="DK120" s="800"/>
      <c r="DL120" s="800">
        <v>6408776</v>
      </c>
      <c r="DM120" s="800"/>
      <c r="DN120" s="800"/>
      <c r="DO120" s="800"/>
      <c r="DP120" s="800"/>
      <c r="DQ120" s="800">
        <v>6635373</v>
      </c>
      <c r="DR120" s="800"/>
      <c r="DS120" s="800"/>
      <c r="DT120" s="800"/>
      <c r="DU120" s="800"/>
      <c r="DV120" s="801">
        <v>35.299999999999997</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369</v>
      </c>
      <c r="AB121" s="784"/>
      <c r="AC121" s="784"/>
      <c r="AD121" s="784"/>
      <c r="AE121" s="785"/>
      <c r="AF121" s="786" t="s">
        <v>369</v>
      </c>
      <c r="AG121" s="784"/>
      <c r="AH121" s="784"/>
      <c r="AI121" s="784"/>
      <c r="AJ121" s="785"/>
      <c r="AK121" s="786" t="s">
        <v>369</v>
      </c>
      <c r="AL121" s="784"/>
      <c r="AM121" s="784"/>
      <c r="AN121" s="784"/>
      <c r="AO121" s="785"/>
      <c r="AP121" s="754" t="s">
        <v>369</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52231139</v>
      </c>
      <c r="BR121" s="858"/>
      <c r="BS121" s="858"/>
      <c r="BT121" s="858"/>
      <c r="BU121" s="858"/>
      <c r="BV121" s="858">
        <v>52893098</v>
      </c>
      <c r="BW121" s="858"/>
      <c r="BX121" s="858"/>
      <c r="BY121" s="858"/>
      <c r="BZ121" s="858"/>
      <c r="CA121" s="858">
        <v>53281358</v>
      </c>
      <c r="CB121" s="858"/>
      <c r="CC121" s="858"/>
      <c r="CD121" s="858"/>
      <c r="CE121" s="858"/>
      <c r="CF121" s="859">
        <v>283.39999999999998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7062712</v>
      </c>
      <c r="DH121" s="771"/>
      <c r="DI121" s="771"/>
      <c r="DJ121" s="771"/>
      <c r="DK121" s="771"/>
      <c r="DL121" s="771">
        <v>6802203</v>
      </c>
      <c r="DM121" s="771"/>
      <c r="DN121" s="771"/>
      <c r="DO121" s="771"/>
      <c r="DP121" s="771"/>
      <c r="DQ121" s="771">
        <v>6610515</v>
      </c>
      <c r="DR121" s="771"/>
      <c r="DS121" s="771"/>
      <c r="DT121" s="771"/>
      <c r="DU121" s="771"/>
      <c r="DV121" s="823">
        <v>35.200000000000003</v>
      </c>
      <c r="DW121" s="823"/>
      <c r="DX121" s="823"/>
      <c r="DY121" s="823"/>
      <c r="DZ121" s="824"/>
    </row>
    <row r="122" spans="1:130" s="197" customFormat="1" ht="26.25" customHeight="1">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369</v>
      </c>
      <c r="AB122" s="784"/>
      <c r="AC122" s="784"/>
      <c r="AD122" s="784"/>
      <c r="AE122" s="785"/>
      <c r="AF122" s="786" t="s">
        <v>369</v>
      </c>
      <c r="AG122" s="784"/>
      <c r="AH122" s="784"/>
      <c r="AI122" s="784"/>
      <c r="AJ122" s="785"/>
      <c r="AK122" s="786" t="s">
        <v>369</v>
      </c>
      <c r="AL122" s="784"/>
      <c r="AM122" s="784"/>
      <c r="AN122" s="784"/>
      <c r="AO122" s="785"/>
      <c r="AP122" s="754" t="s">
        <v>369</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450</v>
      </c>
      <c r="BP122" s="838"/>
      <c r="BQ122" s="839">
        <v>64071532</v>
      </c>
      <c r="BR122" s="840"/>
      <c r="BS122" s="840"/>
      <c r="BT122" s="840"/>
      <c r="BU122" s="840"/>
      <c r="BV122" s="840">
        <v>64587748</v>
      </c>
      <c r="BW122" s="840"/>
      <c r="BX122" s="840"/>
      <c r="BY122" s="840"/>
      <c r="BZ122" s="840"/>
      <c r="CA122" s="840">
        <v>64292967</v>
      </c>
      <c r="CB122" s="840"/>
      <c r="CC122" s="840"/>
      <c r="CD122" s="840"/>
      <c r="CE122" s="840"/>
      <c r="CF122" s="743"/>
      <c r="CG122" s="744"/>
      <c r="CH122" s="744"/>
      <c r="CI122" s="744"/>
      <c r="CJ122" s="841"/>
      <c r="CK122" s="851"/>
      <c r="CL122" s="812"/>
      <c r="CM122" s="812"/>
      <c r="CN122" s="812"/>
      <c r="CO122" s="813"/>
      <c r="CP122" s="828" t="s">
        <v>393</v>
      </c>
      <c r="CQ122" s="829"/>
      <c r="CR122" s="829"/>
      <c r="CS122" s="829"/>
      <c r="CT122" s="829"/>
      <c r="CU122" s="829"/>
      <c r="CV122" s="829"/>
      <c r="CW122" s="829"/>
      <c r="CX122" s="829"/>
      <c r="CY122" s="829"/>
      <c r="CZ122" s="829"/>
      <c r="DA122" s="829"/>
      <c r="DB122" s="829"/>
      <c r="DC122" s="829"/>
      <c r="DD122" s="829"/>
      <c r="DE122" s="829"/>
      <c r="DF122" s="830"/>
      <c r="DG122" s="770">
        <v>6210608</v>
      </c>
      <c r="DH122" s="771"/>
      <c r="DI122" s="771"/>
      <c r="DJ122" s="771"/>
      <c r="DK122" s="771"/>
      <c r="DL122" s="771">
        <v>6002087</v>
      </c>
      <c r="DM122" s="771"/>
      <c r="DN122" s="771"/>
      <c r="DO122" s="771"/>
      <c r="DP122" s="771"/>
      <c r="DQ122" s="771">
        <v>5783371</v>
      </c>
      <c r="DR122" s="771"/>
      <c r="DS122" s="771"/>
      <c r="DT122" s="771"/>
      <c r="DU122" s="771"/>
      <c r="DV122" s="823">
        <v>30.8</v>
      </c>
      <c r="DW122" s="823"/>
      <c r="DX122" s="823"/>
      <c r="DY122" s="823"/>
      <c r="DZ122" s="824"/>
    </row>
    <row r="123" spans="1:130" s="197" customFormat="1" ht="26.25" customHeight="1" thickBot="1">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369</v>
      </c>
      <c r="AB123" s="784"/>
      <c r="AC123" s="784"/>
      <c r="AD123" s="784"/>
      <c r="AE123" s="785"/>
      <c r="AF123" s="786" t="s">
        <v>369</v>
      </c>
      <c r="AG123" s="784"/>
      <c r="AH123" s="784"/>
      <c r="AI123" s="784"/>
      <c r="AJ123" s="785"/>
      <c r="AK123" s="786" t="s">
        <v>369</v>
      </c>
      <c r="AL123" s="784"/>
      <c r="AM123" s="784"/>
      <c r="AN123" s="784"/>
      <c r="AO123" s="785"/>
      <c r="AP123" s="754" t="s">
        <v>369</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115.6</v>
      </c>
      <c r="BR123" s="832"/>
      <c r="BS123" s="832"/>
      <c r="BT123" s="832"/>
      <c r="BU123" s="832"/>
      <c r="BV123" s="832">
        <v>100.9</v>
      </c>
      <c r="BW123" s="832"/>
      <c r="BX123" s="832"/>
      <c r="BY123" s="832"/>
      <c r="BZ123" s="832"/>
      <c r="CA123" s="832">
        <v>105.5</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v>3998387</v>
      </c>
      <c r="DH123" s="784"/>
      <c r="DI123" s="784"/>
      <c r="DJ123" s="784"/>
      <c r="DK123" s="785"/>
      <c r="DL123" s="786">
        <v>2869971</v>
      </c>
      <c r="DM123" s="784"/>
      <c r="DN123" s="784"/>
      <c r="DO123" s="784"/>
      <c r="DP123" s="785"/>
      <c r="DQ123" s="786">
        <v>2888003</v>
      </c>
      <c r="DR123" s="784"/>
      <c r="DS123" s="784"/>
      <c r="DT123" s="784"/>
      <c r="DU123" s="785"/>
      <c r="DV123" s="754">
        <v>15.4</v>
      </c>
      <c r="DW123" s="755"/>
      <c r="DX123" s="755"/>
      <c r="DY123" s="755"/>
      <c r="DZ123" s="756"/>
    </row>
    <row r="124" spans="1:130" s="197" customFormat="1" ht="26.25" customHeight="1">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369</v>
      </c>
      <c r="AB124" s="784"/>
      <c r="AC124" s="784"/>
      <c r="AD124" s="784"/>
      <c r="AE124" s="785"/>
      <c r="AF124" s="786" t="s">
        <v>369</v>
      </c>
      <c r="AG124" s="784"/>
      <c r="AH124" s="784"/>
      <c r="AI124" s="784"/>
      <c r="AJ124" s="785"/>
      <c r="AK124" s="786" t="s">
        <v>369</v>
      </c>
      <c r="AL124" s="784"/>
      <c r="AM124" s="784"/>
      <c r="AN124" s="784"/>
      <c r="AO124" s="785"/>
      <c r="AP124" s="754" t="s">
        <v>369</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835855</v>
      </c>
      <c r="DH124" s="717"/>
      <c r="DI124" s="717"/>
      <c r="DJ124" s="717"/>
      <c r="DK124" s="718"/>
      <c r="DL124" s="719">
        <v>1104492</v>
      </c>
      <c r="DM124" s="717"/>
      <c r="DN124" s="717"/>
      <c r="DO124" s="717"/>
      <c r="DP124" s="718"/>
      <c r="DQ124" s="719">
        <v>1508798</v>
      </c>
      <c r="DR124" s="717"/>
      <c r="DS124" s="717"/>
      <c r="DT124" s="717"/>
      <c r="DU124" s="718"/>
      <c r="DV124" s="807">
        <v>8</v>
      </c>
      <c r="DW124" s="808"/>
      <c r="DX124" s="808"/>
      <c r="DY124" s="808"/>
      <c r="DZ124" s="809"/>
    </row>
    <row r="125" spans="1:130" s="197" customFormat="1" ht="26.25" customHeight="1" thickBot="1">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369</v>
      </c>
      <c r="AB125" s="784"/>
      <c r="AC125" s="784"/>
      <c r="AD125" s="784"/>
      <c r="AE125" s="785"/>
      <c r="AF125" s="786" t="s">
        <v>369</v>
      </c>
      <c r="AG125" s="784"/>
      <c r="AH125" s="784"/>
      <c r="AI125" s="784"/>
      <c r="AJ125" s="785"/>
      <c r="AK125" s="786" t="s">
        <v>369</v>
      </c>
      <c r="AL125" s="784"/>
      <c r="AM125" s="784"/>
      <c r="AN125" s="784"/>
      <c r="AO125" s="785"/>
      <c r="AP125" s="754" t="s">
        <v>369</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369</v>
      </c>
      <c r="DH125" s="800"/>
      <c r="DI125" s="800"/>
      <c r="DJ125" s="800"/>
      <c r="DK125" s="800"/>
      <c r="DL125" s="800" t="s">
        <v>369</v>
      </c>
      <c r="DM125" s="800"/>
      <c r="DN125" s="800"/>
      <c r="DO125" s="800"/>
      <c r="DP125" s="800"/>
      <c r="DQ125" s="800" t="s">
        <v>369</v>
      </c>
      <c r="DR125" s="800"/>
      <c r="DS125" s="800"/>
      <c r="DT125" s="800"/>
      <c r="DU125" s="800"/>
      <c r="DV125" s="801" t="s">
        <v>369</v>
      </c>
      <c r="DW125" s="801"/>
      <c r="DX125" s="801"/>
      <c r="DY125" s="801"/>
      <c r="DZ125" s="802"/>
    </row>
    <row r="126" spans="1:130" s="197" customFormat="1" ht="26.25" customHeight="1">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369</v>
      </c>
      <c r="AB126" s="784"/>
      <c r="AC126" s="784"/>
      <c r="AD126" s="784"/>
      <c r="AE126" s="785"/>
      <c r="AF126" s="786" t="s">
        <v>369</v>
      </c>
      <c r="AG126" s="784"/>
      <c r="AH126" s="784"/>
      <c r="AI126" s="784"/>
      <c r="AJ126" s="785"/>
      <c r="AK126" s="786" t="s">
        <v>369</v>
      </c>
      <c r="AL126" s="784"/>
      <c r="AM126" s="784"/>
      <c r="AN126" s="784"/>
      <c r="AO126" s="785"/>
      <c r="AP126" s="754" t="s">
        <v>369</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t="s">
        <v>369</v>
      </c>
      <c r="DH126" s="771"/>
      <c r="DI126" s="771"/>
      <c r="DJ126" s="771"/>
      <c r="DK126" s="771"/>
      <c r="DL126" s="771" t="s">
        <v>369</v>
      </c>
      <c r="DM126" s="771"/>
      <c r="DN126" s="771"/>
      <c r="DO126" s="771"/>
      <c r="DP126" s="771"/>
      <c r="DQ126" s="771" t="s">
        <v>369</v>
      </c>
      <c r="DR126" s="771"/>
      <c r="DS126" s="771"/>
      <c r="DT126" s="771"/>
      <c r="DU126" s="771"/>
      <c r="DV126" s="823" t="s">
        <v>369</v>
      </c>
      <c r="DW126" s="823"/>
      <c r="DX126" s="823"/>
      <c r="DY126" s="823"/>
      <c r="DZ126" s="824"/>
    </row>
    <row r="127" spans="1:130" s="197" customFormat="1" ht="26.25" customHeight="1" thickBot="1">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14514</v>
      </c>
      <c r="AB127" s="784"/>
      <c r="AC127" s="784"/>
      <c r="AD127" s="784"/>
      <c r="AE127" s="785"/>
      <c r="AF127" s="786">
        <v>12924</v>
      </c>
      <c r="AG127" s="784"/>
      <c r="AH127" s="784"/>
      <c r="AI127" s="784"/>
      <c r="AJ127" s="785"/>
      <c r="AK127" s="786">
        <v>13888</v>
      </c>
      <c r="AL127" s="784"/>
      <c r="AM127" s="784"/>
      <c r="AN127" s="784"/>
      <c r="AO127" s="785"/>
      <c r="AP127" s="754">
        <v>0.1</v>
      </c>
      <c r="AQ127" s="755"/>
      <c r="AR127" s="755"/>
      <c r="AS127" s="755"/>
      <c r="AT127" s="756"/>
      <c r="AU127" s="233"/>
      <c r="AV127" s="233"/>
      <c r="AW127" s="233"/>
      <c r="AX127" s="757" t="s">
        <v>461</v>
      </c>
      <c r="AY127" s="758"/>
      <c r="AZ127" s="758"/>
      <c r="BA127" s="758"/>
      <c r="BB127" s="758"/>
      <c r="BC127" s="758"/>
      <c r="BD127" s="758"/>
      <c r="BE127" s="759"/>
      <c r="BF127" s="760" t="s">
        <v>369</v>
      </c>
      <c r="BG127" s="761"/>
      <c r="BH127" s="761"/>
      <c r="BI127" s="761"/>
      <c r="BJ127" s="761"/>
      <c r="BK127" s="761"/>
      <c r="BL127" s="762"/>
      <c r="BM127" s="760">
        <v>12.17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369</v>
      </c>
      <c r="DH127" s="820"/>
      <c r="DI127" s="820"/>
      <c r="DJ127" s="820"/>
      <c r="DK127" s="820"/>
      <c r="DL127" s="820" t="s">
        <v>369</v>
      </c>
      <c r="DM127" s="820"/>
      <c r="DN127" s="820"/>
      <c r="DO127" s="820"/>
      <c r="DP127" s="820"/>
      <c r="DQ127" s="820" t="s">
        <v>369</v>
      </c>
      <c r="DR127" s="820"/>
      <c r="DS127" s="820"/>
      <c r="DT127" s="820"/>
      <c r="DU127" s="820"/>
      <c r="DV127" s="821" t="s">
        <v>369</v>
      </c>
      <c r="DW127" s="821"/>
      <c r="DX127" s="821"/>
      <c r="DY127" s="821"/>
      <c r="DZ127" s="822"/>
    </row>
    <row r="128" spans="1:130" s="197" customFormat="1" ht="26.25" customHeight="1">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302271</v>
      </c>
      <c r="AB128" s="724"/>
      <c r="AC128" s="724"/>
      <c r="AD128" s="724"/>
      <c r="AE128" s="725"/>
      <c r="AF128" s="726">
        <v>561329</v>
      </c>
      <c r="AG128" s="724"/>
      <c r="AH128" s="724"/>
      <c r="AI128" s="724"/>
      <c r="AJ128" s="725"/>
      <c r="AK128" s="726">
        <v>259656</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369</v>
      </c>
      <c r="BG128" s="791"/>
      <c r="BH128" s="791"/>
      <c r="BI128" s="791"/>
      <c r="BJ128" s="791"/>
      <c r="BK128" s="791"/>
      <c r="BL128" s="792"/>
      <c r="BM128" s="790">
        <v>17.170000000000002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23899673</v>
      </c>
      <c r="AB129" s="784"/>
      <c r="AC129" s="784"/>
      <c r="AD129" s="784"/>
      <c r="AE129" s="785"/>
      <c r="AF129" s="786">
        <v>23901548</v>
      </c>
      <c r="AG129" s="784"/>
      <c r="AH129" s="784"/>
      <c r="AI129" s="784"/>
      <c r="AJ129" s="785"/>
      <c r="AK129" s="786">
        <v>23733793</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10.199999999999999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4882931</v>
      </c>
      <c r="AB130" s="784"/>
      <c r="AC130" s="784"/>
      <c r="AD130" s="784"/>
      <c r="AE130" s="785"/>
      <c r="AF130" s="786">
        <v>4816027</v>
      </c>
      <c r="AG130" s="784"/>
      <c r="AH130" s="784"/>
      <c r="AI130" s="784"/>
      <c r="AJ130" s="785"/>
      <c r="AK130" s="786">
        <v>4931009</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105.5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19016742</v>
      </c>
      <c r="AB131" s="717"/>
      <c r="AC131" s="717"/>
      <c r="AD131" s="717"/>
      <c r="AE131" s="718"/>
      <c r="AF131" s="719">
        <v>19085521</v>
      </c>
      <c r="AG131" s="717"/>
      <c r="AH131" s="717"/>
      <c r="AI131" s="717"/>
      <c r="AJ131" s="718"/>
      <c r="AK131" s="719">
        <v>18802784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10.010268849999999</v>
      </c>
      <c r="AB132" s="740"/>
      <c r="AC132" s="740"/>
      <c r="AD132" s="740"/>
      <c r="AE132" s="741"/>
      <c r="AF132" s="742">
        <v>9.8983674589999993</v>
      </c>
      <c r="AG132" s="740"/>
      <c r="AH132" s="740"/>
      <c r="AI132" s="740"/>
      <c r="AJ132" s="741"/>
      <c r="AK132" s="742">
        <v>10.8470852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10.8</v>
      </c>
      <c r="AB133" s="749"/>
      <c r="AC133" s="749"/>
      <c r="AD133" s="749"/>
      <c r="AE133" s="750"/>
      <c r="AF133" s="748">
        <v>10.3</v>
      </c>
      <c r="AG133" s="749"/>
      <c r="AH133" s="749"/>
      <c r="AI133" s="749"/>
      <c r="AJ133" s="750"/>
      <c r="AK133" s="748">
        <v>10.199999999999999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73" zoomScale="70" zoomScaleNormal="85" zoomScaleSheetLayoutView="70" workbookViewId="0">
      <selection activeCell="Q30" sqref="Q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election activeCell="K30" sqref="K30:K3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1" t="s">
        <v>477</v>
      </c>
      <c r="L7" s="254"/>
      <c r="M7" s="255" t="s">
        <v>478</v>
      </c>
      <c r="N7" s="256"/>
    </row>
    <row r="8" spans="1:16">
      <c r="A8" s="248"/>
      <c r="B8" s="244"/>
      <c r="C8" s="244"/>
      <c r="D8" s="244"/>
      <c r="E8" s="244"/>
      <c r="F8" s="244"/>
      <c r="G8" s="257"/>
      <c r="H8" s="258"/>
      <c r="I8" s="258"/>
      <c r="J8" s="259"/>
      <c r="K8" s="1122"/>
      <c r="L8" s="260" t="s">
        <v>479</v>
      </c>
      <c r="M8" s="261" t="s">
        <v>480</v>
      </c>
      <c r="N8" s="262" t="s">
        <v>481</v>
      </c>
    </row>
    <row r="9" spans="1:16">
      <c r="A9" s="248"/>
      <c r="B9" s="244"/>
      <c r="C9" s="244"/>
      <c r="D9" s="244"/>
      <c r="E9" s="244"/>
      <c r="F9" s="244"/>
      <c r="G9" s="1135" t="s">
        <v>482</v>
      </c>
      <c r="H9" s="1136"/>
      <c r="I9" s="1136"/>
      <c r="J9" s="1137"/>
      <c r="K9" s="263">
        <v>6989066</v>
      </c>
      <c r="L9" s="264">
        <v>86625</v>
      </c>
      <c r="M9" s="265">
        <v>65114</v>
      </c>
      <c r="N9" s="266">
        <v>33</v>
      </c>
    </row>
    <row r="10" spans="1:16">
      <c r="A10" s="248"/>
      <c r="B10" s="244"/>
      <c r="C10" s="244"/>
      <c r="D10" s="244"/>
      <c r="E10" s="244"/>
      <c r="F10" s="244"/>
      <c r="G10" s="1135" t="s">
        <v>483</v>
      </c>
      <c r="H10" s="1136"/>
      <c r="I10" s="1136"/>
      <c r="J10" s="1137"/>
      <c r="K10" s="267">
        <v>408631</v>
      </c>
      <c r="L10" s="268">
        <v>5065</v>
      </c>
      <c r="M10" s="269">
        <v>4538</v>
      </c>
      <c r="N10" s="270">
        <v>11.6</v>
      </c>
    </row>
    <row r="11" spans="1:16" ht="13.5" customHeight="1">
      <c r="A11" s="248"/>
      <c r="B11" s="244"/>
      <c r="C11" s="244"/>
      <c r="D11" s="244"/>
      <c r="E11" s="244"/>
      <c r="F11" s="244"/>
      <c r="G11" s="1135" t="s">
        <v>484</v>
      </c>
      <c r="H11" s="1136"/>
      <c r="I11" s="1136"/>
      <c r="J11" s="1137"/>
      <c r="K11" s="267">
        <v>595</v>
      </c>
      <c r="L11" s="268">
        <v>7</v>
      </c>
      <c r="M11" s="269">
        <v>5513</v>
      </c>
      <c r="N11" s="270">
        <v>-99.9</v>
      </c>
    </row>
    <row r="12" spans="1:16" ht="13.5" customHeight="1">
      <c r="A12" s="248"/>
      <c r="B12" s="244"/>
      <c r="C12" s="244"/>
      <c r="D12" s="244"/>
      <c r="E12" s="244"/>
      <c r="F12" s="244"/>
      <c r="G12" s="1135" t="s">
        <v>485</v>
      </c>
      <c r="H12" s="1136"/>
      <c r="I12" s="1136"/>
      <c r="J12" s="1137"/>
      <c r="K12" s="267">
        <v>521003</v>
      </c>
      <c r="L12" s="268">
        <v>6457</v>
      </c>
      <c r="M12" s="269">
        <v>953</v>
      </c>
      <c r="N12" s="270">
        <v>577.5</v>
      </c>
    </row>
    <row r="13" spans="1:16" ht="13.5" customHeight="1">
      <c r="A13" s="248"/>
      <c r="B13" s="244"/>
      <c r="C13" s="244"/>
      <c r="D13" s="244"/>
      <c r="E13" s="244"/>
      <c r="F13" s="244"/>
      <c r="G13" s="1135" t="s">
        <v>486</v>
      </c>
      <c r="H13" s="1136"/>
      <c r="I13" s="1136"/>
      <c r="J13" s="1137"/>
      <c r="K13" s="267" t="s">
        <v>487</v>
      </c>
      <c r="L13" s="268" t="s">
        <v>487</v>
      </c>
      <c r="M13" s="269">
        <v>2</v>
      </c>
      <c r="N13" s="270" t="s">
        <v>487</v>
      </c>
    </row>
    <row r="14" spans="1:16" ht="13.5" customHeight="1">
      <c r="A14" s="248"/>
      <c r="B14" s="244"/>
      <c r="C14" s="244"/>
      <c r="D14" s="244"/>
      <c r="E14" s="244"/>
      <c r="F14" s="244"/>
      <c r="G14" s="1135" t="s">
        <v>488</v>
      </c>
      <c r="H14" s="1136"/>
      <c r="I14" s="1136"/>
      <c r="J14" s="1137"/>
      <c r="K14" s="267">
        <v>241998</v>
      </c>
      <c r="L14" s="268">
        <v>2999</v>
      </c>
      <c r="M14" s="269">
        <v>2887</v>
      </c>
      <c r="N14" s="270">
        <v>3.9</v>
      </c>
    </row>
    <row r="15" spans="1:16" ht="13.5" customHeight="1">
      <c r="A15" s="248"/>
      <c r="B15" s="244"/>
      <c r="C15" s="244"/>
      <c r="D15" s="244"/>
      <c r="E15" s="244"/>
      <c r="F15" s="244"/>
      <c r="G15" s="1135" t="s">
        <v>489</v>
      </c>
      <c r="H15" s="1136"/>
      <c r="I15" s="1136"/>
      <c r="J15" s="1137"/>
      <c r="K15" s="267">
        <v>377077</v>
      </c>
      <c r="L15" s="268">
        <v>4674</v>
      </c>
      <c r="M15" s="269">
        <v>1642</v>
      </c>
      <c r="N15" s="270">
        <v>184.7</v>
      </c>
    </row>
    <row r="16" spans="1:16">
      <c r="A16" s="248"/>
      <c r="B16" s="244"/>
      <c r="C16" s="244"/>
      <c r="D16" s="244"/>
      <c r="E16" s="244"/>
      <c r="F16" s="244"/>
      <c r="G16" s="1138" t="s">
        <v>490</v>
      </c>
      <c r="H16" s="1139"/>
      <c r="I16" s="1139"/>
      <c r="J16" s="1140"/>
      <c r="K16" s="268">
        <v>-821242</v>
      </c>
      <c r="L16" s="268">
        <v>-10179</v>
      </c>
      <c r="M16" s="269">
        <v>-6965</v>
      </c>
      <c r="N16" s="270">
        <v>46.1</v>
      </c>
    </row>
    <row r="17" spans="1:16">
      <c r="A17" s="248"/>
      <c r="B17" s="244"/>
      <c r="C17" s="244"/>
      <c r="D17" s="244"/>
      <c r="E17" s="244"/>
      <c r="F17" s="244"/>
      <c r="G17" s="1138" t="s">
        <v>169</v>
      </c>
      <c r="H17" s="1139"/>
      <c r="I17" s="1139"/>
      <c r="J17" s="1140"/>
      <c r="K17" s="268">
        <v>7717128</v>
      </c>
      <c r="L17" s="268">
        <v>95649</v>
      </c>
      <c r="M17" s="269">
        <v>73685</v>
      </c>
      <c r="N17" s="270">
        <v>29.8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2" t="s">
        <v>495</v>
      </c>
      <c r="H21" s="1133"/>
      <c r="I21" s="1133"/>
      <c r="J21" s="1134"/>
      <c r="K21" s="280">
        <v>8.6300000000000008</v>
      </c>
      <c r="L21" s="281">
        <v>7.13</v>
      </c>
      <c r="M21" s="282">
        <v>1.5</v>
      </c>
      <c r="N21" s="249"/>
      <c r="O21" s="283"/>
      <c r="P21" s="279"/>
    </row>
    <row r="22" spans="1:16" s="284" customFormat="1">
      <c r="A22" s="279"/>
      <c r="B22" s="249"/>
      <c r="C22" s="249"/>
      <c r="D22" s="249"/>
      <c r="E22" s="249"/>
      <c r="F22" s="249"/>
      <c r="G22" s="1132" t="s">
        <v>496</v>
      </c>
      <c r="H22" s="1133"/>
      <c r="I22" s="1133"/>
      <c r="J22" s="1134"/>
      <c r="K22" s="285">
        <v>98.8</v>
      </c>
      <c r="L22" s="286">
        <v>98.1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21" t="s">
        <v>477</v>
      </c>
      <c r="L30" s="254"/>
      <c r="M30" s="255" t="s">
        <v>478</v>
      </c>
      <c r="N30" s="256"/>
    </row>
    <row r="31" spans="1:16">
      <c r="A31" s="248"/>
      <c r="B31" s="244"/>
      <c r="C31" s="244"/>
      <c r="D31" s="244"/>
      <c r="E31" s="244"/>
      <c r="F31" s="244"/>
      <c r="G31" s="257"/>
      <c r="H31" s="258"/>
      <c r="I31" s="258"/>
      <c r="J31" s="259"/>
      <c r="K31" s="1122"/>
      <c r="L31" s="260" t="s">
        <v>479</v>
      </c>
      <c r="M31" s="261" t="s">
        <v>480</v>
      </c>
      <c r="N31" s="262" t="s">
        <v>481</v>
      </c>
    </row>
    <row r="32" spans="1:16" ht="27" customHeight="1">
      <c r="A32" s="248"/>
      <c r="B32" s="244"/>
      <c r="C32" s="244"/>
      <c r="D32" s="244"/>
      <c r="E32" s="244"/>
      <c r="F32" s="244"/>
      <c r="G32" s="1123" t="s">
        <v>499</v>
      </c>
      <c r="H32" s="1124"/>
      <c r="I32" s="1124"/>
      <c r="J32" s="1125"/>
      <c r="K32" s="294">
        <v>5485792</v>
      </c>
      <c r="L32" s="294">
        <v>67993</v>
      </c>
      <c r="M32" s="295">
        <v>43359</v>
      </c>
      <c r="N32" s="296">
        <v>56.8</v>
      </c>
    </row>
    <row r="33" spans="1:16" ht="13.5" customHeight="1">
      <c r="A33" s="248"/>
      <c r="B33" s="244"/>
      <c r="C33" s="244"/>
      <c r="D33" s="244"/>
      <c r="E33" s="244"/>
      <c r="F33" s="244"/>
      <c r="G33" s="1123" t="s">
        <v>500</v>
      </c>
      <c r="H33" s="1124"/>
      <c r="I33" s="1124"/>
      <c r="J33" s="1125"/>
      <c r="K33" s="294" t="s">
        <v>487</v>
      </c>
      <c r="L33" s="294" t="s">
        <v>487</v>
      </c>
      <c r="M33" s="295">
        <v>0</v>
      </c>
      <c r="N33" s="296" t="s">
        <v>487</v>
      </c>
    </row>
    <row r="34" spans="1:16" ht="27" customHeight="1">
      <c r="A34" s="248"/>
      <c r="B34" s="244"/>
      <c r="C34" s="244"/>
      <c r="D34" s="244"/>
      <c r="E34" s="244"/>
      <c r="F34" s="244"/>
      <c r="G34" s="1123" t="s">
        <v>501</v>
      </c>
      <c r="H34" s="1124"/>
      <c r="I34" s="1124"/>
      <c r="J34" s="1125"/>
      <c r="K34" s="294" t="s">
        <v>487</v>
      </c>
      <c r="L34" s="294" t="s">
        <v>487</v>
      </c>
      <c r="M34" s="295">
        <v>39</v>
      </c>
      <c r="N34" s="296" t="s">
        <v>487</v>
      </c>
    </row>
    <row r="35" spans="1:16" ht="27" customHeight="1">
      <c r="A35" s="248"/>
      <c r="B35" s="244"/>
      <c r="C35" s="244"/>
      <c r="D35" s="244"/>
      <c r="E35" s="244"/>
      <c r="F35" s="244"/>
      <c r="G35" s="1123" t="s">
        <v>502</v>
      </c>
      <c r="H35" s="1124"/>
      <c r="I35" s="1124"/>
      <c r="J35" s="1125"/>
      <c r="K35" s="294">
        <v>1730539</v>
      </c>
      <c r="L35" s="294">
        <v>21449</v>
      </c>
      <c r="M35" s="295">
        <v>11806</v>
      </c>
      <c r="N35" s="296">
        <v>81.7</v>
      </c>
    </row>
    <row r="36" spans="1:16" ht="27" customHeight="1">
      <c r="A36" s="248"/>
      <c r="B36" s="244"/>
      <c r="C36" s="244"/>
      <c r="D36" s="244"/>
      <c r="E36" s="244"/>
      <c r="F36" s="244"/>
      <c r="G36" s="1123" t="s">
        <v>503</v>
      </c>
      <c r="H36" s="1124"/>
      <c r="I36" s="1124"/>
      <c r="J36" s="1125"/>
      <c r="K36" s="294" t="s">
        <v>487</v>
      </c>
      <c r="L36" s="294" t="s">
        <v>487</v>
      </c>
      <c r="M36" s="295">
        <v>1910</v>
      </c>
      <c r="N36" s="296" t="s">
        <v>487</v>
      </c>
    </row>
    <row r="37" spans="1:16" ht="13.5" customHeight="1">
      <c r="A37" s="248"/>
      <c r="B37" s="244"/>
      <c r="C37" s="244"/>
      <c r="D37" s="244"/>
      <c r="E37" s="244"/>
      <c r="F37" s="244"/>
      <c r="G37" s="1123" t="s">
        <v>504</v>
      </c>
      <c r="H37" s="1124"/>
      <c r="I37" s="1124"/>
      <c r="J37" s="1125"/>
      <c r="K37" s="294">
        <v>13888</v>
      </c>
      <c r="L37" s="294">
        <v>172</v>
      </c>
      <c r="M37" s="295">
        <v>1129</v>
      </c>
      <c r="N37" s="296">
        <v>-84.8</v>
      </c>
    </row>
    <row r="38" spans="1:16" ht="27" customHeight="1">
      <c r="A38" s="248"/>
      <c r="B38" s="244"/>
      <c r="C38" s="244"/>
      <c r="D38" s="244"/>
      <c r="E38" s="244"/>
      <c r="F38" s="244"/>
      <c r="G38" s="1126" t="s">
        <v>505</v>
      </c>
      <c r="H38" s="1127"/>
      <c r="I38" s="1127"/>
      <c r="J38" s="1128"/>
      <c r="K38" s="297" t="s">
        <v>487</v>
      </c>
      <c r="L38" s="297" t="s">
        <v>487</v>
      </c>
      <c r="M38" s="298">
        <v>5</v>
      </c>
      <c r="N38" s="299" t="s">
        <v>487</v>
      </c>
      <c r="O38" s="293"/>
    </row>
    <row r="39" spans="1:16">
      <c r="A39" s="248"/>
      <c r="B39" s="244"/>
      <c r="C39" s="244"/>
      <c r="D39" s="244"/>
      <c r="E39" s="244"/>
      <c r="F39" s="244"/>
      <c r="G39" s="1126" t="s">
        <v>506</v>
      </c>
      <c r="H39" s="1127"/>
      <c r="I39" s="1127"/>
      <c r="J39" s="1128"/>
      <c r="K39" s="300">
        <v>-259656</v>
      </c>
      <c r="L39" s="300">
        <v>-3218</v>
      </c>
      <c r="M39" s="301">
        <v>-5126</v>
      </c>
      <c r="N39" s="302">
        <v>-37.200000000000003</v>
      </c>
      <c r="O39" s="293"/>
    </row>
    <row r="40" spans="1:16" ht="27" customHeight="1">
      <c r="A40" s="248"/>
      <c r="B40" s="244"/>
      <c r="C40" s="244"/>
      <c r="D40" s="244"/>
      <c r="E40" s="244"/>
      <c r="F40" s="244"/>
      <c r="G40" s="1123" t="s">
        <v>507</v>
      </c>
      <c r="H40" s="1124"/>
      <c r="I40" s="1124"/>
      <c r="J40" s="1125"/>
      <c r="K40" s="300">
        <v>-4931009</v>
      </c>
      <c r="L40" s="300">
        <v>-61117</v>
      </c>
      <c r="M40" s="301">
        <v>-37205</v>
      </c>
      <c r="N40" s="302">
        <v>64.3</v>
      </c>
      <c r="O40" s="293"/>
    </row>
    <row r="41" spans="1:16">
      <c r="A41" s="248"/>
      <c r="B41" s="244"/>
      <c r="C41" s="244"/>
      <c r="D41" s="244"/>
      <c r="E41" s="244"/>
      <c r="F41" s="244"/>
      <c r="G41" s="1129" t="s">
        <v>279</v>
      </c>
      <c r="H41" s="1130"/>
      <c r="I41" s="1130"/>
      <c r="J41" s="1131"/>
      <c r="K41" s="294">
        <v>2039554</v>
      </c>
      <c r="L41" s="300">
        <v>25279</v>
      </c>
      <c r="M41" s="301">
        <v>15917</v>
      </c>
      <c r="N41" s="302">
        <v>58.8</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6" t="s">
        <v>477</v>
      </c>
      <c r="J49" s="1118" t="s">
        <v>511</v>
      </c>
      <c r="K49" s="1119"/>
      <c r="L49" s="1119"/>
      <c r="M49" s="1119"/>
      <c r="N49" s="1120"/>
    </row>
    <row r="50" spans="1:14">
      <c r="A50" s="248"/>
      <c r="B50" s="244"/>
      <c r="C50" s="244"/>
      <c r="D50" s="244"/>
      <c r="E50" s="244"/>
      <c r="F50" s="244"/>
      <c r="G50" s="312"/>
      <c r="H50" s="313"/>
      <c r="I50" s="1117"/>
      <c r="J50" s="314" t="s">
        <v>512</v>
      </c>
      <c r="K50" s="315" t="s">
        <v>513</v>
      </c>
      <c r="L50" s="316" t="s">
        <v>514</v>
      </c>
      <c r="M50" s="317" t="s">
        <v>515</v>
      </c>
      <c r="N50" s="318" t="s">
        <v>516</v>
      </c>
    </row>
    <row r="51" spans="1:14">
      <c r="A51" s="248"/>
      <c r="B51" s="244"/>
      <c r="C51" s="244"/>
      <c r="D51" s="244"/>
      <c r="E51" s="244"/>
      <c r="F51" s="244"/>
      <c r="G51" s="310" t="s">
        <v>517</v>
      </c>
      <c r="H51" s="311"/>
      <c r="I51" s="319">
        <v>7331554</v>
      </c>
      <c r="J51" s="320">
        <v>90964</v>
      </c>
      <c r="K51" s="321">
        <v>8.5</v>
      </c>
      <c r="L51" s="322">
        <v>61882</v>
      </c>
      <c r="M51" s="323">
        <v>6.7</v>
      </c>
      <c r="N51" s="324">
        <v>1.8</v>
      </c>
    </row>
    <row r="52" spans="1:14">
      <c r="A52" s="248"/>
      <c r="B52" s="244"/>
      <c r="C52" s="244"/>
      <c r="D52" s="244"/>
      <c r="E52" s="244"/>
      <c r="F52" s="244"/>
      <c r="G52" s="325"/>
      <c r="H52" s="326" t="s">
        <v>518</v>
      </c>
      <c r="I52" s="327">
        <v>3930381</v>
      </c>
      <c r="J52" s="328">
        <v>48765</v>
      </c>
      <c r="K52" s="329">
        <v>-4.8</v>
      </c>
      <c r="L52" s="330">
        <v>32175</v>
      </c>
      <c r="M52" s="331">
        <v>0</v>
      </c>
      <c r="N52" s="332">
        <v>-4.8</v>
      </c>
    </row>
    <row r="53" spans="1:14">
      <c r="A53" s="248"/>
      <c r="B53" s="244"/>
      <c r="C53" s="244"/>
      <c r="D53" s="244"/>
      <c r="E53" s="244"/>
      <c r="F53" s="244"/>
      <c r="G53" s="310" t="s">
        <v>519</v>
      </c>
      <c r="H53" s="311"/>
      <c r="I53" s="319">
        <v>7821681</v>
      </c>
      <c r="J53" s="320">
        <v>96985</v>
      </c>
      <c r="K53" s="321">
        <v>6.6</v>
      </c>
      <c r="L53" s="322">
        <v>47569</v>
      </c>
      <c r="M53" s="323">
        <v>-23.1</v>
      </c>
      <c r="N53" s="324">
        <v>29.7</v>
      </c>
    </row>
    <row r="54" spans="1:14">
      <c r="A54" s="248"/>
      <c r="B54" s="244"/>
      <c r="C54" s="244"/>
      <c r="D54" s="244"/>
      <c r="E54" s="244"/>
      <c r="F54" s="244"/>
      <c r="G54" s="325"/>
      <c r="H54" s="326" t="s">
        <v>518</v>
      </c>
      <c r="I54" s="327">
        <v>5173083</v>
      </c>
      <c r="J54" s="328">
        <v>64144</v>
      </c>
      <c r="K54" s="329">
        <v>31.5</v>
      </c>
      <c r="L54" s="330">
        <v>26255</v>
      </c>
      <c r="M54" s="331">
        <v>-18.399999999999999</v>
      </c>
      <c r="N54" s="332">
        <v>49.9</v>
      </c>
    </row>
    <row r="55" spans="1:14">
      <c r="A55" s="248"/>
      <c r="B55" s="244"/>
      <c r="C55" s="244"/>
      <c r="D55" s="244"/>
      <c r="E55" s="244"/>
      <c r="F55" s="244"/>
      <c r="G55" s="310" t="s">
        <v>520</v>
      </c>
      <c r="H55" s="311"/>
      <c r="I55" s="319">
        <v>5826442</v>
      </c>
      <c r="J55" s="320">
        <v>71824</v>
      </c>
      <c r="K55" s="321">
        <v>-25.9</v>
      </c>
      <c r="L55" s="322">
        <v>50880</v>
      </c>
      <c r="M55" s="323">
        <v>7</v>
      </c>
      <c r="N55" s="324">
        <v>-32.9</v>
      </c>
    </row>
    <row r="56" spans="1:14">
      <c r="A56" s="248"/>
      <c r="B56" s="244"/>
      <c r="C56" s="244"/>
      <c r="D56" s="244"/>
      <c r="E56" s="244"/>
      <c r="F56" s="244"/>
      <c r="G56" s="325"/>
      <c r="H56" s="326" t="s">
        <v>518</v>
      </c>
      <c r="I56" s="327">
        <v>2874042</v>
      </c>
      <c r="J56" s="328">
        <v>35429</v>
      </c>
      <c r="K56" s="329">
        <v>-44.8</v>
      </c>
      <c r="L56" s="330">
        <v>26879</v>
      </c>
      <c r="M56" s="331">
        <v>2.4</v>
      </c>
      <c r="N56" s="332">
        <v>-47.2</v>
      </c>
    </row>
    <row r="57" spans="1:14">
      <c r="A57" s="248"/>
      <c r="B57" s="244"/>
      <c r="C57" s="244"/>
      <c r="D57" s="244"/>
      <c r="E57" s="244"/>
      <c r="F57" s="244"/>
      <c r="G57" s="310" t="s">
        <v>521</v>
      </c>
      <c r="H57" s="311"/>
      <c r="I57" s="319">
        <v>6790887</v>
      </c>
      <c r="J57" s="320">
        <v>83639</v>
      </c>
      <c r="K57" s="321">
        <v>16.399999999999999</v>
      </c>
      <c r="L57" s="322">
        <v>63956</v>
      </c>
      <c r="M57" s="323">
        <v>25.7</v>
      </c>
      <c r="N57" s="324">
        <v>-9.3000000000000007</v>
      </c>
    </row>
    <row r="58" spans="1:14">
      <c r="A58" s="248"/>
      <c r="B58" s="244"/>
      <c r="C58" s="244"/>
      <c r="D58" s="244"/>
      <c r="E58" s="244"/>
      <c r="F58" s="244"/>
      <c r="G58" s="325"/>
      <c r="H58" s="326" t="s">
        <v>518</v>
      </c>
      <c r="I58" s="327">
        <v>3721335</v>
      </c>
      <c r="J58" s="328">
        <v>45833</v>
      </c>
      <c r="K58" s="329">
        <v>29.4</v>
      </c>
      <c r="L58" s="330">
        <v>29239</v>
      </c>
      <c r="M58" s="331">
        <v>8.8000000000000007</v>
      </c>
      <c r="N58" s="332">
        <v>20.6</v>
      </c>
    </row>
    <row r="59" spans="1:14">
      <c r="A59" s="248"/>
      <c r="B59" s="244"/>
      <c r="C59" s="244"/>
      <c r="D59" s="244"/>
      <c r="E59" s="244"/>
      <c r="F59" s="244"/>
      <c r="G59" s="310" t="s">
        <v>522</v>
      </c>
      <c r="H59" s="311"/>
      <c r="I59" s="319">
        <v>6364423</v>
      </c>
      <c r="J59" s="320">
        <v>78883</v>
      </c>
      <c r="K59" s="321">
        <v>-5.7</v>
      </c>
      <c r="L59" s="322">
        <v>66255</v>
      </c>
      <c r="M59" s="323">
        <v>3.6</v>
      </c>
      <c r="N59" s="324">
        <v>-9.3000000000000007</v>
      </c>
    </row>
    <row r="60" spans="1:14">
      <c r="A60" s="248"/>
      <c r="B60" s="244"/>
      <c r="C60" s="244"/>
      <c r="D60" s="244"/>
      <c r="E60" s="244"/>
      <c r="F60" s="244"/>
      <c r="G60" s="325"/>
      <c r="H60" s="326" t="s">
        <v>518</v>
      </c>
      <c r="I60" s="333">
        <v>2544977</v>
      </c>
      <c r="J60" s="328">
        <v>31543</v>
      </c>
      <c r="K60" s="329">
        <v>-31.2</v>
      </c>
      <c r="L60" s="330">
        <v>31822</v>
      </c>
      <c r="M60" s="331">
        <v>8.8000000000000007</v>
      </c>
      <c r="N60" s="332">
        <v>-40</v>
      </c>
    </row>
    <row r="61" spans="1:14">
      <c r="A61" s="248"/>
      <c r="B61" s="244"/>
      <c r="C61" s="244"/>
      <c r="D61" s="244"/>
      <c r="E61" s="244"/>
      <c r="F61" s="244"/>
      <c r="G61" s="310" t="s">
        <v>523</v>
      </c>
      <c r="H61" s="334"/>
      <c r="I61" s="335">
        <v>6826997</v>
      </c>
      <c r="J61" s="336">
        <v>84459</v>
      </c>
      <c r="K61" s="337">
        <v>0</v>
      </c>
      <c r="L61" s="338">
        <v>58108</v>
      </c>
      <c r="M61" s="339">
        <v>4</v>
      </c>
      <c r="N61" s="324">
        <v>-4</v>
      </c>
    </row>
    <row r="62" spans="1:14">
      <c r="A62" s="248"/>
      <c r="B62" s="244"/>
      <c r="C62" s="244"/>
      <c r="D62" s="244"/>
      <c r="E62" s="244"/>
      <c r="F62" s="244"/>
      <c r="G62" s="325"/>
      <c r="H62" s="326" t="s">
        <v>518</v>
      </c>
      <c r="I62" s="327">
        <v>3648764</v>
      </c>
      <c r="J62" s="328">
        <v>45143</v>
      </c>
      <c r="K62" s="329">
        <v>-4</v>
      </c>
      <c r="L62" s="330">
        <v>29274</v>
      </c>
      <c r="M62" s="331">
        <v>0.3</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60" zoomScaleNormal="60" zoomScaleSheetLayoutView="100" workbookViewId="0">
      <selection activeCell="P49" sqref="P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1" t="s">
        <v>3</v>
      </c>
      <c r="D47" s="1141"/>
      <c r="E47" s="1142"/>
      <c r="F47" s="11">
        <v>14.12</v>
      </c>
      <c r="G47" s="12">
        <v>16.45</v>
      </c>
      <c r="H47" s="12">
        <v>11.08</v>
      </c>
      <c r="I47" s="12">
        <v>9.9700000000000006</v>
      </c>
      <c r="J47" s="13">
        <v>7.85</v>
      </c>
    </row>
    <row r="48" spans="2:10" ht="57.75" customHeight="1">
      <c r="B48" s="14"/>
      <c r="C48" s="1143" t="s">
        <v>4</v>
      </c>
      <c r="D48" s="1143"/>
      <c r="E48" s="1144"/>
      <c r="F48" s="15">
        <v>4.0199999999999996</v>
      </c>
      <c r="G48" s="16">
        <v>6.16</v>
      </c>
      <c r="H48" s="16">
        <v>2.77</v>
      </c>
      <c r="I48" s="16">
        <v>4</v>
      </c>
      <c r="J48" s="17">
        <v>3.62</v>
      </c>
    </row>
    <row r="49" spans="2:10" ht="57.75" customHeight="1" thickBot="1">
      <c r="B49" s="18"/>
      <c r="C49" s="1145" t="s">
        <v>5</v>
      </c>
      <c r="D49" s="1145"/>
      <c r="E49" s="1146"/>
      <c r="F49" s="19">
        <v>0.79</v>
      </c>
      <c r="G49" s="20">
        <v>2.94</v>
      </c>
      <c r="H49" s="20" t="s">
        <v>530</v>
      </c>
      <c r="I49" s="20">
        <v>0.2</v>
      </c>
      <c r="J49" s="21" t="s">
        <v>531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3" t="s">
        <v>532</v>
      </c>
      <c r="D34" s="1153"/>
      <c r="E34" s="1154"/>
      <c r="F34" s="32">
        <v>10.55</v>
      </c>
      <c r="G34" s="33">
        <v>11.93</v>
      </c>
      <c r="H34" s="33">
        <v>15.59</v>
      </c>
      <c r="I34" s="33">
        <v>17.68</v>
      </c>
      <c r="J34" s="34">
        <v>15.41</v>
      </c>
      <c r="K34" s="22"/>
      <c r="L34" s="22"/>
      <c r="M34" s="22"/>
      <c r="N34" s="22"/>
      <c r="O34" s="22"/>
      <c r="P34" s="22"/>
    </row>
    <row r="35" spans="1:16" ht="39" customHeight="1">
      <c r="A35" s="22"/>
      <c r="B35" s="35"/>
      <c r="C35" s="1147" t="s">
        <v>533</v>
      </c>
      <c r="D35" s="1148"/>
      <c r="E35" s="1149"/>
      <c r="F35" s="36">
        <v>3.94</v>
      </c>
      <c r="G35" s="37">
        <v>4.3099999999999996</v>
      </c>
      <c r="H35" s="37">
        <v>4.62</v>
      </c>
      <c r="I35" s="37">
        <v>4.8600000000000003</v>
      </c>
      <c r="J35" s="38">
        <v>4.9800000000000004</v>
      </c>
      <c r="K35" s="22"/>
      <c r="L35" s="22"/>
      <c r="M35" s="22"/>
      <c r="N35" s="22"/>
      <c r="O35" s="22"/>
      <c r="P35" s="22"/>
    </row>
    <row r="36" spans="1:16" ht="39" customHeight="1">
      <c r="A36" s="22"/>
      <c r="B36" s="35"/>
      <c r="C36" s="1147" t="s">
        <v>534</v>
      </c>
      <c r="D36" s="1148"/>
      <c r="E36" s="1149"/>
      <c r="F36" s="36">
        <v>4.01</v>
      </c>
      <c r="G36" s="37">
        <v>6.15</v>
      </c>
      <c r="H36" s="37">
        <v>2.76</v>
      </c>
      <c r="I36" s="37">
        <v>3.99</v>
      </c>
      <c r="J36" s="38">
        <v>3.61</v>
      </c>
      <c r="K36" s="22"/>
      <c r="L36" s="22"/>
      <c r="M36" s="22"/>
      <c r="N36" s="22"/>
      <c r="O36" s="22"/>
      <c r="P36" s="22"/>
    </row>
    <row r="37" spans="1:16" ht="39" customHeight="1">
      <c r="A37" s="22"/>
      <c r="B37" s="35"/>
      <c r="C37" s="1147" t="s">
        <v>535</v>
      </c>
      <c r="D37" s="1148"/>
      <c r="E37" s="1149"/>
      <c r="F37" s="36">
        <v>1.27</v>
      </c>
      <c r="G37" s="37">
        <v>1.97</v>
      </c>
      <c r="H37" s="37">
        <v>2.04</v>
      </c>
      <c r="I37" s="37">
        <v>2.33</v>
      </c>
      <c r="J37" s="38">
        <v>1.41</v>
      </c>
      <c r="K37" s="22"/>
      <c r="L37" s="22"/>
      <c r="M37" s="22"/>
      <c r="N37" s="22"/>
      <c r="O37" s="22"/>
      <c r="P37" s="22"/>
    </row>
    <row r="38" spans="1:16" ht="39" customHeight="1">
      <c r="A38" s="22"/>
      <c r="B38" s="35"/>
      <c r="C38" s="1147" t="s">
        <v>536</v>
      </c>
      <c r="D38" s="1148"/>
      <c r="E38" s="1149"/>
      <c r="F38" s="36">
        <v>0.75</v>
      </c>
      <c r="G38" s="37">
        <v>0.95</v>
      </c>
      <c r="H38" s="37">
        <v>1.55</v>
      </c>
      <c r="I38" s="37">
        <v>0.61</v>
      </c>
      <c r="J38" s="38">
        <v>0.93</v>
      </c>
      <c r="K38" s="22"/>
      <c r="L38" s="22"/>
      <c r="M38" s="22"/>
      <c r="N38" s="22"/>
      <c r="O38" s="22"/>
      <c r="P38" s="22"/>
    </row>
    <row r="39" spans="1:16" ht="39" customHeight="1">
      <c r="A39" s="22"/>
      <c r="B39" s="35"/>
      <c r="C39" s="1147" t="s">
        <v>537</v>
      </c>
      <c r="D39" s="1148"/>
      <c r="E39" s="1149"/>
      <c r="F39" s="36">
        <v>0.24</v>
      </c>
      <c r="G39" s="37">
        <v>0.18</v>
      </c>
      <c r="H39" s="37">
        <v>0.62</v>
      </c>
      <c r="I39" s="37">
        <v>0.52</v>
      </c>
      <c r="J39" s="38">
        <v>0.78</v>
      </c>
      <c r="K39" s="22"/>
      <c r="L39" s="22"/>
      <c r="M39" s="22"/>
      <c r="N39" s="22"/>
      <c r="O39" s="22"/>
      <c r="P39" s="22"/>
    </row>
    <row r="40" spans="1:16" ht="39" customHeight="1">
      <c r="A40" s="22"/>
      <c r="B40" s="35"/>
      <c r="C40" s="1147" t="s">
        <v>538</v>
      </c>
      <c r="D40" s="1148"/>
      <c r="E40" s="1149"/>
      <c r="F40" s="36" t="s">
        <v>539</v>
      </c>
      <c r="G40" s="37" t="s">
        <v>540</v>
      </c>
      <c r="H40" s="37" t="s">
        <v>541</v>
      </c>
      <c r="I40" s="37">
        <v>0.16</v>
      </c>
      <c r="J40" s="38">
        <v>0.39</v>
      </c>
      <c r="K40" s="22"/>
      <c r="L40" s="22"/>
      <c r="M40" s="22"/>
      <c r="N40" s="22"/>
      <c r="O40" s="22"/>
      <c r="P40" s="22"/>
    </row>
    <row r="41" spans="1:16" ht="39" customHeight="1">
      <c r="A41" s="22"/>
      <c r="B41" s="35"/>
      <c r="C41" s="1147" t="s">
        <v>542</v>
      </c>
      <c r="D41" s="1148"/>
      <c r="E41" s="1149"/>
      <c r="F41" s="36" t="s">
        <v>487</v>
      </c>
      <c r="G41" s="37" t="s">
        <v>487</v>
      </c>
      <c r="H41" s="37">
        <v>0.52</v>
      </c>
      <c r="I41" s="37">
        <v>0.37</v>
      </c>
      <c r="J41" s="38">
        <v>0.33</v>
      </c>
      <c r="K41" s="22"/>
      <c r="L41" s="22"/>
      <c r="M41" s="22"/>
      <c r="N41" s="22"/>
      <c r="O41" s="22"/>
      <c r="P41" s="22"/>
    </row>
    <row r="42" spans="1:16" ht="39" customHeight="1">
      <c r="A42" s="22"/>
      <c r="B42" s="39"/>
      <c r="C42" s="1147" t="s">
        <v>543</v>
      </c>
      <c r="D42" s="1148"/>
      <c r="E42" s="1149"/>
      <c r="F42" s="36" t="s">
        <v>487</v>
      </c>
      <c r="G42" s="37" t="s">
        <v>487</v>
      </c>
      <c r="H42" s="37" t="s">
        <v>487</v>
      </c>
      <c r="I42" s="37" t="s">
        <v>487</v>
      </c>
      <c r="J42" s="38" t="s">
        <v>487</v>
      </c>
      <c r="K42" s="22"/>
      <c r="L42" s="22"/>
      <c r="M42" s="22"/>
      <c r="N42" s="22"/>
      <c r="O42" s="22"/>
      <c r="P42" s="22"/>
    </row>
    <row r="43" spans="1:16" ht="39" customHeight="1" thickBot="1">
      <c r="A43" s="22"/>
      <c r="B43" s="40"/>
      <c r="C43" s="1150" t="s">
        <v>544</v>
      </c>
      <c r="D43" s="1151"/>
      <c r="E43" s="1152"/>
      <c r="F43" s="41">
        <v>4.13</v>
      </c>
      <c r="G43" s="42">
        <v>3.81</v>
      </c>
      <c r="H43" s="42">
        <v>2.5</v>
      </c>
      <c r="I43" s="42">
        <v>0.73</v>
      </c>
      <c r="J43" s="43">
        <v>0.76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3" t="s">
        <v>11</v>
      </c>
      <c r="C45" s="1164"/>
      <c r="D45" s="58"/>
      <c r="E45" s="1169" t="s">
        <v>12</v>
      </c>
      <c r="F45" s="1169"/>
      <c r="G45" s="1169"/>
      <c r="H45" s="1169"/>
      <c r="I45" s="1169"/>
      <c r="J45" s="1170"/>
      <c r="K45" s="59">
        <v>5478</v>
      </c>
      <c r="L45" s="60">
        <v>5281</v>
      </c>
      <c r="M45" s="60">
        <v>5313</v>
      </c>
      <c r="N45" s="60">
        <v>5548</v>
      </c>
      <c r="O45" s="61">
        <v>5486</v>
      </c>
      <c r="P45" s="48"/>
      <c r="Q45" s="48"/>
      <c r="R45" s="48"/>
      <c r="S45" s="48"/>
      <c r="T45" s="48"/>
      <c r="U45" s="48"/>
    </row>
    <row r="46" spans="1:21" ht="30.75" customHeight="1">
      <c r="A46" s="48"/>
      <c r="B46" s="1165"/>
      <c r="C46" s="1166"/>
      <c r="D46" s="62"/>
      <c r="E46" s="1157" t="s">
        <v>13</v>
      </c>
      <c r="F46" s="1157"/>
      <c r="G46" s="1157"/>
      <c r="H46" s="1157"/>
      <c r="I46" s="1157"/>
      <c r="J46" s="1158"/>
      <c r="K46" s="63" t="s">
        <v>487</v>
      </c>
      <c r="L46" s="64" t="s">
        <v>487</v>
      </c>
      <c r="M46" s="64" t="s">
        <v>487</v>
      </c>
      <c r="N46" s="64" t="s">
        <v>487</v>
      </c>
      <c r="O46" s="65" t="s">
        <v>487</v>
      </c>
      <c r="P46" s="48"/>
      <c r="Q46" s="48"/>
      <c r="R46" s="48"/>
      <c r="S46" s="48"/>
      <c r="T46" s="48"/>
      <c r="U46" s="48"/>
    </row>
    <row r="47" spans="1:21" ht="30.75" customHeight="1">
      <c r="A47" s="48"/>
      <c r="B47" s="1165"/>
      <c r="C47" s="1166"/>
      <c r="D47" s="62"/>
      <c r="E47" s="1157" t="s">
        <v>14</v>
      </c>
      <c r="F47" s="1157"/>
      <c r="G47" s="1157"/>
      <c r="H47" s="1157"/>
      <c r="I47" s="1157"/>
      <c r="J47" s="1158"/>
      <c r="K47" s="63" t="s">
        <v>487</v>
      </c>
      <c r="L47" s="64" t="s">
        <v>487</v>
      </c>
      <c r="M47" s="64" t="s">
        <v>487</v>
      </c>
      <c r="N47" s="64" t="s">
        <v>487</v>
      </c>
      <c r="O47" s="65" t="s">
        <v>487</v>
      </c>
      <c r="P47" s="48"/>
      <c r="Q47" s="48"/>
      <c r="R47" s="48"/>
      <c r="S47" s="48"/>
      <c r="T47" s="48"/>
      <c r="U47" s="48"/>
    </row>
    <row r="48" spans="1:21" ht="30.75" customHeight="1">
      <c r="A48" s="48"/>
      <c r="B48" s="1165"/>
      <c r="C48" s="1166"/>
      <c r="D48" s="62"/>
      <c r="E48" s="1157" t="s">
        <v>15</v>
      </c>
      <c r="F48" s="1157"/>
      <c r="G48" s="1157"/>
      <c r="H48" s="1157"/>
      <c r="I48" s="1157"/>
      <c r="J48" s="1158"/>
      <c r="K48" s="63">
        <v>1848</v>
      </c>
      <c r="L48" s="64">
        <v>1848</v>
      </c>
      <c r="M48" s="64">
        <v>1761</v>
      </c>
      <c r="N48" s="64">
        <v>1706</v>
      </c>
      <c r="O48" s="65">
        <v>1731</v>
      </c>
      <c r="P48" s="48"/>
      <c r="Q48" s="48"/>
      <c r="R48" s="48"/>
      <c r="S48" s="48"/>
      <c r="T48" s="48"/>
      <c r="U48" s="48"/>
    </row>
    <row r="49" spans="1:21" ht="30.75" customHeight="1">
      <c r="A49" s="48"/>
      <c r="B49" s="1165"/>
      <c r="C49" s="1166"/>
      <c r="D49" s="62"/>
      <c r="E49" s="1157" t="s">
        <v>16</v>
      </c>
      <c r="F49" s="1157"/>
      <c r="G49" s="1157"/>
      <c r="H49" s="1157"/>
      <c r="I49" s="1157"/>
      <c r="J49" s="1158"/>
      <c r="K49" s="63" t="s">
        <v>487</v>
      </c>
      <c r="L49" s="64" t="s">
        <v>487</v>
      </c>
      <c r="M49" s="64" t="s">
        <v>487</v>
      </c>
      <c r="N49" s="64" t="s">
        <v>487</v>
      </c>
      <c r="O49" s="65" t="s">
        <v>487</v>
      </c>
      <c r="P49" s="48"/>
      <c r="Q49" s="48"/>
      <c r="R49" s="48"/>
      <c r="S49" s="48"/>
      <c r="T49" s="48"/>
      <c r="U49" s="48"/>
    </row>
    <row r="50" spans="1:21" ht="30.75" customHeight="1">
      <c r="A50" s="48"/>
      <c r="B50" s="1165"/>
      <c r="C50" s="1166"/>
      <c r="D50" s="62"/>
      <c r="E50" s="1157" t="s">
        <v>17</v>
      </c>
      <c r="F50" s="1157"/>
      <c r="G50" s="1157"/>
      <c r="H50" s="1157"/>
      <c r="I50" s="1157"/>
      <c r="J50" s="1158"/>
      <c r="K50" s="63">
        <v>20</v>
      </c>
      <c r="L50" s="64">
        <v>17</v>
      </c>
      <c r="M50" s="64">
        <v>15</v>
      </c>
      <c r="N50" s="64">
        <v>13</v>
      </c>
      <c r="O50" s="65">
        <v>14</v>
      </c>
      <c r="P50" s="48"/>
      <c r="Q50" s="48"/>
      <c r="R50" s="48"/>
      <c r="S50" s="48"/>
      <c r="T50" s="48"/>
      <c r="U50" s="48"/>
    </row>
    <row r="51" spans="1:21" ht="30.75" customHeight="1">
      <c r="A51" s="48"/>
      <c r="B51" s="1167"/>
      <c r="C51" s="1168"/>
      <c r="D51" s="66"/>
      <c r="E51" s="1157" t="s">
        <v>18</v>
      </c>
      <c r="F51" s="1157"/>
      <c r="G51" s="1157"/>
      <c r="H51" s="1157"/>
      <c r="I51" s="1157"/>
      <c r="J51" s="1158"/>
      <c r="K51" s="63">
        <v>0</v>
      </c>
      <c r="L51" s="64">
        <v>0</v>
      </c>
      <c r="M51" s="64">
        <v>0</v>
      </c>
      <c r="N51" s="64">
        <v>0</v>
      </c>
      <c r="O51" s="65" t="s">
        <v>487</v>
      </c>
      <c r="P51" s="48"/>
      <c r="Q51" s="48"/>
      <c r="R51" s="48"/>
      <c r="S51" s="48"/>
      <c r="T51" s="48"/>
      <c r="U51" s="48"/>
    </row>
    <row r="52" spans="1:21" ht="30.75" customHeight="1">
      <c r="A52" s="48"/>
      <c r="B52" s="1155" t="s">
        <v>19</v>
      </c>
      <c r="C52" s="1156"/>
      <c r="D52" s="66"/>
      <c r="E52" s="1157" t="s">
        <v>20</v>
      </c>
      <c r="F52" s="1157"/>
      <c r="G52" s="1157"/>
      <c r="H52" s="1157"/>
      <c r="I52" s="1157"/>
      <c r="J52" s="1158"/>
      <c r="K52" s="63">
        <v>5122</v>
      </c>
      <c r="L52" s="64">
        <v>5017</v>
      </c>
      <c r="M52" s="64">
        <v>5185</v>
      </c>
      <c r="N52" s="64">
        <v>5377</v>
      </c>
      <c r="O52" s="65">
        <v>5191</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2224</v>
      </c>
      <c r="L53" s="69">
        <v>2129</v>
      </c>
      <c r="M53" s="69">
        <v>1904</v>
      </c>
      <c r="N53" s="69">
        <v>1890</v>
      </c>
      <c r="O53" s="70">
        <v>2040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 zoomScale="60" zoomScaleNormal="60" zoomScaleSheetLayoutView="100" workbookViewId="0">
      <selection activeCell="K43" sqref="K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3" t="s">
        <v>24</v>
      </c>
      <c r="C41" s="1184"/>
      <c r="D41" s="81"/>
      <c r="E41" s="1185" t="s">
        <v>25</v>
      </c>
      <c r="F41" s="1185"/>
      <c r="G41" s="1185"/>
      <c r="H41" s="1186"/>
      <c r="I41" s="82">
        <v>49758</v>
      </c>
      <c r="J41" s="83">
        <v>50032</v>
      </c>
      <c r="K41" s="83">
        <v>53348</v>
      </c>
      <c r="L41" s="83">
        <v>53896</v>
      </c>
      <c r="M41" s="84">
        <v>54446</v>
      </c>
    </row>
    <row r="42" spans="2:13" ht="27.75" customHeight="1">
      <c r="B42" s="1173"/>
      <c r="C42" s="1174"/>
      <c r="D42" s="85"/>
      <c r="E42" s="1177" t="s">
        <v>26</v>
      </c>
      <c r="F42" s="1177"/>
      <c r="G42" s="1177"/>
      <c r="H42" s="1178"/>
      <c r="I42" s="86">
        <v>7449</v>
      </c>
      <c r="J42" s="87">
        <v>6015</v>
      </c>
      <c r="K42" s="87" t="s">
        <v>487</v>
      </c>
      <c r="L42" s="87" t="s">
        <v>487</v>
      </c>
      <c r="M42" s="88" t="s">
        <v>487</v>
      </c>
    </row>
    <row r="43" spans="2:13" ht="27.75" customHeight="1">
      <c r="B43" s="1173"/>
      <c r="C43" s="1174"/>
      <c r="D43" s="85"/>
      <c r="E43" s="1177" t="s">
        <v>27</v>
      </c>
      <c r="F43" s="1177"/>
      <c r="G43" s="1177"/>
      <c r="H43" s="1178"/>
      <c r="I43" s="86">
        <v>28092</v>
      </c>
      <c r="J43" s="87">
        <v>27346</v>
      </c>
      <c r="K43" s="87">
        <v>25306</v>
      </c>
      <c r="L43" s="87">
        <v>23188</v>
      </c>
      <c r="M43" s="88">
        <v>23426</v>
      </c>
    </row>
    <row r="44" spans="2:13" ht="27.75" customHeight="1">
      <c r="B44" s="1173"/>
      <c r="C44" s="1174"/>
      <c r="D44" s="85"/>
      <c r="E44" s="1177" t="s">
        <v>28</v>
      </c>
      <c r="F44" s="1177"/>
      <c r="G44" s="1177"/>
      <c r="H44" s="1178"/>
      <c r="I44" s="86">
        <v>223</v>
      </c>
      <c r="J44" s="87">
        <v>165</v>
      </c>
      <c r="K44" s="87">
        <v>84</v>
      </c>
      <c r="L44" s="87">
        <v>66</v>
      </c>
      <c r="M44" s="88">
        <v>53</v>
      </c>
    </row>
    <row r="45" spans="2:13" ht="27.75" customHeight="1">
      <c r="B45" s="1173"/>
      <c r="C45" s="1174"/>
      <c r="D45" s="85"/>
      <c r="E45" s="1177" t="s">
        <v>29</v>
      </c>
      <c r="F45" s="1177"/>
      <c r="G45" s="1177"/>
      <c r="H45" s="1178"/>
      <c r="I45" s="86">
        <v>7678</v>
      </c>
      <c r="J45" s="87">
        <v>7505</v>
      </c>
      <c r="K45" s="87">
        <v>7329</v>
      </c>
      <c r="L45" s="87">
        <v>6712</v>
      </c>
      <c r="M45" s="88">
        <v>6207</v>
      </c>
    </row>
    <row r="46" spans="2:13" ht="27.75" customHeight="1">
      <c r="B46" s="1173"/>
      <c r="C46" s="1174"/>
      <c r="D46" s="85"/>
      <c r="E46" s="1177" t="s">
        <v>30</v>
      </c>
      <c r="F46" s="1177"/>
      <c r="G46" s="1177"/>
      <c r="H46" s="1178"/>
      <c r="I46" s="86" t="s">
        <v>487</v>
      </c>
      <c r="J46" s="87" t="s">
        <v>487</v>
      </c>
      <c r="K46" s="87" t="s">
        <v>487</v>
      </c>
      <c r="L46" s="87" t="s">
        <v>487</v>
      </c>
      <c r="M46" s="88" t="s">
        <v>487</v>
      </c>
    </row>
    <row r="47" spans="2:13" ht="27.75" customHeight="1">
      <c r="B47" s="1173"/>
      <c r="C47" s="1174"/>
      <c r="D47" s="85"/>
      <c r="E47" s="1177" t="s">
        <v>31</v>
      </c>
      <c r="F47" s="1177"/>
      <c r="G47" s="1177"/>
      <c r="H47" s="1178"/>
      <c r="I47" s="86" t="s">
        <v>487</v>
      </c>
      <c r="J47" s="87" t="s">
        <v>487</v>
      </c>
      <c r="K47" s="87" t="s">
        <v>487</v>
      </c>
      <c r="L47" s="87" t="s">
        <v>487</v>
      </c>
      <c r="M47" s="88" t="s">
        <v>487</v>
      </c>
    </row>
    <row r="48" spans="2:13" ht="27.75" customHeight="1">
      <c r="B48" s="1175"/>
      <c r="C48" s="1176"/>
      <c r="D48" s="85"/>
      <c r="E48" s="1177" t="s">
        <v>32</v>
      </c>
      <c r="F48" s="1177"/>
      <c r="G48" s="1177"/>
      <c r="H48" s="1178"/>
      <c r="I48" s="86" t="s">
        <v>487</v>
      </c>
      <c r="J48" s="87" t="s">
        <v>487</v>
      </c>
      <c r="K48" s="87" t="s">
        <v>487</v>
      </c>
      <c r="L48" s="87" t="s">
        <v>487</v>
      </c>
      <c r="M48" s="88" t="s">
        <v>487</v>
      </c>
    </row>
    <row r="49" spans="2:13" ht="27.75" customHeight="1">
      <c r="B49" s="1171" t="s">
        <v>33</v>
      </c>
      <c r="C49" s="1172"/>
      <c r="D49" s="89"/>
      <c r="E49" s="1177" t="s">
        <v>34</v>
      </c>
      <c r="F49" s="1177"/>
      <c r="G49" s="1177"/>
      <c r="H49" s="1178"/>
      <c r="I49" s="86">
        <v>7383</v>
      </c>
      <c r="J49" s="87">
        <v>8211</v>
      </c>
      <c r="K49" s="87">
        <v>7886</v>
      </c>
      <c r="L49" s="87">
        <v>8156</v>
      </c>
      <c r="M49" s="88">
        <v>7597</v>
      </c>
    </row>
    <row r="50" spans="2:13" ht="27.75" customHeight="1">
      <c r="B50" s="1173"/>
      <c r="C50" s="1174"/>
      <c r="D50" s="85"/>
      <c r="E50" s="1177" t="s">
        <v>35</v>
      </c>
      <c r="F50" s="1177"/>
      <c r="G50" s="1177"/>
      <c r="H50" s="1178"/>
      <c r="I50" s="86">
        <v>3839</v>
      </c>
      <c r="J50" s="87">
        <v>3899</v>
      </c>
      <c r="K50" s="87">
        <v>3954</v>
      </c>
      <c r="L50" s="87">
        <v>3539</v>
      </c>
      <c r="M50" s="88">
        <v>3414</v>
      </c>
    </row>
    <row r="51" spans="2:13" ht="27.75" customHeight="1">
      <c r="B51" s="1175"/>
      <c r="C51" s="1176"/>
      <c r="D51" s="85"/>
      <c r="E51" s="1177" t="s">
        <v>36</v>
      </c>
      <c r="F51" s="1177"/>
      <c r="G51" s="1177"/>
      <c r="H51" s="1178"/>
      <c r="I51" s="86">
        <v>51629</v>
      </c>
      <c r="J51" s="87">
        <v>52410</v>
      </c>
      <c r="K51" s="87">
        <v>52231</v>
      </c>
      <c r="L51" s="87">
        <v>52893</v>
      </c>
      <c r="M51" s="88">
        <v>53281</v>
      </c>
    </row>
    <row r="52" spans="2:13" ht="27.75" customHeight="1" thickBot="1">
      <c r="B52" s="1179" t="s">
        <v>37</v>
      </c>
      <c r="C52" s="1180"/>
      <c r="D52" s="90"/>
      <c r="E52" s="1181" t="s">
        <v>38</v>
      </c>
      <c r="F52" s="1181"/>
      <c r="G52" s="1181"/>
      <c r="H52" s="1182"/>
      <c r="I52" s="91">
        <v>30350</v>
      </c>
      <c r="J52" s="92">
        <v>26544</v>
      </c>
      <c r="K52" s="92">
        <v>21996</v>
      </c>
      <c r="L52" s="92">
        <v>19274</v>
      </c>
      <c r="M52" s="93">
        <v>19839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90964</v>
      </c>
      <c r="E3" s="116"/>
      <c r="F3" s="117">
        <v>61882</v>
      </c>
      <c r="G3" s="118"/>
      <c r="H3" s="119"/>
    </row>
    <row r="4" spans="1:8">
      <c r="A4" s="120"/>
      <c r="B4" s="121"/>
      <c r="C4" s="122"/>
      <c r="D4" s="123">
        <v>48765</v>
      </c>
      <c r="E4" s="124"/>
      <c r="F4" s="125">
        <v>32175</v>
      </c>
      <c r="G4" s="126"/>
      <c r="H4" s="127"/>
    </row>
    <row r="5" spans="1:8">
      <c r="A5" s="108" t="s">
        <v>519</v>
      </c>
      <c r="B5" s="113"/>
      <c r="C5" s="114"/>
      <c r="D5" s="115">
        <v>96985</v>
      </c>
      <c r="E5" s="116"/>
      <c r="F5" s="117">
        <v>47569</v>
      </c>
      <c r="G5" s="118"/>
      <c r="H5" s="119"/>
    </row>
    <row r="6" spans="1:8">
      <c r="A6" s="120"/>
      <c r="B6" s="121"/>
      <c r="C6" s="122"/>
      <c r="D6" s="123">
        <v>64144</v>
      </c>
      <c r="E6" s="124"/>
      <c r="F6" s="125">
        <v>26255</v>
      </c>
      <c r="G6" s="126"/>
      <c r="H6" s="127"/>
    </row>
    <row r="7" spans="1:8">
      <c r="A7" s="108" t="s">
        <v>520</v>
      </c>
      <c r="B7" s="113"/>
      <c r="C7" s="114"/>
      <c r="D7" s="115">
        <v>71824</v>
      </c>
      <c r="E7" s="116"/>
      <c r="F7" s="117">
        <v>50880</v>
      </c>
      <c r="G7" s="118"/>
      <c r="H7" s="119"/>
    </row>
    <row r="8" spans="1:8">
      <c r="A8" s="120"/>
      <c r="B8" s="121"/>
      <c r="C8" s="122"/>
      <c r="D8" s="123">
        <v>35429</v>
      </c>
      <c r="E8" s="124"/>
      <c r="F8" s="125">
        <v>26879</v>
      </c>
      <c r="G8" s="126"/>
      <c r="H8" s="127"/>
    </row>
    <row r="9" spans="1:8">
      <c r="A9" s="108" t="s">
        <v>521</v>
      </c>
      <c r="B9" s="113"/>
      <c r="C9" s="114"/>
      <c r="D9" s="115">
        <v>83639</v>
      </c>
      <c r="E9" s="116"/>
      <c r="F9" s="117">
        <v>63956</v>
      </c>
      <c r="G9" s="118"/>
      <c r="H9" s="119"/>
    </row>
    <row r="10" spans="1:8">
      <c r="A10" s="120"/>
      <c r="B10" s="121"/>
      <c r="C10" s="122"/>
      <c r="D10" s="123">
        <v>45833</v>
      </c>
      <c r="E10" s="124"/>
      <c r="F10" s="125">
        <v>29239</v>
      </c>
      <c r="G10" s="126"/>
      <c r="H10" s="127"/>
    </row>
    <row r="11" spans="1:8">
      <c r="A11" s="108" t="s">
        <v>522</v>
      </c>
      <c r="B11" s="113"/>
      <c r="C11" s="114"/>
      <c r="D11" s="115">
        <v>78883</v>
      </c>
      <c r="E11" s="116"/>
      <c r="F11" s="117">
        <v>66255</v>
      </c>
      <c r="G11" s="118"/>
      <c r="H11" s="119"/>
    </row>
    <row r="12" spans="1:8">
      <c r="A12" s="120"/>
      <c r="B12" s="121"/>
      <c r="C12" s="128"/>
      <c r="D12" s="123">
        <v>31543</v>
      </c>
      <c r="E12" s="124"/>
      <c r="F12" s="125">
        <v>31822</v>
      </c>
      <c r="G12" s="126"/>
      <c r="H12" s="127"/>
    </row>
    <row r="13" spans="1:8">
      <c r="A13" s="108"/>
      <c r="B13" s="113"/>
      <c r="C13" s="129"/>
      <c r="D13" s="130">
        <v>84459</v>
      </c>
      <c r="E13" s="131"/>
      <c r="F13" s="132">
        <v>58108</v>
      </c>
      <c r="G13" s="133"/>
      <c r="H13" s="119"/>
    </row>
    <row r="14" spans="1:8">
      <c r="A14" s="120"/>
      <c r="B14" s="121"/>
      <c r="C14" s="122"/>
      <c r="D14" s="123">
        <v>45143</v>
      </c>
      <c r="E14" s="124"/>
      <c r="F14" s="125">
        <v>29274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4.0199999999999996</v>
      </c>
      <c r="C19" s="134">
        <f>ROUND(VALUE(SUBSTITUTE(実質収支比率等に係る経年分析!G$48,"▲","-")),2)</f>
        <v>6.16</v>
      </c>
      <c r="D19" s="134">
        <f>ROUND(VALUE(SUBSTITUTE(実質収支比率等に係る経年分析!H$48,"▲","-")),2)</f>
        <v>2.77</v>
      </c>
      <c r="E19" s="134">
        <f>ROUND(VALUE(SUBSTITUTE(実質収支比率等に係る経年分析!I$48,"▲","-")),2)</f>
        <v>4</v>
      </c>
      <c r="F19" s="134">
        <f>ROUND(VALUE(SUBSTITUTE(実質収支比率等に係る経年分析!J$48,"▲","-")),2)</f>
        <v>3.62</v>
      </c>
    </row>
    <row r="20" spans="1:11">
      <c r="A20" s="134" t="s">
        <v>43</v>
      </c>
      <c r="B20" s="134">
        <f>ROUND(VALUE(SUBSTITUTE(実質収支比率等に係る経年分析!F$47,"▲","-")),2)</f>
        <v>14.12</v>
      </c>
      <c r="C20" s="134">
        <f>ROUND(VALUE(SUBSTITUTE(実質収支比率等に係る経年分析!G$47,"▲","-")),2)</f>
        <v>16.45</v>
      </c>
      <c r="D20" s="134">
        <f>ROUND(VALUE(SUBSTITUTE(実質収支比率等に係る経年分析!H$47,"▲","-")),2)</f>
        <v>11.08</v>
      </c>
      <c r="E20" s="134">
        <f>ROUND(VALUE(SUBSTITUTE(実質収支比率等に係る経年分析!I$47,"▲","-")),2)</f>
        <v>9.9700000000000006</v>
      </c>
      <c r="F20" s="134">
        <f>ROUND(VALUE(SUBSTITUTE(実質収支比率等に係る経年分析!J$47,"▲","-")),2)</f>
        <v>7.85</v>
      </c>
    </row>
    <row r="21" spans="1:11">
      <c r="A21" s="134" t="s">
        <v>44</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-10.89</v>
      </c>
      <c r="E21" s="134">
        <f>IF(ISNUMBER(VALUE(SUBSTITUTE(実質収支比率等に係る経年分析!I$49,"▲","-"))),ROUND(VALUE(SUBSTITUTE(実質収支比率等に係る経年分析!I$49,"▲","-")),2),NA())</f>
        <v>0.2</v>
      </c>
      <c r="F21" s="134">
        <f>IF(ISNUMBER(VALUE(SUBSTITUTE(実質収支比率等に係る経年分析!J$49,"▲","-"))),ROUND(VALUE(SUBSTITUTE(実質収支比率等に係る経年分析!J$49,"▲","-")),2),NA())</f>
        <v>-4.01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3.81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0.76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宅地造成事業特別会計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0.33</v>
      </c>
    </row>
    <row r="30" spans="1:11">
      <c r="A30" s="135" t="str">
        <f>IF(連結実質赤字比率に係る赤字・黒字の構成分析!C$40="",NA(),連結実質赤字比率に係る赤字・黒字の構成分析!C$40)</f>
        <v>石原土地区画整理事業特別会計</v>
      </c>
      <c r="B30" s="135">
        <f>IF(ROUND(VALUE(SUBSTITUTE(連結実質赤字比率に係る赤字・黒字の構成分析!F$40,"▲", "-")), 2) &lt; 0, ABS(ROUND(VALUE(SUBSTITUTE(連結実質赤字比率に係る赤字・黒字の構成分析!F$40,"▲", "-")), 2)), NA())</f>
        <v>0.72</v>
      </c>
      <c r="C30" s="135" t="e">
        <f>IF(ROUND(VALUE(SUBSTITUTE(連結実質赤字比率に係る赤字・黒字の構成分析!F$40,"▲", "-")), 2) &gt;= 0, ABS(ROUND(VALUE(SUBSTITUTE(連結実質赤字比率に係る赤字・黒字の構成分析!F$40,"▲", "-")), 2)), NA())</f>
        <v>#N/A</v>
      </c>
      <c r="D30" s="135">
        <f>IF(ROUND(VALUE(SUBSTITUTE(連結実質赤字比率に係る赤字・黒字の構成分析!G$40,"▲", "-")), 2) &lt; 0, ABS(ROUND(VALUE(SUBSTITUTE(連結実質赤字比率に係る赤字・黒字の構成分析!G$40,"▲", "-")), 2)), NA())</f>
        <v>0.39</v>
      </c>
      <c r="E30" s="135" t="e">
        <f>IF(ROUND(VALUE(SUBSTITUTE(連結実質赤字比率に係る赤字・黒字の構成分析!G$40,"▲", "-")), 2) &gt;= 0, ABS(ROUND(VALUE(SUBSTITUTE(連結実質赤字比率に係る赤字・黒字の構成分析!G$40,"▲", "-")), 2)), NA())</f>
        <v>#N/A</v>
      </c>
      <c r="F30" s="135">
        <f>IF(ROUND(VALUE(SUBSTITUTE(連結実質赤字比率に係る赤字・黒字の構成分析!H$40,"▲", "-")), 2) &lt; 0, ABS(ROUND(VALUE(SUBSTITUTE(連結実質赤字比率に係る赤字・黒字の構成分析!H$40,"▲", "-")), 2)), NA())</f>
        <v>0.55000000000000004</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0.39</v>
      </c>
    </row>
    <row r="31" spans="1:11">
      <c r="A31" s="135" t="str">
        <f>IF(連結実質赤字比率に係る赤字・黒字の構成分析!C$39="",NA(),連結実質赤字比率に係る赤字・黒字の構成分析!C$39)</f>
        <v>介護保険事業特別会計（保険事業勘定）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4.8600000000000003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4.9800000000000004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5122</v>
      </c>
      <c r="E42" s="136"/>
      <c r="F42" s="136"/>
      <c r="G42" s="136">
        <f>'実質公債費比率（分子）の構造'!L$52</f>
        <v>5017</v>
      </c>
      <c r="H42" s="136"/>
      <c r="I42" s="136"/>
      <c r="J42" s="136">
        <f>'実質公債費比率（分子）の構造'!M$52</f>
        <v>5185</v>
      </c>
      <c r="K42" s="136"/>
      <c r="L42" s="136"/>
      <c r="M42" s="136">
        <f>'実質公債費比率（分子）の構造'!N$52</f>
        <v>5377</v>
      </c>
      <c r="N42" s="136"/>
      <c r="O42" s="136"/>
      <c r="P42" s="136">
        <f>'実質公債費比率（分子）の構造'!O$52</f>
        <v>5191</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20</v>
      </c>
      <c r="C44" s="136"/>
      <c r="D44" s="136"/>
      <c r="E44" s="136">
        <f>'実質公債費比率（分子）の構造'!L$50</f>
        <v>17</v>
      </c>
      <c r="F44" s="136"/>
      <c r="G44" s="136"/>
      <c r="H44" s="136">
        <f>'実質公債費比率（分子）の構造'!M$50</f>
        <v>15</v>
      </c>
      <c r="I44" s="136"/>
      <c r="J44" s="136"/>
      <c r="K44" s="136">
        <f>'実質公債費比率（分子）の構造'!N$50</f>
        <v>13</v>
      </c>
      <c r="L44" s="136"/>
      <c r="M44" s="136"/>
      <c r="N44" s="136">
        <f>'実質公債費比率（分子）の構造'!O$50</f>
        <v>14</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1848</v>
      </c>
      <c r="C46" s="136"/>
      <c r="D46" s="136"/>
      <c r="E46" s="136">
        <f>'実質公債費比率（分子）の構造'!L$48</f>
        <v>1848</v>
      </c>
      <c r="F46" s="136"/>
      <c r="G46" s="136"/>
      <c r="H46" s="136">
        <f>'実質公債費比率（分子）の構造'!M$48</f>
        <v>1761</v>
      </c>
      <c r="I46" s="136"/>
      <c r="J46" s="136"/>
      <c r="K46" s="136">
        <f>'実質公債費比率（分子）の構造'!N$48</f>
        <v>1706</v>
      </c>
      <c r="L46" s="136"/>
      <c r="M46" s="136"/>
      <c r="N46" s="136">
        <f>'実質公債費比率（分子）の構造'!O$48</f>
        <v>1731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5478</v>
      </c>
      <c r="C49" s="136"/>
      <c r="D49" s="136"/>
      <c r="E49" s="136">
        <f>'実質公債費比率（分子）の構造'!L$45</f>
        <v>5281</v>
      </c>
      <c r="F49" s="136"/>
      <c r="G49" s="136"/>
      <c r="H49" s="136">
        <f>'実質公債費比率（分子）の構造'!M$45</f>
        <v>5313</v>
      </c>
      <c r="I49" s="136"/>
      <c r="J49" s="136"/>
      <c r="K49" s="136">
        <f>'実質公債費比率（分子）の構造'!N$45</f>
        <v>5548</v>
      </c>
      <c r="L49" s="136"/>
      <c r="M49" s="136"/>
      <c r="N49" s="136">
        <f>'実質公債費比率（分子）の構造'!O$45</f>
        <v>5486</v>
      </c>
      <c r="O49" s="136"/>
      <c r="P49" s="136"/>
    </row>
    <row r="50" spans="1:16">
      <c r="A50" s="136" t="s">
        <v>58</v>
      </c>
      <c r="B50" s="136" t="e">
        <f>NA()</f>
        <v>#N/A</v>
      </c>
      <c r="C50" s="136">
        <f>IF(ISNUMBER('実質公債費比率（分子）の構造'!K$53),'実質公債費比率（分子）の構造'!K$53,NA())</f>
        <v>2224</v>
      </c>
      <c r="D50" s="136" t="e">
        <f>NA()</f>
        <v>#N/A</v>
      </c>
      <c r="E50" s="136" t="e">
        <f>NA()</f>
        <v>#N/A</v>
      </c>
      <c r="F50" s="136">
        <f>IF(ISNUMBER('実質公債費比率（分子）の構造'!L$53),'実質公債費比率（分子）の構造'!L$53,NA())</f>
        <v>2129</v>
      </c>
      <c r="G50" s="136" t="e">
        <f>NA()</f>
        <v>#N/A</v>
      </c>
      <c r="H50" s="136" t="e">
        <f>NA()</f>
        <v>#N/A</v>
      </c>
      <c r="I50" s="136">
        <f>IF(ISNUMBER('実質公債費比率（分子）の構造'!M$53),'実質公債費比率（分子）の構造'!M$53,NA())</f>
        <v>1904</v>
      </c>
      <c r="J50" s="136" t="e">
        <f>NA()</f>
        <v>#N/A</v>
      </c>
      <c r="K50" s="136" t="e">
        <f>NA()</f>
        <v>#N/A</v>
      </c>
      <c r="L50" s="136">
        <f>IF(ISNUMBER('実質公債費比率（分子）の構造'!N$53),'実質公債費比率（分子）の構造'!N$53,NA())</f>
        <v>1890</v>
      </c>
      <c r="M50" s="136" t="e">
        <f>NA()</f>
        <v>#N/A</v>
      </c>
      <c r="N50" s="136" t="e">
        <f>NA()</f>
        <v>#N/A</v>
      </c>
      <c r="O50" s="136">
        <f>IF(ISNUMBER('実質公債費比率（分子）の構造'!O$53),'実質公債費比率（分子）の構造'!O$53,NA())</f>
        <v>2040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51629</v>
      </c>
      <c r="E56" s="135"/>
      <c r="F56" s="135"/>
      <c r="G56" s="135">
        <f>'将来負担比率（分子）の構造'!J$51</f>
        <v>52410</v>
      </c>
      <c r="H56" s="135"/>
      <c r="I56" s="135"/>
      <c r="J56" s="135">
        <f>'将来負担比率（分子）の構造'!K$51</f>
        <v>52231</v>
      </c>
      <c r="K56" s="135"/>
      <c r="L56" s="135"/>
      <c r="M56" s="135">
        <f>'将来負担比率（分子）の構造'!L$51</f>
        <v>52893</v>
      </c>
      <c r="N56" s="135"/>
      <c r="O56" s="135"/>
      <c r="P56" s="135">
        <f>'将来負担比率（分子）の構造'!M$51</f>
        <v>53281</v>
      </c>
    </row>
    <row r="57" spans="1:16">
      <c r="A57" s="135" t="s">
        <v>35</v>
      </c>
      <c r="B57" s="135"/>
      <c r="C57" s="135"/>
      <c r="D57" s="135">
        <f>'将来負担比率（分子）の構造'!I$50</f>
        <v>3839</v>
      </c>
      <c r="E57" s="135"/>
      <c r="F57" s="135"/>
      <c r="G57" s="135">
        <f>'将来負担比率（分子）の構造'!J$50</f>
        <v>3899</v>
      </c>
      <c r="H57" s="135"/>
      <c r="I57" s="135"/>
      <c r="J57" s="135">
        <f>'将来負担比率（分子）の構造'!K$50</f>
        <v>3954</v>
      </c>
      <c r="K57" s="135"/>
      <c r="L57" s="135"/>
      <c r="M57" s="135">
        <f>'将来負担比率（分子）の構造'!L$50</f>
        <v>3539</v>
      </c>
      <c r="N57" s="135"/>
      <c r="O57" s="135"/>
      <c r="P57" s="135">
        <f>'将来負担比率（分子）の構造'!M$50</f>
        <v>3414</v>
      </c>
    </row>
    <row r="58" spans="1:16">
      <c r="A58" s="135" t="s">
        <v>34</v>
      </c>
      <c r="B58" s="135"/>
      <c r="C58" s="135"/>
      <c r="D58" s="135">
        <f>'将来負担比率（分子）の構造'!I$49</f>
        <v>7383</v>
      </c>
      <c r="E58" s="135"/>
      <c r="F58" s="135"/>
      <c r="G58" s="135">
        <f>'将来負担比率（分子）の構造'!J$49</f>
        <v>8211</v>
      </c>
      <c r="H58" s="135"/>
      <c r="I58" s="135"/>
      <c r="J58" s="135">
        <f>'将来負担比率（分子）の構造'!K$49</f>
        <v>7886</v>
      </c>
      <c r="K58" s="135"/>
      <c r="L58" s="135"/>
      <c r="M58" s="135">
        <f>'将来負担比率（分子）の構造'!L$49</f>
        <v>8156</v>
      </c>
      <c r="N58" s="135"/>
      <c r="O58" s="135"/>
      <c r="P58" s="135">
        <f>'将来負担比率（分子）の構造'!M$49</f>
        <v>7597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7678</v>
      </c>
      <c r="C62" s="135"/>
      <c r="D62" s="135"/>
      <c r="E62" s="135">
        <f>'将来負担比率（分子）の構造'!J$45</f>
        <v>7505</v>
      </c>
      <c r="F62" s="135"/>
      <c r="G62" s="135"/>
      <c r="H62" s="135">
        <f>'将来負担比率（分子）の構造'!K$45</f>
        <v>7329</v>
      </c>
      <c r="I62" s="135"/>
      <c r="J62" s="135"/>
      <c r="K62" s="135">
        <f>'将来負担比率（分子）の構造'!L$45</f>
        <v>6712</v>
      </c>
      <c r="L62" s="135"/>
      <c r="M62" s="135"/>
      <c r="N62" s="135">
        <f>'将来負担比率（分子）の構造'!M$45</f>
        <v>6207</v>
      </c>
      <c r="O62" s="135"/>
      <c r="P62" s="135"/>
    </row>
    <row r="63" spans="1:16">
      <c r="A63" s="135" t="s">
        <v>28</v>
      </c>
      <c r="B63" s="135">
        <f>'将来負担比率（分子）の構造'!I$44</f>
        <v>223</v>
      </c>
      <c r="C63" s="135"/>
      <c r="D63" s="135"/>
      <c r="E63" s="135">
        <f>'将来負担比率（分子）の構造'!J$44</f>
        <v>165</v>
      </c>
      <c r="F63" s="135"/>
      <c r="G63" s="135"/>
      <c r="H63" s="135">
        <f>'将来負担比率（分子）の構造'!K$44</f>
        <v>84</v>
      </c>
      <c r="I63" s="135"/>
      <c r="J63" s="135"/>
      <c r="K63" s="135">
        <f>'将来負担比率（分子）の構造'!L$44</f>
        <v>66</v>
      </c>
      <c r="L63" s="135"/>
      <c r="M63" s="135"/>
      <c r="N63" s="135">
        <f>'将来負担比率（分子）の構造'!M$44</f>
        <v>53</v>
      </c>
      <c r="O63" s="135"/>
      <c r="P63" s="135"/>
    </row>
    <row r="64" spans="1:16">
      <c r="A64" s="135" t="s">
        <v>27</v>
      </c>
      <c r="B64" s="135">
        <f>'将来負担比率（分子）の構造'!I$43</f>
        <v>28092</v>
      </c>
      <c r="C64" s="135"/>
      <c r="D64" s="135"/>
      <c r="E64" s="135">
        <f>'将来負担比率（分子）の構造'!J$43</f>
        <v>27346</v>
      </c>
      <c r="F64" s="135"/>
      <c r="G64" s="135"/>
      <c r="H64" s="135">
        <f>'将来負担比率（分子）の構造'!K$43</f>
        <v>25306</v>
      </c>
      <c r="I64" s="135"/>
      <c r="J64" s="135"/>
      <c r="K64" s="135">
        <f>'将来負担比率（分子）の構造'!L$43</f>
        <v>23188</v>
      </c>
      <c r="L64" s="135"/>
      <c r="M64" s="135"/>
      <c r="N64" s="135">
        <f>'将来負担比率（分子）の構造'!M$43</f>
        <v>23426</v>
      </c>
      <c r="O64" s="135"/>
      <c r="P64" s="135"/>
    </row>
    <row r="65" spans="1:16">
      <c r="A65" s="135" t="s">
        <v>26</v>
      </c>
      <c r="B65" s="135">
        <f>'将来負担比率（分子）の構造'!I$42</f>
        <v>7449</v>
      </c>
      <c r="C65" s="135"/>
      <c r="D65" s="135"/>
      <c r="E65" s="135">
        <f>'将来負担比率（分子）の構造'!J$42</f>
        <v>6015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49758</v>
      </c>
      <c r="C66" s="135"/>
      <c r="D66" s="135"/>
      <c r="E66" s="135">
        <f>'将来負担比率（分子）の構造'!J$41</f>
        <v>50032</v>
      </c>
      <c r="F66" s="135"/>
      <c r="G66" s="135"/>
      <c r="H66" s="135">
        <f>'将来負担比率（分子）の構造'!K$41</f>
        <v>53348</v>
      </c>
      <c r="I66" s="135"/>
      <c r="J66" s="135"/>
      <c r="K66" s="135">
        <f>'将来負担比率（分子）の構造'!L$41</f>
        <v>53896</v>
      </c>
      <c r="L66" s="135"/>
      <c r="M66" s="135"/>
      <c r="N66" s="135">
        <f>'将来負担比率（分子）の構造'!M$41</f>
        <v>54446</v>
      </c>
      <c r="O66" s="135"/>
      <c r="P66" s="135"/>
    </row>
    <row r="67" spans="1:16">
      <c r="A67" s="135" t="s">
        <v>62</v>
      </c>
      <c r="B67" s="135" t="e">
        <f>NA()</f>
        <v>#N/A</v>
      </c>
      <c r="C67" s="135">
        <f>IF(ISNUMBER('将来負担比率（分子）の構造'!I$52), IF('将来負担比率（分子）の構造'!I$52 &lt; 0, 0, '将来負担比率（分子）の構造'!I$52), NA())</f>
        <v>30350</v>
      </c>
      <c r="D67" s="135" t="e">
        <f>NA()</f>
        <v>#N/A</v>
      </c>
      <c r="E67" s="135" t="e">
        <f>NA()</f>
        <v>#N/A</v>
      </c>
      <c r="F67" s="135">
        <f>IF(ISNUMBER('将来負担比率（分子）の構造'!J$52), IF('将来負担比率（分子）の構造'!J$52 &lt; 0, 0, '将来負担比率（分子）の構造'!J$52), NA())</f>
        <v>26544</v>
      </c>
      <c r="G67" s="135" t="e">
        <f>NA()</f>
        <v>#N/A</v>
      </c>
      <c r="H67" s="135" t="e">
        <f>NA()</f>
        <v>#N/A</v>
      </c>
      <c r="I67" s="135">
        <f>IF(ISNUMBER('将来負担比率（分子）の構造'!K$52), IF('将来負担比率（分子）の構造'!K$52 &lt; 0, 0, '将来負担比率（分子）の構造'!K$52), NA())</f>
        <v>21996</v>
      </c>
      <c r="J67" s="135" t="e">
        <f>NA()</f>
        <v>#N/A</v>
      </c>
      <c r="K67" s="135" t="e">
        <f>NA()</f>
        <v>#N/A</v>
      </c>
      <c r="L67" s="135">
        <f>IF(ISNUMBER('将来負担比率（分子）の構造'!L$52), IF('将来負担比率（分子）の構造'!L$52 &lt; 0, 0, '将来負担比率（分子）の構造'!L$52), NA())</f>
        <v>19274</v>
      </c>
      <c r="M67" s="135" t="e">
        <f>NA()</f>
        <v>#N/A</v>
      </c>
      <c r="N67" s="135" t="e">
        <f>NA()</f>
        <v>#N/A</v>
      </c>
      <c r="O67" s="135">
        <f>IF(ISNUMBER('将来負担比率（分子）の構造'!M$52), IF('将来負担比率（分子）の構造'!M$52 &lt; 0, 0, '将来負担比率（分子）の構造'!M$52), NA())</f>
        <v>19839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2016-04-20T01:09:14Z</cp:lastPrinted>
  <dcterms:created xsi:type="dcterms:W3CDTF">2016-02-15T01:41:40Z</dcterms:created>
  <dcterms:modified xsi:type="dcterms:W3CDTF">2016-04-28T02:50:02Z</dcterms:modified>
  <cp:category/>
</cp:coreProperties>
</file>