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C39" i="9"/>
  <c r="CO38" i="9"/>
  <c r="BE38" i="9"/>
  <c r="AM38" i="9"/>
  <c r="C38" i="9"/>
  <c r="CO37" i="9"/>
  <c r="BE37" i="9"/>
  <c r="AM37" i="9"/>
  <c r="C37" i="9"/>
  <c r="CO36" i="9"/>
  <c r="BE36" i="9"/>
  <c r="AM36" i="9"/>
  <c r="C36" i="9"/>
  <c r="CO35" i="9"/>
  <c r="AM35" i="9"/>
  <c r="C35" i="9"/>
  <c r="CO34" i="9"/>
  <c r="BW34" i="9"/>
  <c r="BW35" i="9" s="1"/>
  <c r="BW36" i="9" s="1"/>
  <c r="BW37" i="9" s="1"/>
  <c r="BW38" i="9" s="1"/>
  <c r="BW39" i="9" s="1"/>
  <c r="BW40" i="9" s="1"/>
  <c r="BW41" i="9" s="1"/>
  <c r="BW42" i="9" s="1"/>
  <c r="BW43" i="9" s="1"/>
  <c r="AM34" i="9"/>
  <c r="C34" i="9"/>
  <c r="U34" i="9" l="1"/>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<sst xmlns="http://schemas.openxmlformats.org/spreadsheetml/2006/main" count="1060" uniqueCount="554">
  <si>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</si>
  <si>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</si>
  <si>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</si>
  <si>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</si>
  <si>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</si>
  <si>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</si>
  <si>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</si>
  <si>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</si>
  <si>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</si>
  <si>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</si>
  <si>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</si>
  <si>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</si>
  <si>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</si>
  <si>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</si>
  <si>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</si>
  <si>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</si>
  <si>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</si>
  <si>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</si>
  <si>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</si>
  <si>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</si>
  <si>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</si>
  <si>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</si>
  <si>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</si>
  <si>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</si>
  <si>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</si>
  <si>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</si>
  <si>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</si>
  <si>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</si>
  <si>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</si>
  <si>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</si>
  <si>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</si>
  <si>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</si>
  <si>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</si>
  <si>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</si>
  <si>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</si>
  <si>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</si>
  <si>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</si>
  <si>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</si>
  <si>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</si>
  <si>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</si>
  <si>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</si>
  <si>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</si>
  <si>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</si>
  <si>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</si>
  <si>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</si>
  <si>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</si>
  <si>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</si>
  <si>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</si>
  <si>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</si>
  <si>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</si>
  <si>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</si>
  <si>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</si>
  <si>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</si>
  <si>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</si>
  <si>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</si>
  <si>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</si>
  <si>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</si>
  <si>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</si>
  <si>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</si>
  <si>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</si>
  <si>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</si>
  <si>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</si>
  <si>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</si>
  <si>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</si>
  <si>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</si>
  <si>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</si>
  <si>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</si>
  <si>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</si>
  <si>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</si>
  <si>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</si>
  <si>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</si>
  <si>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</si>
  <si>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</si>
  <si>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</si>
  <si>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</si>
  <si>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</si>
  <si>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</si>
  <si>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</si>
  <si>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</si>
  <si>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</si>
  <si>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</si>
  <si>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和束町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</si>
  <si>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</si>
  <si>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</si>
  <si>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</si>
  <si>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</si>
  <si>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</si>
  <si>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</si>
  <si>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</si>
  <si>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</si>
  <si>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</si>
  <si>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</si>
  <si>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</si>
  <si>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</si>
  <si>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</si>
  <si>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</si>
  <si>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</si>
  <si>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</si>
  <si>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</si>
  <si>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</si>
  <si>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</si>
  <si>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</si>
  <si>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</si>
  <si>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</si>
  <si>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</si>
  <si>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</si>
  <si>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</si>
  <si>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</si>
  <si>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</si>
  <si>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</si>
  <si>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</si>
  <si>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</si>
  <si>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</si>
  <si>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</si>
  <si>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</si>
  <si>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</si>
  <si>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</si>
  <si>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</si>
  <si>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</si>
  <si>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</si>
  <si>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</si>
  <si>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</si>
  <si>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</si>
  <si>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</si>
  <si>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</si>
  <si>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</si>
  <si>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</si>
  <si>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</si>
  <si>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</si>
  <si>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</si>
  <si>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</si>
  <si>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</si>
  <si>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</si>
  <si>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</si>
  <si>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</si>
  <si>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</si>
  <si>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</si>
  <si>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</si>
  <si>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</si>
  <si>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</si>
  <si>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</si>
  <si>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</si>
  <si>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</si>
  <si>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</si>
  <si>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</si>
  <si>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</si>
  <si>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</si>
  <si>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</si>
  <si>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</si>
  <si>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</si>
  <si>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</si>
  <si>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</si>
  <si>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</si>
  <si>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</si>
  <si>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</si>
  <si>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</si>
  <si>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</si>
  <si>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</si>
  <si>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</si>
  <si>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</si>
  <si>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</si>
  <si>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</si>
  <si>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</si>
  <si>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</si>
  <si>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</si>
  <si>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</si>
  <si>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</si>
  <si>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</si>
  <si>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</si>
  <si>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</si>
  <si>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</si>
  <si>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</si>
  <si>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</si>
  <si>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</si>
  <si>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</si>
  <si>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</si>
  <si>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</si>
  <si>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</si>
  <si>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</si>
  <si>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</si>
  <si>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</si>
  <si>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</si>
  <si>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</si>
  <si>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</si>
  <si>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</si>
  <si>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</si>
  <si>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</si>
  <si>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</si>
  <si>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</si>
  <si>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</si>
  <si>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</si>
  <si>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</si>
  <si>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</si>
  <si>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</si>
  <si>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</si>
  <si>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京都府和束町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</si>
  <si>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</si>
  <si>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</si>
  <si>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</si>
  <si>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</si>
  <si>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</si>
  <si>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</si>
  <si>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</si>
  <si>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</si>
  <si>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</si>
  <si>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</si>
  <si>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</si>
  <si>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</si>
  <si>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</si>
  <si>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</si>
  <si>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</si>
  <si>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</si>
  <si>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</si>
  <si>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</si>
  <si>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</si>
  <si>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</si>
  <si>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</si>
  <si>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</si>
  <si>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</si>
  <si>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</si>
  <si>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</si>
  <si>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</si>
  <si>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</si>
  <si>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</si>
  <si>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</si>
  <si>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</si>
  <si>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</si>
  <si>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</si>
  <si>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</si>
  <si>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</si>
  <si>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</si>
  <si>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</si>
  <si>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</si>
  <si>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</si>
  <si>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</si>
  <si>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</si>
  <si>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</si>
  <si>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</si>
  <si>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</si>
  <si>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</si>
  <si>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</si>
  <si>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</si>
  <si>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</si>
  <si>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</si>
  <si>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</si>
  <si>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</si>
  <si>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</si>
  <si>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</si>
  <si>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</si>
  <si>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</si>
  <si>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</si>
  <si>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</si>
  <si>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</si>
  <si>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</si>
  <si>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</si>
  <si>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</si>
  <si>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</si>
  <si>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</si>
  <si>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</si>
  <si>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</si>
  <si>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</si>
  <si>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</si>
  <si>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</si>
  <si>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</si>
  <si>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</si>
  <si>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</si>
  <si>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</si>
  <si>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</si>
  <si>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</si>
  <si>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</si>
  <si>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</si>
  <si>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</si>
  <si>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</si>
  <si>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</si>
  <si>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</si>
  <si>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</si>
  <si>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</si>
  <si>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</si>
  <si>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</si>
  <si>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</si>
  <si>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</si>
  <si>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</si>
  <si>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</si>
  <si>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</si>
  <si>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</si>
  <si>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</si>
  <si>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</si>
  <si>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</si>
  <si>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</si>
  <si>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</si>
  <si>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</si>
  <si>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</si>
  <si>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</si>
  <si>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</si>
  <si>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</si>
  <si>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</si>
  <si>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</si>
  <si>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</si>
  <si>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</si>
  <si>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</si>
  <si>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</si>
  <si>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</si>
  <si>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</si>
  <si>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</si>
  <si>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</si>
  <si>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</si>
  <si>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</si>
  <si>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</si>
  <si>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</si>
  <si>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</si>
  <si>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</si>
  <si>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</si>
  <si>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</si>
  <si>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</si>
  <si>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</si>
  <si>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</si>
  <si>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</si>
  <si>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</si>
  <si>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</si>
  <si>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</si>
  <si>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</si>
  <si>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</si>
  <si>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</si>
  <si>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</si>
  <si>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</si>
  <si>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</si>
  <si>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</si>
  <si>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</si>
  <si>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</si>
  <si>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</si>
  <si>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</si>
  <si>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</si>
  <si>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</si>
  <si>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</si>
  <si>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</si>
  <si>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</si>
  <si>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</si>
  <si>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</si>
  <si>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</si>
  <si>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</si>
  <si>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</si>
  <si>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</si>
  <si>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</si>
  <si>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</si>
  <si>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京都府和束町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</si>
  <si>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</si>
  <si>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</si>
  <si>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</si>
  <si>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</si>
  <si>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</si>
  <si>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</si>
  <si>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</si>
  <si>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</si>
  <si>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</si>
  <si>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</si>
  <si>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</si>
  <si>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</si>
  <si>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</si>
  <si>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</si>
  <si>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</si>
  <si>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</si>
  <si>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</si>
  <si>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</si>
  <si>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</si>
  <si>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</si>
  <si>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</si>
  <si>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</si>
  <si>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</si>
  <si>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</si>
  <si>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</si>
  <si>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</si>
  <si>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</si>
  <si>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</si>
  <si>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</si>
  <si>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</si>
  <si>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</si>
  <si>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</si>
  <si>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</si>
  <si>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</si>
  <si>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</si>
  <si>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</si>
  <si>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介護保険特別会計（サービス事業勘定）</t>
    <phoneticPr fontId="5"/>
  </si>
  <si>
    <t>後期高齢者医療事業</t>
    <phoneticPr fontId="5"/>
  </si>
  <si>
    <t>和束町訪問看護ステーション</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</si>
  <si>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</si>
  <si>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</si>
  <si>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</si>
  <si>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</si>
  <si>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</si>
  <si>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</si>
  <si>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</si>
  <si>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</si>
  <si>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</si>
  <si>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</si>
  <si>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</si>
  <si>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</si>
  <si>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</si>
  <si>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</si>
  <si>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</si>
  <si>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</si>
  <si>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</si>
  <si>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</si>
  <si>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</si>
  <si>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</si>
  <si>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</si>
  <si>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</si>
  <si>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</si>
  <si>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</si>
  <si>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</si>
  <si>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</si>
  <si>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</si>
  <si>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</si>
  <si>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</si>
  <si>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</si>
  <si>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</si>
  <si>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</si>
  <si>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</si>
  <si>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</si>
  <si>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</si>
  <si>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</si>
  <si>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</si>
  <si>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</si>
  <si>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</si>
  <si>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</si>
  <si>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</si>
  <si>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</si>
  <si>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</si>
  <si>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</si>
  <si>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</si>
  <si>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</si>
  <si>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</si>
  <si>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</si>
  <si>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</si>
  <si>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</si>
  <si>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</si>
  <si>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</si>
  <si>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</si>
  <si>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</si>
  <si>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</si>
  <si>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</si>
  <si>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</si>
  <si>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</si>
  <si>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</si>
  <si>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</si>
  <si>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</si>
  <si>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</si>
  <si>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</si>
  <si>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</si>
  <si>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</si>
  <si>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</si>
  <si>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</si>
  <si>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</si>
  <si>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</si>
  <si>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</si>
  <si>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</si>
  <si>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</si>
  <si>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</si>
  <si>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</si>
  <si>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</si>
  <si>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</si>
  <si>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</si>
  <si>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</si>
  <si>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</si>
  <si>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</si>
  <si>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</si>
  <si>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</si>
  <si>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</si>
  <si>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</si>
  <si>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</si>
  <si>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</si>
  <si>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</si>
  <si>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</si>
  <si>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</si>
  <si>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</si>
  <si>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</si>
  <si>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</si>
  <si>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</si>
  <si>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</si>
  <si>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</si>
  <si>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</si>
  <si>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</si>
  <si>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</si>
  <si>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</si>
  <si>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</si>
  <si>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</si>
  <si>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</si>
  <si>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</si>
  <si>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</si>
  <si>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</si>
  <si>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</si>
  <si>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</si>
  <si>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</si>
  <si>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</si>
  <si>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</si>
  <si>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</si>
  <si>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</si>
  <si>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</si>
  <si>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</si>
  <si>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</si>
  <si>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</si>
  <si>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</si>
  <si>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</si>
  <si>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</si>
  <si>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</si>
  <si>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</si>
  <si>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</si>
  <si>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</si>
  <si>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</si>
  <si>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</si>
  <si>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</si>
  <si>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</si>
  <si>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</si>
  <si>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</si>
  <si>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</si>
  <si>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</si>
  <si>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</si>
  <si>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</si>
  <si>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</si>
  <si>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</si>
  <si>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</si>
  <si>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国民健康保険特別会計（事業勘定）</t>
  </si>
  <si>
    <t>▲ 0.20</t>
  </si>
  <si>
    <t>▲ 1.28</t>
  </si>
  <si>
    <t>▲ 0.38</t>
  </si>
  <si>
    <t>▲ 1.19</t>
  </si>
  <si>
    <t>一般会計</t>
  </si>
  <si>
    <t>簡易水道事業特別会計</t>
  </si>
  <si>
    <t>介護保険特別会計（保険事業勘定）</t>
  </si>
  <si>
    <t>下水道事業特別会計</t>
  </si>
  <si>
    <t>国民健康保険特別会計（直診勘定）</t>
  </si>
  <si>
    <t>後期高齢者医療事業</t>
  </si>
  <si>
    <t>介護保険特別会計（サービス事業勘定）</t>
  </si>
  <si>
    <t>その他会計（赤字）</t>
  </si>
  <si>
    <t>その他会計（黒字）</t>
  </si>
  <si>
    <t>-</t>
    <phoneticPr fontId="2"/>
  </si>
  <si>
    <t>-</t>
    <phoneticPr fontId="2"/>
  </si>
  <si>
    <t>国民健康保険山城病院組合（病院事業会計）</t>
  </si>
  <si>
    <t>国民健康保険山城病院組合（介護老人保健施設事業会計）</t>
  </si>
  <si>
    <t>京都府市町村職員退職手当組合</t>
  </si>
  <si>
    <t>京都府市町村議会議員公務災害補償等組合</t>
  </si>
  <si>
    <t>相楽中部消防組合</t>
  </si>
  <si>
    <t>相楽郡広域事務組合（一般会計）</t>
    <rPh sb="2" eb="3">
      <t>グン</t>
    </rPh>
    <phoneticPr fontId="24"/>
  </si>
  <si>
    <t>相楽郡広域事務組合（相楽地区ふるさと市町村圏振興事業特別会計）</t>
    <rPh sb="0" eb="2">
      <t>ソウラク</t>
    </rPh>
    <rPh sb="2" eb="3">
      <t>グン</t>
    </rPh>
    <rPh sb="3" eb="5">
      <t>コウイキ</t>
    </rPh>
    <rPh sb="5" eb="7">
      <t>ジム</t>
    </rPh>
    <rPh sb="7" eb="9">
      <t>クミアイ</t>
    </rPh>
    <rPh sb="10" eb="12">
      <t>ソウラク</t>
    </rPh>
    <rPh sb="12" eb="14">
      <t>チク</t>
    </rPh>
    <rPh sb="18" eb="21">
      <t>シチョウソン</t>
    </rPh>
    <rPh sb="21" eb="22">
      <t>ケン</t>
    </rPh>
    <rPh sb="22" eb="24">
      <t>シンコウ</t>
    </rPh>
    <rPh sb="24" eb="26">
      <t>ジギョウ</t>
    </rPh>
    <rPh sb="26" eb="28">
      <t>トクベツ</t>
    </rPh>
    <rPh sb="28" eb="30">
      <t>カイケイ</t>
    </rPh>
    <phoneticPr fontId="24"/>
  </si>
  <si>
    <t>京都府自治会館管理組合</t>
  </si>
  <si>
    <t>京都府住宅新築資金等貸付事業管理組合（一般会計）</t>
  </si>
  <si>
    <t>京都府住宅新築資金等貸付事業管理組合（特別会計）</t>
  </si>
  <si>
    <t>京都府後期高齢者医療広域連合（一般会計）</t>
  </si>
  <si>
    <t>京都府後期高齢者医療広域連合（後期高齢者医療特別会計）</t>
  </si>
  <si>
    <t>相楽東部広域連合</t>
  </si>
  <si>
    <t>京都地方税機構</t>
  </si>
  <si>
    <t>財団法人和束町活性化センター</t>
    <rPh sb="0" eb="2">
      <t>ザイダン</t>
    </rPh>
    <rPh sb="2" eb="4">
      <t>ホウジン</t>
    </rPh>
    <rPh sb="4" eb="7">
      <t>ワヅカチョウ</t>
    </rPh>
    <rPh sb="7" eb="10">
      <t>カッセイカ</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</si>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</sst>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39371</c:v>
                </c:pt>
                <c:pt idx="1">
                  <c:v>37336</c:v>
                </c:pt>
                <c:pt idx="2">
                  <c:v>60019</c:v>
                </c:pt>
                <c:pt idx="3">
                  <c:v>85245</c:v>
                </c:pt>
                <c:pt idx="4">
                  <c:v>61559</c:v>
                </c:pt>
              </c:numCache>
            </c:numRef>
          </c:val>
          <c:smooth val="0"/>
        </c:ser>
        <c:dLbls>
          <c:showLegendKey val="0"/>
          <c:showVal val="0"/>
          <c:showCatName val="0"/>
          <c:showSerName val="0"/>
          <c:showPercent val="0"/>
          <c:showBubbleSize val="0"/>
        </c:dLbls>
        <c:marker val="1"/>
        <c:smooth val="0"/>
        <c:axId val="97033600"/>
        <c:axId val="97125888"/>
      </c:lineChart>
      <c:catAx>
        <c:axId val="970336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125888"/>
        <c:crosses val="autoZero"/>
        <c:auto val="1"/>
        <c:lblAlgn val="ctr"/>
        <c:lblOffset val="100"/>
        <c:tickLblSkip val="1"/>
        <c:tickMarkSkip val="1"/>
        <c:noMultiLvlLbl val="0"/>
      </c:catAx>
      <c:valAx>
        <c:axId val="9712588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033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4.29</c:v>
                </c:pt>
                <c:pt idx="1">
                  <c:v>4.3499999999999996</c:v>
                </c:pt>
                <c:pt idx="2">
                  <c:v>4.0199999999999996</c:v>
                </c:pt>
                <c:pt idx="3">
                  <c:v>4.0999999999999996</c:v>
                </c:pt>
                <c:pt idx="4">
                  <c:v>4.84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16.309999999999999</c:v>
                </c:pt>
                <c:pt idx="1">
                  <c:v>24.88</c:v>
                </c:pt>
                <c:pt idx="2">
                  <c:v>29.74</c:v>
                </c:pt>
                <c:pt idx="3">
                  <c:v>31.73</c:v>
                </c:pt>
                <c:pt idx="4">
                  <c:v>34.75</c:v>
                </c:pt>
              </c:numCache>
            </c:numRef>
          </c:val>
        </c:ser>
        <c:dLbls>
          <c:showLegendKey val="0"/>
          <c:showVal val="0"/>
          <c:showCatName val="0"/>
          <c:showSerName val="0"/>
          <c:showPercent val="0"/>
          <c:showBubbleSize val="0"/>
        </c:dLbls>
        <c:gapWidth val="250"/>
        <c:overlap val="100"/>
        <c:axId val="111101440"/>
        <c:axId val="1111033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7.56</c:v>
                </c:pt>
                <c:pt idx="1">
                  <c:v>8.24</c:v>
                </c:pt>
                <c:pt idx="2">
                  <c:v>3.89</c:v>
                </c:pt>
                <c:pt idx="3">
                  <c:v>2.1</c:v>
                </c:pt>
                <c:pt idx="4">
                  <c:v>3.16</c:v>
                </c:pt>
              </c:numCache>
            </c:numRef>
          </c:val>
          <c:smooth val="0"/>
        </c:ser>
        <c:dLbls>
          <c:showLegendKey val="0"/>
          <c:showVal val="0"/>
          <c:showCatName val="0"/>
          <c:showSerName val="0"/>
          <c:showPercent val="0"/>
          <c:showBubbleSize val="0"/>
        </c:dLbls>
        <c:marker val="1"/>
        <c:smooth val="0"/>
        <c:axId val="111101440"/>
        <c:axId val="111103360"/>
      </c:lineChart>
      <c:catAx>
        <c:axId val="11110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103360"/>
        <c:crosses val="autoZero"/>
        <c:auto val="1"/>
        <c:lblAlgn val="ctr"/>
        <c:lblOffset val="100"/>
        <c:tickLblSkip val="1"/>
        <c:tickMarkSkip val="1"/>
        <c:noMultiLvlLbl val="0"/>
      </c:catAx>
      <c:valAx>
        <c:axId val="111103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01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0.02</c:v>
                </c:pt>
                <c:pt idx="4">
                  <c:v>#N/A</c:v>
                </c:pt>
                <c:pt idx="5">
                  <c:v>0.01</c:v>
                </c:pt>
                <c:pt idx="6">
                  <c:v>#N/A</c:v>
                </c:pt>
                <c:pt idx="7">
                  <c:v>0.02</c:v>
                </c:pt>
                <c:pt idx="8">
                  <c:v>#N/A</c:v>
                </c:pt>
                <c:pt idx="9">
                  <c:v>0.01</c:v>
                </c:pt>
              </c:numCache>
            </c:numRef>
          </c:val>
        </c:ser>
        <c:ser>
          <c:idx val="4"/>
          <c:order val="4"/>
          <c:tx>
            <c:strRef>
              <c:f>データシート!$A$31</c:f>
              <c:strCache>
                <c:ptCount val="1"/>
                <c:pt idx="0">
                  <c:v>国民健康保険特別会計（直診勘定）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0.06</c:v>
                </c:pt>
                <c:pt idx="2">
                  <c:v>#N/A</c:v>
                </c:pt>
                <c:pt idx="3">
                  <c:v>0.16</c:v>
                </c:pt>
                <c:pt idx="4">
                  <c:v>#N/A</c:v>
                </c:pt>
                <c:pt idx="5">
                  <c:v>0.19</c:v>
                </c:pt>
                <c:pt idx="6">
                  <c:v>#N/A</c:v>
                </c:pt>
                <c:pt idx="7">
                  <c:v>0.14000000000000001</c:v>
                </c:pt>
                <c:pt idx="8">
                  <c:v>#N/A</c:v>
                </c:pt>
                <c:pt idx="9">
                  <c:v>0.04</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c:v>
                </c:pt>
                <c:pt idx="2">
                  <c:v>#N/A</c:v>
                </c:pt>
                <c:pt idx="3">
                  <c:v>0.2</c:v>
                </c:pt>
                <c:pt idx="4">
                  <c:v>#N/A</c:v>
                </c:pt>
                <c:pt idx="5">
                  <c:v>0.22</c:v>
                </c:pt>
                <c:pt idx="6">
                  <c:v>#N/A</c:v>
                </c:pt>
                <c:pt idx="7">
                  <c:v>0.17</c:v>
                </c:pt>
                <c:pt idx="8">
                  <c:v>#N/A</c:v>
                </c:pt>
                <c:pt idx="9">
                  <c:v>0.17</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c:v>
                </c:pt>
                <c:pt idx="2">
                  <c:v>#N/A</c:v>
                </c:pt>
                <c:pt idx="3">
                  <c:v>0.44</c:v>
                </c:pt>
                <c:pt idx="4">
                  <c:v>#N/A</c:v>
                </c:pt>
                <c:pt idx="5">
                  <c:v>0.17</c:v>
                </c:pt>
                <c:pt idx="6">
                  <c:v>#N/A</c:v>
                </c:pt>
                <c:pt idx="7">
                  <c:v>0.45</c:v>
                </c:pt>
                <c:pt idx="8">
                  <c:v>#N/A</c:v>
                </c:pt>
                <c:pt idx="9">
                  <c:v>0.38</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0.19</c:v>
                </c:pt>
                <c:pt idx="2">
                  <c:v>#N/A</c:v>
                </c:pt>
                <c:pt idx="3">
                  <c:v>0.31</c:v>
                </c:pt>
                <c:pt idx="4">
                  <c:v>#N/A</c:v>
                </c:pt>
                <c:pt idx="5">
                  <c:v>0.36</c:v>
                </c:pt>
                <c:pt idx="6">
                  <c:v>#N/A</c:v>
                </c:pt>
                <c:pt idx="7">
                  <c:v>0.24</c:v>
                </c:pt>
                <c:pt idx="8">
                  <c:v>#N/A</c:v>
                </c:pt>
                <c:pt idx="9">
                  <c:v>0.49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4.28</c:v>
                </c:pt>
                <c:pt idx="2">
                  <c:v>#N/A</c:v>
                </c:pt>
                <c:pt idx="3">
                  <c:v>4.34</c:v>
                </c:pt>
                <c:pt idx="4">
                  <c:v>#N/A</c:v>
                </c:pt>
                <c:pt idx="5">
                  <c:v>4.01</c:v>
                </c:pt>
                <c:pt idx="6">
                  <c:v>#N/A</c:v>
                </c:pt>
                <c:pt idx="7">
                  <c:v>4.09</c:v>
                </c:pt>
                <c:pt idx="8">
                  <c:v>#N/A</c:v>
                </c:pt>
                <c:pt idx="9">
                  <c:v>4.83</c:v>
                </c:pt>
              </c:numCache>
            </c:numRef>
          </c:val>
        </c:ser>
        <c:ser>
          <c:idx val="9"/>
          <c:order val="9"/>
          <c:tx>
            <c:strRef>
              <c:f>データシート!$A$36</c:f>
              <c:strCache>
                <c:ptCount val="1"/>
                <c:pt idx="0">
                  <c:v>国民健康保険特別会計（事業勘定）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0.2</c:v>
                </c:pt>
                <c:pt idx="1">
                  <c:v>#N/A</c:v>
                </c:pt>
                <c:pt idx="2">
                  <c:v>1.28</c:v>
                </c:pt>
                <c:pt idx="3">
                  <c:v>#N/A</c:v>
                </c:pt>
                <c:pt idx="4">
                  <c:v>0.38</c:v>
                </c:pt>
                <c:pt idx="5">
                  <c:v>#N/A</c:v>
                </c:pt>
                <c:pt idx="6">
                  <c:v>#N/A</c:v>
                </c:pt>
                <c:pt idx="7">
                  <c:v>0.04</c:v>
                </c:pt>
                <c:pt idx="8">
                  <c:v>1.19</c:v>
                </c:pt>
                <c:pt idx="9">
                  <c:v>#N/A</c:v>
                </c:pt>
              </c:numCache>
            </c:numRef>
          </c:val>
        </c:ser>
        <c:dLbls>
          <c:showLegendKey val="0"/>
          <c:showVal val="0"/>
          <c:showCatName val="0"/>
          <c:showSerName val="0"/>
          <c:showPercent val="0"/>
          <c:showBubbleSize val="0"/>
        </c:dLbls>
        <c:gapWidth val="150"/>
        <c:overlap val="100"/>
        <c:axId val="110939520"/>
        <c:axId val="110945408"/>
      </c:barChart>
      <c:catAx>
        <c:axId val="110939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945408"/>
        <c:crosses val="autoZero"/>
        <c:auto val="1"/>
        <c:lblAlgn val="ctr"/>
        <c:lblOffset val="100"/>
        <c:tickLblSkip val="1"/>
        <c:tickMarkSkip val="1"/>
        <c:noMultiLvlLbl val="0"/>
      </c:catAx>
      <c:valAx>
        <c:axId val="11094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39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395</c:v>
                </c:pt>
                <c:pt idx="5">
                  <c:v>385</c:v>
                </c:pt>
                <c:pt idx="8">
                  <c:v>379</c:v>
                </c:pt>
                <c:pt idx="11">
                  <c:v>379</c:v>
                </c:pt>
                <c:pt idx="14">
                  <c:v>362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142</c:v>
                </c:pt>
                <c:pt idx="3">
                  <c:v>134</c:v>
                </c:pt>
                <c:pt idx="6">
                  <c:v>120</c:v>
                </c:pt>
                <c:pt idx="9">
                  <c:v>104</c:v>
                </c:pt>
                <c:pt idx="12">
                  <c:v>53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137</c:v>
                </c:pt>
                <c:pt idx="3">
                  <c:v>138</c:v>
                </c:pt>
                <c:pt idx="6">
                  <c:v>152</c:v>
                </c:pt>
                <c:pt idx="9">
                  <c:v>149</c:v>
                </c:pt>
                <c:pt idx="12">
                  <c:v>142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447</c:v>
                </c:pt>
                <c:pt idx="3">
                  <c:v>426</c:v>
                </c:pt>
                <c:pt idx="6">
                  <c:v>389</c:v>
                </c:pt>
                <c:pt idx="9">
                  <c:v>376</c:v>
                </c:pt>
                <c:pt idx="12">
                  <c:v>367</c:v>
                </c:pt>
              </c:numCache>
            </c:numRef>
          </c:val>
        </c:ser>
        <c:dLbls>
          <c:showLegendKey val="0"/>
          <c:showVal val="0"/>
          <c:showCatName val="0"/>
          <c:showSerName val="0"/>
          <c:showPercent val="0"/>
          <c:showBubbleSize val="0"/>
        </c:dLbls>
        <c:gapWidth val="100"/>
        <c:overlap val="100"/>
        <c:axId val="109873792"/>
        <c:axId val="1098800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331</c:v>
                </c:pt>
                <c:pt idx="2">
                  <c:v>#N/A</c:v>
                </c:pt>
                <c:pt idx="3">
                  <c:v>#N/A</c:v>
                </c:pt>
                <c:pt idx="4">
                  <c:v>313</c:v>
                </c:pt>
                <c:pt idx="5">
                  <c:v>#N/A</c:v>
                </c:pt>
                <c:pt idx="6">
                  <c:v>#N/A</c:v>
                </c:pt>
                <c:pt idx="7">
                  <c:v>282</c:v>
                </c:pt>
                <c:pt idx="8">
                  <c:v>#N/A</c:v>
                </c:pt>
                <c:pt idx="9">
                  <c:v>#N/A</c:v>
                </c:pt>
                <c:pt idx="10">
                  <c:v>250</c:v>
                </c:pt>
                <c:pt idx="11">
                  <c:v>#N/A</c:v>
                </c:pt>
                <c:pt idx="12">
                  <c:v>#N/A</c:v>
                </c:pt>
                <c:pt idx="13">
                  <c:v>200</c:v>
                </c:pt>
                <c:pt idx="14">
                  <c:v>#N/A</c:v>
                </c:pt>
              </c:numCache>
            </c:numRef>
          </c:val>
          <c:smooth val="0"/>
        </c:ser>
        <c:dLbls>
          <c:showLegendKey val="0"/>
          <c:showVal val="0"/>
          <c:showCatName val="0"/>
          <c:showSerName val="0"/>
          <c:showPercent val="0"/>
          <c:showBubbleSize val="0"/>
        </c:dLbls>
        <c:marker val="1"/>
        <c:smooth val="0"/>
        <c:axId val="109873792"/>
        <c:axId val="109880064"/>
      </c:lineChart>
      <c:catAx>
        <c:axId val="109873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880064"/>
        <c:crosses val="autoZero"/>
        <c:auto val="1"/>
        <c:lblAlgn val="ctr"/>
        <c:lblOffset val="100"/>
        <c:tickLblSkip val="1"/>
        <c:tickMarkSkip val="1"/>
        <c:noMultiLvlLbl val="0"/>
      </c:catAx>
      <c:valAx>
        <c:axId val="109880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873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4158</c:v>
                </c:pt>
                <c:pt idx="5">
                  <c:v>4001</c:v>
                </c:pt>
                <c:pt idx="8">
                  <c:v>3935</c:v>
                </c:pt>
                <c:pt idx="11">
                  <c:v>3917</c:v>
                </c:pt>
                <c:pt idx="14">
                  <c:v>3891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33</c:v>
                </c:pt>
                <c:pt idx="5">
                  <c:v>30</c:v>
                </c:pt>
                <c:pt idx="8">
                  <c:v>26</c:v>
                </c:pt>
                <c:pt idx="11">
                  <c:v>22</c:v>
                </c:pt>
                <c:pt idx="14">
                  <c:v>19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747</c:v>
                </c:pt>
                <c:pt idx="5">
                  <c:v>1021</c:v>
                </c:pt>
                <c:pt idx="8">
                  <c:v>1223</c:v>
                </c:pt>
                <c:pt idx="11">
                  <c:v>1411</c:v>
                </c:pt>
                <c:pt idx="14">
                  <c:v>1613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706</c:v>
                </c:pt>
                <c:pt idx="3">
                  <c:v>685</c:v>
                </c:pt>
                <c:pt idx="6">
                  <c:v>657</c:v>
                </c:pt>
                <c:pt idx="9">
                  <c:v>627</c:v>
                </c:pt>
                <c:pt idx="12">
                  <c:v>576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786</c:v>
                </c:pt>
                <c:pt idx="3">
                  <c:v>591</c:v>
                </c:pt>
                <c:pt idx="6">
                  <c:v>495</c:v>
                </c:pt>
                <c:pt idx="9">
                  <c:v>426</c:v>
                </c:pt>
                <c:pt idx="12">
                  <c:v>394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2767</c:v>
                </c:pt>
                <c:pt idx="3">
                  <c:v>2750</c:v>
                </c:pt>
                <c:pt idx="6">
                  <c:v>2701</c:v>
                </c:pt>
                <c:pt idx="9">
                  <c:v>2668</c:v>
                </c:pt>
                <c:pt idx="12">
                  <c:v>2599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3510</c:v>
                </c:pt>
                <c:pt idx="3">
                  <c:v>3350</c:v>
                </c:pt>
                <c:pt idx="6">
                  <c:v>3341</c:v>
                </c:pt>
                <c:pt idx="9">
                  <c:v>3455</c:v>
                </c:pt>
                <c:pt idx="12">
                  <c:v>3467</c:v>
                </c:pt>
              </c:numCache>
            </c:numRef>
          </c:val>
        </c:ser>
        <c:dLbls>
          <c:showLegendKey val="0"/>
          <c:showVal val="0"/>
          <c:showCatName val="0"/>
          <c:showSerName val="0"/>
          <c:showPercent val="0"/>
          <c:showBubbleSize val="0"/>
        </c:dLbls>
        <c:gapWidth val="100"/>
        <c:overlap val="100"/>
        <c:axId val="109814528"/>
        <c:axId val="1098164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2831</c:v>
                </c:pt>
                <c:pt idx="2">
                  <c:v>#N/A</c:v>
                </c:pt>
                <c:pt idx="3">
                  <c:v>#N/A</c:v>
                </c:pt>
                <c:pt idx="4">
                  <c:v>2325</c:v>
                </c:pt>
                <c:pt idx="5">
                  <c:v>#N/A</c:v>
                </c:pt>
                <c:pt idx="6">
                  <c:v>#N/A</c:v>
                </c:pt>
                <c:pt idx="7">
                  <c:v>2010</c:v>
                </c:pt>
                <c:pt idx="8">
                  <c:v>#N/A</c:v>
                </c:pt>
                <c:pt idx="9">
                  <c:v>#N/A</c:v>
                </c:pt>
                <c:pt idx="10">
                  <c:v>1825</c:v>
                </c:pt>
                <c:pt idx="11">
                  <c:v>#N/A</c:v>
                </c:pt>
                <c:pt idx="12">
                  <c:v>#N/A</c:v>
                </c:pt>
                <c:pt idx="13">
                  <c:v>1513</c:v>
                </c:pt>
                <c:pt idx="14">
                  <c:v>#N/A</c:v>
                </c:pt>
              </c:numCache>
            </c:numRef>
          </c:val>
          <c:smooth val="0"/>
        </c:ser>
        <c:dLbls>
          <c:showLegendKey val="0"/>
          <c:showVal val="0"/>
          <c:showCatName val="0"/>
          <c:showSerName val="0"/>
          <c:showPercent val="0"/>
          <c:showBubbleSize val="0"/>
        </c:dLbls>
        <c:marker val="1"/>
        <c:smooth val="0"/>
        <c:axId val="109814528"/>
        <c:axId val="109816448"/>
      </c:lineChart>
      <c:catAx>
        <c:axId val="109814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816448"/>
        <c:crosses val="autoZero"/>
        <c:auto val="1"/>
        <c:lblAlgn val="ctr"/>
        <c:lblOffset val="100"/>
        <c:tickLblSkip val="1"/>
        <c:tickMarkSkip val="1"/>
        <c:noMultiLvlLbl val="0"/>
      </c:catAx>
      <c:valAx>
        <c:axId val="109816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814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京都府和束町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4,357
4,340
64.93
3,361,660
3,228,897
98,433
2,033,941
3,466,854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90.3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の中では比較的指数は安定しているものの、</a:t>
          </a:r>
          <a:r>
            <a:rPr lang="ja-JP" altLang="ja-JP" sz="1100" b="0" i="0" baseline="0">
              <a:solidFill>
                <a:schemeClr val="dk1"/>
              </a:solidFill>
              <a:effectLst/>
              <a:latin typeface="+mn-lt"/>
              <a:ea typeface="+mn-ea"/>
              <a:cs typeface="+mn-cs"/>
            </a:rPr>
            <a:t>全国平均、京都府平均と比較</a:t>
          </a:r>
          <a:r>
            <a:rPr lang="ja-JP" altLang="en-US" sz="1100" b="0" i="0" baseline="0">
              <a:solidFill>
                <a:schemeClr val="dk1"/>
              </a:solidFill>
              <a:effectLst/>
              <a:latin typeface="+mn-lt"/>
              <a:ea typeface="+mn-ea"/>
              <a:cs typeface="+mn-cs"/>
            </a:rPr>
            <a:t>すると</a:t>
          </a:r>
          <a:r>
            <a:rPr lang="ja-JP" altLang="ja-JP" sz="1100" b="0" i="0" baseline="0">
              <a:solidFill>
                <a:schemeClr val="dk1"/>
              </a:solidFill>
              <a:effectLst/>
              <a:latin typeface="+mn-lt"/>
              <a:ea typeface="+mn-ea"/>
              <a:cs typeface="+mn-cs"/>
            </a:rPr>
            <a:t>財政力に乏しい。その要因の一つとして、基幹産業の農業</a:t>
          </a:r>
          <a:r>
            <a:rPr lang="ja-JP" altLang="en-US" sz="1100" b="0" i="0" baseline="0">
              <a:solidFill>
                <a:schemeClr val="dk1"/>
              </a:solidFill>
              <a:effectLst/>
              <a:latin typeface="+mn-lt"/>
              <a:ea typeface="+mn-ea"/>
              <a:cs typeface="+mn-cs"/>
            </a:rPr>
            <a:t>を除いて雇用の場が少なく、</a:t>
          </a:r>
          <a:r>
            <a:rPr lang="ja-JP" altLang="ja-JP" sz="1100" b="0" i="0" baseline="0">
              <a:solidFill>
                <a:schemeClr val="dk1"/>
              </a:solidFill>
              <a:effectLst/>
              <a:latin typeface="+mn-lt"/>
              <a:ea typeface="+mn-ea"/>
              <a:cs typeface="+mn-cs"/>
            </a:rPr>
            <a:t>就労のため若年層を中心に町外へ</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転出</a:t>
          </a:r>
          <a:r>
            <a:rPr lang="ja-JP" altLang="en-US" sz="1100" b="0" i="0" baseline="0">
              <a:solidFill>
                <a:schemeClr val="dk1"/>
              </a:solidFill>
              <a:effectLst/>
              <a:latin typeface="+mn-lt"/>
              <a:ea typeface="+mn-ea"/>
              <a:cs typeface="+mn-cs"/>
            </a:rPr>
            <a:t>が著しく、税収が少ないことが挙げられる。</a:t>
          </a:r>
          <a:r>
            <a:rPr lang="ja-JP" altLang="ja-JP" sz="1100" b="0" i="0" baseline="0">
              <a:solidFill>
                <a:schemeClr val="dk1"/>
              </a:solidFill>
              <a:effectLst/>
              <a:latin typeface="+mn-lt"/>
              <a:ea typeface="+mn-ea"/>
              <a:cs typeface="+mn-cs"/>
            </a:rPr>
            <a:t>少子高齢化過疎化が進む中、</a:t>
          </a:r>
          <a:r>
            <a:rPr lang="ja-JP" altLang="en-US" sz="1100" b="0" i="0" baseline="0">
              <a:solidFill>
                <a:schemeClr val="dk1"/>
              </a:solidFill>
              <a:effectLst/>
              <a:latin typeface="+mn-lt"/>
              <a:ea typeface="+mn-ea"/>
              <a:cs typeface="+mn-cs"/>
            </a:rPr>
            <a:t>財政状況の</a:t>
          </a:r>
          <a:r>
            <a:rPr lang="ja-JP" altLang="ja-JP" sz="1100" b="0" i="0" baseline="0">
              <a:solidFill>
                <a:schemeClr val="dk1"/>
              </a:solidFill>
              <a:effectLst/>
              <a:latin typeface="+mn-lt"/>
              <a:ea typeface="+mn-ea"/>
              <a:cs typeface="+mn-cs"/>
            </a:rPr>
            <a:t>厳</a:t>
          </a:r>
          <a:r>
            <a:rPr lang="ja-JP" altLang="en-US" sz="1100" b="0" i="0" baseline="0">
              <a:solidFill>
                <a:schemeClr val="dk1"/>
              </a:solidFill>
              <a:effectLst/>
              <a:latin typeface="+mn-lt"/>
              <a:ea typeface="+mn-ea"/>
              <a:cs typeface="+mn-cs"/>
            </a:rPr>
            <a:t>しさは変わらないが、経費節減と併せて、地方創生総合戦略に基づき定住人口と交流人口の拡大に努めることとする。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8" name="直線コネクタ 67"/>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112485</xdr:rowOff>
    </xdr:from>
    <xdr:to>
      <xdr:col>6</xdr:col>
      <xdr:colOff>0</xdr:colOff>
      <xdr:row>43</xdr:row>
      <xdr:rowOff>129722</xdr:rowOff>
    </xdr:to>
    <xdr:cxnSp macro="">
      <xdr:nvCxnSpPr>
        <xdr:cNvPr id="71" name="直線コネクタ 70"/>
        <xdr:cNvCxnSpPr/>
      </xdr:nvCxnSpPr>
      <xdr:spPr>
        <a:xfrm>
          <a:off x="3225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112485</xdr:rowOff>
    </xdr:to>
    <xdr:cxnSp macro="">
      <xdr:nvCxnSpPr>
        <xdr:cNvPr id="74" name="直線コネクタ 73"/>
        <xdr:cNvCxnSpPr/>
      </xdr:nvCxnSpPr>
      <xdr:spPr>
        <a:xfrm>
          <a:off x="2336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6" name="テキスト ボックス 75"/>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78015</xdr:rowOff>
    </xdr:from>
    <xdr:to>
      <xdr:col>3</xdr:col>
      <xdr:colOff>279400</xdr:colOff>
      <xdr:row>43</xdr:row>
      <xdr:rowOff>95250</xdr:rowOff>
    </xdr:to>
    <xdr:cxnSp macro="">
      <xdr:nvCxnSpPr>
        <xdr:cNvPr id="77" name="直線コネクタ 76"/>
        <xdr:cNvCxnSpPr/>
      </xdr:nvCxnSpPr>
      <xdr:spPr>
        <a:xfrm>
          <a:off x="1447800" y="74503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79" name="テキスト ボックス 78"/>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1" name="テキスト ボックス 80"/>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7" name="円/楕円 86"/>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95449</xdr:rowOff>
    </xdr:from>
    <xdr:ext cx="762000" cy="259045"/>
    <xdr:sp macro="" textlink="">
      <xdr:nvSpPr>
        <xdr:cNvPr id="88" name="財政力該当値テキスト"/>
        <xdr:cNvSpPr txBox="1"/>
      </xdr:nvSpPr>
      <xdr:spPr>
        <a:xfrm>
          <a:off x="50419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89" name="円/楕円 88"/>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19249</xdr:rowOff>
    </xdr:from>
    <xdr:ext cx="736600" cy="259045"/>
    <xdr:sp macro="" textlink="">
      <xdr:nvSpPr>
        <xdr:cNvPr id="90" name="テキスト ボックス 89"/>
        <xdr:cNvSpPr txBox="1"/>
      </xdr:nvSpPr>
      <xdr:spPr>
        <a:xfrm>
          <a:off x="3733800" y="7220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61685</xdr:rowOff>
    </xdr:from>
    <xdr:to>
      <xdr:col>4</xdr:col>
      <xdr:colOff>533400</xdr:colOff>
      <xdr:row>43</xdr:row>
      <xdr:rowOff>163285</xdr:rowOff>
    </xdr:to>
    <xdr:sp macro="" textlink="">
      <xdr:nvSpPr>
        <xdr:cNvPr id="91" name="円/楕円 90"/>
        <xdr:cNvSpPr/>
      </xdr:nvSpPr>
      <xdr:spPr>
        <a:xfrm>
          <a:off x="3175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2012</xdr:rowOff>
    </xdr:from>
    <xdr:ext cx="762000" cy="259045"/>
    <xdr:sp macro="" textlink="">
      <xdr:nvSpPr>
        <xdr:cNvPr id="92" name="テキスト ボックス 91"/>
        <xdr:cNvSpPr txBox="1"/>
      </xdr:nvSpPr>
      <xdr:spPr>
        <a:xfrm>
          <a:off x="2844800" y="720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156227</xdr:rowOff>
    </xdr:from>
    <xdr:ext cx="762000" cy="259045"/>
    <xdr:sp macro="" textlink="">
      <xdr:nvSpPr>
        <xdr:cNvPr id="94" name="テキスト ボックス 93"/>
        <xdr:cNvSpPr txBox="1"/>
      </xdr:nvSpPr>
      <xdr:spPr>
        <a:xfrm>
          <a:off x="1955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27215</xdr:rowOff>
    </xdr:from>
    <xdr:to>
      <xdr:col>2</xdr:col>
      <xdr:colOff>127000</xdr:colOff>
      <xdr:row>43</xdr:row>
      <xdr:rowOff>128815</xdr:rowOff>
    </xdr:to>
    <xdr:sp macro="" textlink="">
      <xdr:nvSpPr>
        <xdr:cNvPr id="95" name="円/楕円 94"/>
        <xdr:cNvSpPr/>
      </xdr:nvSpPr>
      <xdr:spPr>
        <a:xfrm>
          <a:off x="1397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138992</xdr:rowOff>
    </xdr:from>
    <xdr:ext cx="762000" cy="259045"/>
    <xdr:sp macro="" textlink="">
      <xdr:nvSpPr>
        <xdr:cNvPr id="96" name="テキスト ボックス 95"/>
        <xdr:cNvSpPr txBox="1"/>
      </xdr:nvSpPr>
      <xdr:spPr>
        <a:xfrm>
          <a:off x="1066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effectLst/>
            </a:rPr>
            <a:t>比率の低減に向けて９０％を下回るよう努めているが、普通交付税及び町税の減収により経常一般財源が対前年度４０，８４７千円減少したことにより、平成２５年度と比較すると１．３ポイント比率が上昇した。</a:t>
          </a:r>
          <a:endParaRPr lang="ja-JP" altLang="ja-JP" sz="1100">
            <a:effectLst/>
          </a:endParaRPr>
        </a:p>
        <a:p>
          <a:r>
            <a:rPr lang="ja-JP" altLang="ja-JP" sz="1100" b="0" i="0" baseline="0">
              <a:solidFill>
                <a:schemeClr val="dk1"/>
              </a:solidFill>
              <a:effectLst/>
              <a:latin typeface="+mn-lt"/>
              <a:ea typeface="+mn-ea"/>
              <a:cs typeface="+mn-cs"/>
            </a:rPr>
            <a:t>一部事務組合を始めとする補助費等や社会保障経費の自然増に伴う扶助費が増加傾向にあることから</a:t>
          </a:r>
          <a:r>
            <a:rPr lang="ja-JP" altLang="en-US" sz="1100" b="0" i="0" baseline="0">
              <a:solidFill>
                <a:schemeClr val="dk1"/>
              </a:solidFill>
              <a:effectLst/>
              <a:latin typeface="+mn-lt"/>
              <a:ea typeface="+mn-ea"/>
              <a:cs typeface="+mn-cs"/>
            </a:rPr>
            <a:t>、財政規模に応じた事業の執行と</a:t>
          </a:r>
          <a:r>
            <a:rPr lang="ja-JP" altLang="ja-JP" sz="1100" b="0" i="0" baseline="0">
              <a:solidFill>
                <a:schemeClr val="dk1"/>
              </a:solidFill>
              <a:effectLst/>
              <a:latin typeface="+mn-lt"/>
              <a:ea typeface="+mn-ea"/>
              <a:cs typeface="+mn-cs"/>
            </a:rPr>
            <a:t>経費の節減に努める。</a:t>
          </a:r>
          <a:endParaRPr lang="ja-JP" altLang="ja-JP" sz="11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141877</xdr:rowOff>
    </xdr:from>
    <xdr:to>
      <xdr:col>7</xdr:col>
      <xdr:colOff>152400</xdr:colOff>
      <xdr:row>64</xdr:row>
      <xdr:rowOff>15240</xdr:rowOff>
    </xdr:to>
    <xdr:cxnSp macro="">
      <xdr:nvCxnSpPr>
        <xdr:cNvPr id="133" name="直線コネクタ 132"/>
        <xdr:cNvCxnSpPr/>
      </xdr:nvCxnSpPr>
      <xdr:spPr>
        <a:xfrm>
          <a:off x="4114800" y="10943227"/>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141877</xdr:rowOff>
    </xdr:from>
    <xdr:to>
      <xdr:col>6</xdr:col>
      <xdr:colOff>0</xdr:colOff>
      <xdr:row>64</xdr:row>
      <xdr:rowOff>35923</xdr:rowOff>
    </xdr:to>
    <xdr:cxnSp macro="">
      <xdr:nvCxnSpPr>
        <xdr:cNvPr id="136" name="直線コネクタ 135"/>
        <xdr:cNvCxnSpPr/>
      </xdr:nvCxnSpPr>
      <xdr:spPr>
        <a:xfrm flipV="1">
          <a:off x="3225800" y="1094322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134983</xdr:rowOff>
    </xdr:from>
    <xdr:to>
      <xdr:col>4</xdr:col>
      <xdr:colOff>482600</xdr:colOff>
      <xdr:row>64</xdr:row>
      <xdr:rowOff>35923</xdr:rowOff>
    </xdr:to>
    <xdr:cxnSp macro="">
      <xdr:nvCxnSpPr>
        <xdr:cNvPr id="139" name="直線コネクタ 138"/>
        <xdr:cNvCxnSpPr/>
      </xdr:nvCxnSpPr>
      <xdr:spPr>
        <a:xfrm>
          <a:off x="2336800" y="1093633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59146</xdr:rowOff>
    </xdr:from>
    <xdr:to>
      <xdr:col>3</xdr:col>
      <xdr:colOff>279400</xdr:colOff>
      <xdr:row>63</xdr:row>
      <xdr:rowOff>134983</xdr:rowOff>
    </xdr:to>
    <xdr:cxnSp macro="">
      <xdr:nvCxnSpPr>
        <xdr:cNvPr id="142" name="直線コネクタ 141"/>
        <xdr:cNvCxnSpPr/>
      </xdr:nvCxnSpPr>
      <xdr:spPr>
        <a:xfrm>
          <a:off x="1447800" y="10860496"/>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135890</xdr:rowOff>
    </xdr:from>
    <xdr:to>
      <xdr:col>7</xdr:col>
      <xdr:colOff>203200</xdr:colOff>
      <xdr:row>64</xdr:row>
      <xdr:rowOff>66040</xdr:rowOff>
    </xdr:to>
    <xdr:sp macro="" textlink="">
      <xdr:nvSpPr>
        <xdr:cNvPr id="152" name="円/楕円 151"/>
        <xdr:cNvSpPr/>
      </xdr:nvSpPr>
      <xdr:spPr>
        <a:xfrm>
          <a:off x="49022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107967</xdr:rowOff>
    </xdr:from>
    <xdr:ext cx="762000" cy="259045"/>
    <xdr:sp macro="" textlink="">
      <xdr:nvSpPr>
        <xdr:cNvPr id="153" name="財政構造の弾力性該当値テキスト"/>
        <xdr:cNvSpPr txBox="1"/>
      </xdr:nvSpPr>
      <xdr:spPr>
        <a:xfrm>
          <a:off x="5041900" y="1090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91077</xdr:rowOff>
    </xdr:from>
    <xdr:to>
      <xdr:col>6</xdr:col>
      <xdr:colOff>50800</xdr:colOff>
      <xdr:row>64</xdr:row>
      <xdr:rowOff>21227</xdr:rowOff>
    </xdr:to>
    <xdr:sp macro="" textlink="">
      <xdr:nvSpPr>
        <xdr:cNvPr id="154" name="円/楕円 153"/>
        <xdr:cNvSpPr/>
      </xdr:nvSpPr>
      <xdr:spPr>
        <a:xfrm>
          <a:off x="40640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6004</xdr:rowOff>
    </xdr:from>
    <xdr:ext cx="736600" cy="259045"/>
    <xdr:sp macro="" textlink="">
      <xdr:nvSpPr>
        <xdr:cNvPr id="155" name="テキスト ボックス 154"/>
        <xdr:cNvSpPr txBox="1"/>
      </xdr:nvSpPr>
      <xdr:spPr>
        <a:xfrm>
          <a:off x="3733800" y="10978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156573</xdr:rowOff>
    </xdr:from>
    <xdr:to>
      <xdr:col>4</xdr:col>
      <xdr:colOff>533400</xdr:colOff>
      <xdr:row>64</xdr:row>
      <xdr:rowOff>86723</xdr:rowOff>
    </xdr:to>
    <xdr:sp macro="" textlink="">
      <xdr:nvSpPr>
        <xdr:cNvPr id="156" name="円/楕円 155"/>
        <xdr:cNvSpPr/>
      </xdr:nvSpPr>
      <xdr:spPr>
        <a:xfrm>
          <a:off x="3175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71500</xdr:rowOff>
    </xdr:from>
    <xdr:ext cx="762000" cy="259045"/>
    <xdr:sp macro="" textlink="">
      <xdr:nvSpPr>
        <xdr:cNvPr id="157" name="テキスト ボックス 156"/>
        <xdr:cNvSpPr txBox="1"/>
      </xdr:nvSpPr>
      <xdr:spPr>
        <a:xfrm>
          <a:off x="2844800" y="1104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84183</xdr:rowOff>
    </xdr:from>
    <xdr:to>
      <xdr:col>3</xdr:col>
      <xdr:colOff>330200</xdr:colOff>
      <xdr:row>64</xdr:row>
      <xdr:rowOff>14333</xdr:rowOff>
    </xdr:to>
    <xdr:sp macro="" textlink="">
      <xdr:nvSpPr>
        <xdr:cNvPr id="158" name="円/楕円 157"/>
        <xdr:cNvSpPr/>
      </xdr:nvSpPr>
      <xdr:spPr>
        <a:xfrm>
          <a:off x="2286000" y="1088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170560</xdr:rowOff>
    </xdr:from>
    <xdr:ext cx="762000" cy="259045"/>
    <xdr:sp macro="" textlink="">
      <xdr:nvSpPr>
        <xdr:cNvPr id="159" name="テキスト ボックス 158"/>
        <xdr:cNvSpPr txBox="1"/>
      </xdr:nvSpPr>
      <xdr:spPr>
        <a:xfrm>
          <a:off x="1955800" y="1097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8346</xdr:rowOff>
    </xdr:from>
    <xdr:to>
      <xdr:col>2</xdr:col>
      <xdr:colOff>127000</xdr:colOff>
      <xdr:row>63</xdr:row>
      <xdr:rowOff>109946</xdr:rowOff>
    </xdr:to>
    <xdr:sp macro="" textlink="">
      <xdr:nvSpPr>
        <xdr:cNvPr id="160" name="円/楕円 159"/>
        <xdr:cNvSpPr/>
      </xdr:nvSpPr>
      <xdr:spPr>
        <a:xfrm>
          <a:off x="1397000" y="1080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94723</xdr:rowOff>
    </xdr:from>
    <xdr:ext cx="762000" cy="259045"/>
    <xdr:sp macro="" textlink="">
      <xdr:nvSpPr>
        <xdr:cNvPr id="161" name="テキスト ボックス 160"/>
        <xdr:cNvSpPr txBox="1"/>
      </xdr:nvSpPr>
      <xdr:spPr>
        <a:xfrm>
          <a:off x="1066800" y="1089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[193,210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類似団体の中では、人口１人当たりの人件費・物件費等の決算額は、平均の約１／２と経費の節減が図られている。これまで</a:t>
          </a:r>
          <a:r>
            <a:rPr lang="ja-JP" altLang="ja-JP" sz="1100" b="0" i="0" baseline="0">
              <a:solidFill>
                <a:schemeClr val="dk1"/>
              </a:solidFill>
              <a:effectLst/>
              <a:latin typeface="+mn-lt"/>
              <a:ea typeface="+mn-ea"/>
              <a:cs typeface="+mn-cs"/>
            </a:rPr>
            <a:t>定員適正化計画に基づいて人件費を抑制してきたため改善が図られて</a:t>
          </a:r>
          <a:r>
            <a:rPr lang="ja-JP" altLang="en-US" sz="1100" b="0" i="0" baseline="0">
              <a:solidFill>
                <a:schemeClr val="dk1"/>
              </a:solidFill>
              <a:effectLst/>
              <a:latin typeface="+mn-lt"/>
              <a:ea typeface="+mn-ea"/>
              <a:cs typeface="+mn-cs"/>
            </a:rPr>
            <a:t>いるものの</a:t>
          </a:r>
          <a:r>
            <a:rPr lang="ja-JP" altLang="ja-JP" sz="1100" b="0" i="0" baseline="0">
              <a:solidFill>
                <a:schemeClr val="dk1"/>
              </a:solidFill>
              <a:effectLst/>
              <a:latin typeface="+mn-lt"/>
              <a:ea typeface="+mn-ea"/>
              <a:cs typeface="+mn-cs"/>
            </a:rPr>
            <a:t>、全国平均や京都府平均と比較すると人口１人当たりの決算額は高くなっている。今後も適正な人員配置による人件費の抑制並びに物件費の節減に努める。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137480</xdr:rowOff>
    </xdr:from>
    <xdr:to>
      <xdr:col>7</xdr:col>
      <xdr:colOff>152400</xdr:colOff>
      <xdr:row>82</xdr:row>
      <xdr:rowOff>775</xdr:rowOff>
    </xdr:to>
    <xdr:cxnSp macro="">
      <xdr:nvCxnSpPr>
        <xdr:cNvPr id="195" name="直線コネクタ 194"/>
        <xdr:cNvCxnSpPr/>
      </xdr:nvCxnSpPr>
      <xdr:spPr>
        <a:xfrm>
          <a:off x="4114800" y="14024930"/>
          <a:ext cx="838200" cy="34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137480</xdr:rowOff>
    </xdr:from>
    <xdr:to>
      <xdr:col>6</xdr:col>
      <xdr:colOff>0</xdr:colOff>
      <xdr:row>81</xdr:row>
      <xdr:rowOff>140537</xdr:rowOff>
    </xdr:to>
    <xdr:cxnSp macro="">
      <xdr:nvCxnSpPr>
        <xdr:cNvPr id="198" name="直線コネクタ 197"/>
        <xdr:cNvCxnSpPr/>
      </xdr:nvCxnSpPr>
      <xdr:spPr>
        <a:xfrm flipV="1">
          <a:off x="3225800" y="14024930"/>
          <a:ext cx="889000" cy="3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134139</xdr:rowOff>
    </xdr:from>
    <xdr:to>
      <xdr:col>4</xdr:col>
      <xdr:colOff>482600</xdr:colOff>
      <xdr:row>81</xdr:row>
      <xdr:rowOff>140537</xdr:rowOff>
    </xdr:to>
    <xdr:cxnSp macro="">
      <xdr:nvCxnSpPr>
        <xdr:cNvPr id="201" name="直線コネクタ 200"/>
        <xdr:cNvCxnSpPr/>
      </xdr:nvCxnSpPr>
      <xdr:spPr>
        <a:xfrm>
          <a:off x="2336800" y="14021589"/>
          <a:ext cx="889000" cy="6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126594</xdr:rowOff>
    </xdr:from>
    <xdr:to>
      <xdr:col>3</xdr:col>
      <xdr:colOff>279400</xdr:colOff>
      <xdr:row>81</xdr:row>
      <xdr:rowOff>134139</xdr:rowOff>
    </xdr:to>
    <xdr:cxnSp macro="">
      <xdr:nvCxnSpPr>
        <xdr:cNvPr id="204" name="直線コネクタ 203"/>
        <xdr:cNvCxnSpPr/>
      </xdr:nvCxnSpPr>
      <xdr:spPr>
        <a:xfrm>
          <a:off x="1447800" y="14014044"/>
          <a:ext cx="889000" cy="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121425</xdr:rowOff>
    </xdr:from>
    <xdr:to>
      <xdr:col>7</xdr:col>
      <xdr:colOff>203200</xdr:colOff>
      <xdr:row>82</xdr:row>
      <xdr:rowOff>51575</xdr:rowOff>
    </xdr:to>
    <xdr:sp macro="" textlink="">
      <xdr:nvSpPr>
        <xdr:cNvPr id="214" name="円/楕円 213"/>
        <xdr:cNvSpPr/>
      </xdr:nvSpPr>
      <xdr:spPr>
        <a:xfrm>
          <a:off x="4902200" y="1400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42702</xdr:rowOff>
    </xdr:from>
    <xdr:ext cx="762000" cy="259045"/>
    <xdr:sp macro="" textlink="">
      <xdr:nvSpPr>
        <xdr:cNvPr id="215" name="人件費・物件費等の状況該当値テキスト"/>
        <xdr:cNvSpPr txBox="1"/>
      </xdr:nvSpPr>
      <xdr:spPr>
        <a:xfrm>
          <a:off x="5041900" y="1393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193,210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86680</xdr:rowOff>
    </xdr:from>
    <xdr:to>
      <xdr:col>6</xdr:col>
      <xdr:colOff>50800</xdr:colOff>
      <xdr:row>82</xdr:row>
      <xdr:rowOff>16830</xdr:rowOff>
    </xdr:to>
    <xdr:sp macro="" textlink="">
      <xdr:nvSpPr>
        <xdr:cNvPr id="216" name="円/楕円 215"/>
        <xdr:cNvSpPr/>
      </xdr:nvSpPr>
      <xdr:spPr>
        <a:xfrm>
          <a:off x="4064000" y="1397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27007</xdr:rowOff>
    </xdr:from>
    <xdr:ext cx="736600" cy="259045"/>
    <xdr:sp macro="" textlink="">
      <xdr:nvSpPr>
        <xdr:cNvPr id="217" name="テキスト ボックス 216"/>
        <xdr:cNvSpPr txBox="1"/>
      </xdr:nvSpPr>
      <xdr:spPr>
        <a:xfrm>
          <a:off x="3733800" y="13743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167,291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89737</xdr:rowOff>
    </xdr:from>
    <xdr:to>
      <xdr:col>4</xdr:col>
      <xdr:colOff>533400</xdr:colOff>
      <xdr:row>82</xdr:row>
      <xdr:rowOff>19887</xdr:rowOff>
    </xdr:to>
    <xdr:sp macro="" textlink="">
      <xdr:nvSpPr>
        <xdr:cNvPr id="218" name="円/楕円 217"/>
        <xdr:cNvSpPr/>
      </xdr:nvSpPr>
      <xdr:spPr>
        <a:xfrm>
          <a:off x="3175000" y="13977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30064</xdr:rowOff>
    </xdr:from>
    <xdr:ext cx="762000" cy="259045"/>
    <xdr:sp macro="" textlink="">
      <xdr:nvSpPr>
        <xdr:cNvPr id="219" name="テキスト ボックス 218"/>
        <xdr:cNvSpPr txBox="1"/>
      </xdr:nvSpPr>
      <xdr:spPr>
        <a:xfrm>
          <a:off x="2844800" y="13746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169,572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83339</xdr:rowOff>
    </xdr:from>
    <xdr:to>
      <xdr:col>3</xdr:col>
      <xdr:colOff>330200</xdr:colOff>
      <xdr:row>82</xdr:row>
      <xdr:rowOff>13489</xdr:rowOff>
    </xdr:to>
    <xdr:sp macro="" textlink="">
      <xdr:nvSpPr>
        <xdr:cNvPr id="220" name="円/楕円 219"/>
        <xdr:cNvSpPr/>
      </xdr:nvSpPr>
      <xdr:spPr>
        <a:xfrm>
          <a:off x="2286000" y="1397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23666</xdr:rowOff>
    </xdr:from>
    <xdr:ext cx="762000" cy="259045"/>
    <xdr:sp macro="" textlink="">
      <xdr:nvSpPr>
        <xdr:cNvPr id="221" name="テキスト ボックス 220"/>
        <xdr:cNvSpPr txBox="1"/>
      </xdr:nvSpPr>
      <xdr:spPr>
        <a:xfrm>
          <a:off x="1955800" y="1373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164,799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75794</xdr:rowOff>
    </xdr:from>
    <xdr:to>
      <xdr:col>2</xdr:col>
      <xdr:colOff>127000</xdr:colOff>
      <xdr:row>82</xdr:row>
      <xdr:rowOff>5944</xdr:rowOff>
    </xdr:to>
    <xdr:sp macro="" textlink="">
      <xdr:nvSpPr>
        <xdr:cNvPr id="222" name="円/楕円 221"/>
        <xdr:cNvSpPr/>
      </xdr:nvSpPr>
      <xdr:spPr>
        <a:xfrm>
          <a:off x="1397000" y="1396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16121</xdr:rowOff>
    </xdr:from>
    <xdr:ext cx="762000" cy="259045"/>
    <xdr:sp macro="" textlink="">
      <xdr:nvSpPr>
        <xdr:cNvPr id="223" name="テキスト ボックス 222"/>
        <xdr:cNvSpPr txBox="1"/>
      </xdr:nvSpPr>
      <xdr:spPr>
        <a:xfrm>
          <a:off x="1066800" y="1373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に伴う復興財源として、国においては給与削減が行われたが、本町においては、これまでのラスパイレス指数の状況や近隣町村の動向をみた中で、給与削減を行わなかったため平成２３・２４年度において１００を超えて</a:t>
          </a:r>
          <a:r>
            <a:rPr lang="ja-JP" altLang="en-US" sz="1100" b="0" i="0" baseline="0">
              <a:solidFill>
                <a:schemeClr val="dk1"/>
              </a:solidFill>
              <a:effectLst/>
              <a:latin typeface="+mn-lt"/>
              <a:ea typeface="+mn-ea"/>
              <a:cs typeface="+mn-cs"/>
            </a:rPr>
            <a:t>いる</a:t>
          </a:r>
          <a:r>
            <a:rPr lang="ja-JP" altLang="ja-JP" sz="1100" b="0" i="0" baseline="0">
              <a:solidFill>
                <a:schemeClr val="dk1"/>
              </a:solidFill>
              <a:effectLst/>
              <a:latin typeface="+mn-lt"/>
              <a:ea typeface="+mn-ea"/>
              <a:cs typeface="+mn-cs"/>
            </a:rPr>
            <a:t>。しかしながら平成２５年７月から本町においても給与削減を実施しており、適切な給与水準になるよう努めている。</a:t>
          </a:r>
          <a:endParaRPr lang="ja-JP" altLang="ja-JP" sz="1400">
            <a:effectLst/>
          </a:endParaRPr>
        </a:p>
        <a:p>
          <a:r>
            <a:rPr lang="ja-JP" altLang="ja-JP" sz="1100" b="0" i="0" baseline="0">
              <a:solidFill>
                <a:schemeClr val="dk1"/>
              </a:solidFill>
              <a:effectLst/>
              <a:latin typeface="+mn-lt"/>
              <a:ea typeface="+mn-ea"/>
              <a:cs typeface="+mn-cs"/>
            </a:rPr>
            <a:t>なお、国家公務員の時限的な給与特例法による措置がない場合の、平成２３年度の数値は９４．９、平成２４年度の数値は９５．４であり、過去５年間において１００を超えることはない</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r>
            <a:rPr kumimoji="1" lang="ja-JP" altLang="en-US" sz="1100" b="0" i="0" baseline="0">
              <a:solidFill>
                <a:schemeClr val="dk1"/>
              </a:solidFill>
              <a:effectLst/>
              <a:latin typeface="+mn-lt"/>
              <a:ea typeface="+mn-ea"/>
              <a:cs typeface="+mn-cs"/>
            </a:rPr>
            <a:t>また、給料表の総合見直しを図るなど適切な給料体制を検討していく。</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65405</xdr:rowOff>
    </xdr:from>
    <xdr:to>
      <xdr:col>24</xdr:col>
      <xdr:colOff>558800</xdr:colOff>
      <xdr:row>86</xdr:row>
      <xdr:rowOff>81491</xdr:rowOff>
    </xdr:to>
    <xdr:cxnSp macro="">
      <xdr:nvCxnSpPr>
        <xdr:cNvPr id="257" name="直線コネクタ 256"/>
        <xdr:cNvCxnSpPr/>
      </xdr:nvCxnSpPr>
      <xdr:spPr>
        <a:xfrm>
          <a:off x="16179800" y="14810105"/>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27111</xdr:rowOff>
    </xdr:from>
    <xdr:ext cx="762000" cy="259045"/>
    <xdr:sp macro="" textlink="">
      <xdr:nvSpPr>
        <xdr:cNvPr id="258" name="給与水準   （国との比較）平均値テキスト"/>
        <xdr:cNvSpPr txBox="1"/>
      </xdr:nvSpPr>
      <xdr:spPr>
        <a:xfrm>
          <a:off x="17106900" y="1460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65405</xdr:rowOff>
    </xdr:from>
    <xdr:to>
      <xdr:col>23</xdr:col>
      <xdr:colOff>406400</xdr:colOff>
      <xdr:row>88</xdr:row>
      <xdr:rowOff>56304</xdr:rowOff>
    </xdr:to>
    <xdr:cxnSp macro="">
      <xdr:nvCxnSpPr>
        <xdr:cNvPr id="260" name="直線コネクタ 259"/>
        <xdr:cNvCxnSpPr/>
      </xdr:nvCxnSpPr>
      <xdr:spPr>
        <a:xfrm flipV="1">
          <a:off x="15290800" y="14810105"/>
          <a:ext cx="889000" cy="33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2" name="テキスト ボックス 261"/>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36195</xdr:rowOff>
    </xdr:from>
    <xdr:to>
      <xdr:col>22</xdr:col>
      <xdr:colOff>203200</xdr:colOff>
      <xdr:row>88</xdr:row>
      <xdr:rowOff>56304</xdr:rowOff>
    </xdr:to>
    <xdr:cxnSp macro="">
      <xdr:nvCxnSpPr>
        <xdr:cNvPr id="263" name="直線コネクタ 262"/>
        <xdr:cNvCxnSpPr/>
      </xdr:nvCxnSpPr>
      <xdr:spPr>
        <a:xfrm>
          <a:off x="14401800" y="1512379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5" name="テキスト ボックス 264"/>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25188</xdr:rowOff>
    </xdr:from>
    <xdr:to>
      <xdr:col>21</xdr:col>
      <xdr:colOff>0</xdr:colOff>
      <xdr:row>88</xdr:row>
      <xdr:rowOff>36195</xdr:rowOff>
    </xdr:to>
    <xdr:cxnSp macro="">
      <xdr:nvCxnSpPr>
        <xdr:cNvPr id="266" name="直線コネクタ 265"/>
        <xdr:cNvCxnSpPr/>
      </xdr:nvCxnSpPr>
      <xdr:spPr>
        <a:xfrm>
          <a:off x="13512800" y="14769888"/>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8" name="テキスト ボックス 267"/>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78122</xdr:rowOff>
    </xdr:from>
    <xdr:ext cx="762000" cy="259045"/>
    <xdr:sp macro="" textlink="">
      <xdr:nvSpPr>
        <xdr:cNvPr id="270" name="テキスト ボックス 269"/>
        <xdr:cNvSpPr txBox="1"/>
      </xdr:nvSpPr>
      <xdr:spPr>
        <a:xfrm>
          <a:off x="13131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30691</xdr:rowOff>
    </xdr:from>
    <xdr:to>
      <xdr:col>24</xdr:col>
      <xdr:colOff>609600</xdr:colOff>
      <xdr:row>86</xdr:row>
      <xdr:rowOff>132291</xdr:rowOff>
    </xdr:to>
    <xdr:sp macro="" textlink="">
      <xdr:nvSpPr>
        <xdr:cNvPr id="276" name="円/楕円 275"/>
        <xdr:cNvSpPr/>
      </xdr:nvSpPr>
      <xdr:spPr>
        <a:xfrm>
          <a:off x="16967200" y="14775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2768</xdr:rowOff>
    </xdr:from>
    <xdr:ext cx="762000" cy="259045"/>
    <xdr:sp macro="" textlink="">
      <xdr:nvSpPr>
        <xdr:cNvPr id="277" name="給与水準   （国との比較）該当値テキスト"/>
        <xdr:cNvSpPr txBox="1"/>
      </xdr:nvSpPr>
      <xdr:spPr>
        <a:xfrm>
          <a:off x="17106900" y="1474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14605</xdr:rowOff>
    </xdr:from>
    <xdr:to>
      <xdr:col>23</xdr:col>
      <xdr:colOff>457200</xdr:colOff>
      <xdr:row>86</xdr:row>
      <xdr:rowOff>116205</xdr:rowOff>
    </xdr:to>
    <xdr:sp macro="" textlink="">
      <xdr:nvSpPr>
        <xdr:cNvPr id="278" name="円/楕円 277"/>
        <xdr:cNvSpPr/>
      </xdr:nvSpPr>
      <xdr:spPr>
        <a:xfrm>
          <a:off x="16129000" y="1475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100982</xdr:rowOff>
    </xdr:from>
    <xdr:ext cx="736600" cy="259045"/>
    <xdr:sp macro="" textlink="">
      <xdr:nvSpPr>
        <xdr:cNvPr id="279" name="テキスト ボックス 278"/>
        <xdr:cNvSpPr txBox="1"/>
      </xdr:nvSpPr>
      <xdr:spPr>
        <a:xfrm>
          <a:off x="15798800" y="14845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5504</xdr:rowOff>
    </xdr:from>
    <xdr:to>
      <xdr:col>22</xdr:col>
      <xdr:colOff>254000</xdr:colOff>
      <xdr:row>88</xdr:row>
      <xdr:rowOff>107104</xdr:rowOff>
    </xdr:to>
    <xdr:sp macro="" textlink="">
      <xdr:nvSpPr>
        <xdr:cNvPr id="280" name="円/楕円 279"/>
        <xdr:cNvSpPr/>
      </xdr:nvSpPr>
      <xdr:spPr>
        <a:xfrm>
          <a:off x="15240000" y="1509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91881</xdr:rowOff>
    </xdr:from>
    <xdr:ext cx="762000" cy="259045"/>
    <xdr:sp macro="" textlink="">
      <xdr:nvSpPr>
        <xdr:cNvPr id="281" name="テキスト ボックス 280"/>
        <xdr:cNvSpPr txBox="1"/>
      </xdr:nvSpPr>
      <xdr:spPr>
        <a:xfrm>
          <a:off x="14909800" y="1517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156845</xdr:rowOff>
    </xdr:from>
    <xdr:to>
      <xdr:col>21</xdr:col>
      <xdr:colOff>50800</xdr:colOff>
      <xdr:row>88</xdr:row>
      <xdr:rowOff>86995</xdr:rowOff>
    </xdr:to>
    <xdr:sp macro="" textlink="">
      <xdr:nvSpPr>
        <xdr:cNvPr id="282" name="円/楕円 281"/>
        <xdr:cNvSpPr/>
      </xdr:nvSpPr>
      <xdr:spPr>
        <a:xfrm>
          <a:off x="14351000" y="1507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71772</xdr:rowOff>
    </xdr:from>
    <xdr:ext cx="762000" cy="259045"/>
    <xdr:sp macro="" textlink="">
      <xdr:nvSpPr>
        <xdr:cNvPr id="283" name="テキスト ボックス 282"/>
        <xdr:cNvSpPr txBox="1"/>
      </xdr:nvSpPr>
      <xdr:spPr>
        <a:xfrm>
          <a:off x="14020800" y="1515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145838</xdr:rowOff>
    </xdr:from>
    <xdr:to>
      <xdr:col>19</xdr:col>
      <xdr:colOff>533400</xdr:colOff>
      <xdr:row>86</xdr:row>
      <xdr:rowOff>75988</xdr:rowOff>
    </xdr:to>
    <xdr:sp macro="" textlink="">
      <xdr:nvSpPr>
        <xdr:cNvPr id="284" name="円/楕円 283"/>
        <xdr:cNvSpPr/>
      </xdr:nvSpPr>
      <xdr:spPr>
        <a:xfrm>
          <a:off x="13462000" y="1471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60765</xdr:rowOff>
    </xdr:from>
    <xdr:ext cx="762000" cy="259045"/>
    <xdr:sp macro="" textlink="">
      <xdr:nvSpPr>
        <xdr:cNvPr id="285" name="テキスト ボックス 284"/>
        <xdr:cNvSpPr txBox="1"/>
      </xdr:nvSpPr>
      <xdr:spPr>
        <a:xfrm>
          <a:off x="13131800" y="1480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本町では、定員適正化計画に基づき、平成１２年度から平成１９年度にかけて、退職不補充として３８人の削減を行</a:t>
          </a:r>
          <a:r>
            <a:rPr lang="ja-JP" altLang="en-US" sz="1100" b="0" i="0" baseline="0">
              <a:solidFill>
                <a:schemeClr val="dk1"/>
              </a:solidFill>
              <a:effectLst/>
              <a:latin typeface="+mn-lt"/>
              <a:ea typeface="+mn-ea"/>
              <a:cs typeface="+mn-cs"/>
            </a:rPr>
            <a:t>った。計画終了後も適切な定員管理を行い、</a:t>
          </a:r>
          <a:r>
            <a:rPr lang="ja-JP" altLang="ja-JP" sz="1100" b="0" i="0" baseline="0">
              <a:solidFill>
                <a:schemeClr val="dk1"/>
              </a:solidFill>
              <a:effectLst/>
              <a:latin typeface="+mn-lt"/>
              <a:ea typeface="+mn-ea"/>
              <a:cs typeface="+mn-cs"/>
            </a:rPr>
            <a:t>類似団体との比較においても上位に位置している。行政需要が年々増加する中において、退職に伴う新規職員の採用は不可欠であり平成２３年度から若干上昇傾向にあるが、今後も適切な定員管理に努めることとす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133261</xdr:rowOff>
    </xdr:from>
    <xdr:to>
      <xdr:col>24</xdr:col>
      <xdr:colOff>558800</xdr:colOff>
      <xdr:row>60</xdr:row>
      <xdr:rowOff>144120</xdr:rowOff>
    </xdr:to>
    <xdr:cxnSp macro="">
      <xdr:nvCxnSpPr>
        <xdr:cNvPr id="317" name="直線コネクタ 316"/>
        <xdr:cNvCxnSpPr/>
      </xdr:nvCxnSpPr>
      <xdr:spPr>
        <a:xfrm>
          <a:off x="16179800" y="10420261"/>
          <a:ext cx="838200" cy="1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8"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128194</xdr:rowOff>
    </xdr:from>
    <xdr:to>
      <xdr:col>23</xdr:col>
      <xdr:colOff>406400</xdr:colOff>
      <xdr:row>60</xdr:row>
      <xdr:rowOff>133261</xdr:rowOff>
    </xdr:to>
    <xdr:cxnSp macro="">
      <xdr:nvCxnSpPr>
        <xdr:cNvPr id="320" name="直線コネクタ 319"/>
        <xdr:cNvCxnSpPr/>
      </xdr:nvCxnSpPr>
      <xdr:spPr>
        <a:xfrm>
          <a:off x="15290800" y="10415194"/>
          <a:ext cx="889000" cy="5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121196</xdr:rowOff>
    </xdr:from>
    <xdr:to>
      <xdr:col>22</xdr:col>
      <xdr:colOff>203200</xdr:colOff>
      <xdr:row>60</xdr:row>
      <xdr:rowOff>128194</xdr:rowOff>
    </xdr:to>
    <xdr:cxnSp macro="">
      <xdr:nvCxnSpPr>
        <xdr:cNvPr id="323" name="直線コネクタ 322"/>
        <xdr:cNvCxnSpPr/>
      </xdr:nvCxnSpPr>
      <xdr:spPr>
        <a:xfrm>
          <a:off x="14401800" y="10408196"/>
          <a:ext cx="889000" cy="6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129138</xdr:rowOff>
    </xdr:from>
    <xdr:ext cx="762000" cy="259045"/>
    <xdr:sp macro="" textlink="">
      <xdr:nvSpPr>
        <xdr:cNvPr id="325" name="テキスト ボックス 324"/>
        <xdr:cNvSpPr txBox="1"/>
      </xdr:nvSpPr>
      <xdr:spPr>
        <a:xfrm>
          <a:off x="14909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99720</xdr:rowOff>
    </xdr:from>
    <xdr:to>
      <xdr:col>21</xdr:col>
      <xdr:colOff>0</xdr:colOff>
      <xdr:row>60</xdr:row>
      <xdr:rowOff>121196</xdr:rowOff>
    </xdr:to>
    <xdr:cxnSp macro="">
      <xdr:nvCxnSpPr>
        <xdr:cNvPr id="326" name="直線コネクタ 325"/>
        <xdr:cNvCxnSpPr/>
      </xdr:nvCxnSpPr>
      <xdr:spPr>
        <a:xfrm>
          <a:off x="13512800" y="10386720"/>
          <a:ext cx="889000" cy="21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122382</xdr:rowOff>
    </xdr:from>
    <xdr:ext cx="762000" cy="259045"/>
    <xdr:sp macro="" textlink="">
      <xdr:nvSpPr>
        <xdr:cNvPr id="328" name="テキスト ボックス 327"/>
        <xdr:cNvSpPr txBox="1"/>
      </xdr:nvSpPr>
      <xdr:spPr>
        <a:xfrm>
          <a:off x="14020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121899</xdr:rowOff>
    </xdr:from>
    <xdr:ext cx="762000" cy="259045"/>
    <xdr:sp macro="" textlink="">
      <xdr:nvSpPr>
        <xdr:cNvPr id="330" name="テキスト ボックス 329"/>
        <xdr:cNvSpPr txBox="1"/>
      </xdr:nvSpPr>
      <xdr:spPr>
        <a:xfrm>
          <a:off x="13131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93320</xdr:rowOff>
    </xdr:from>
    <xdr:to>
      <xdr:col>24</xdr:col>
      <xdr:colOff>609600</xdr:colOff>
      <xdr:row>61</xdr:row>
      <xdr:rowOff>23470</xdr:rowOff>
    </xdr:to>
    <xdr:sp macro="" textlink="">
      <xdr:nvSpPr>
        <xdr:cNvPr id="336" name="円/楕円 335"/>
        <xdr:cNvSpPr/>
      </xdr:nvSpPr>
      <xdr:spPr>
        <a:xfrm>
          <a:off x="16967200" y="103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109847</xdr:rowOff>
    </xdr:from>
    <xdr:ext cx="762000" cy="259045"/>
    <xdr:sp macro="" textlink="">
      <xdr:nvSpPr>
        <xdr:cNvPr id="337" name="定員管理の状況該当値テキスト"/>
        <xdr:cNvSpPr txBox="1"/>
      </xdr:nvSpPr>
      <xdr:spPr>
        <a:xfrm>
          <a:off x="17106900" y="1022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82461</xdr:rowOff>
    </xdr:from>
    <xdr:to>
      <xdr:col>23</xdr:col>
      <xdr:colOff>457200</xdr:colOff>
      <xdr:row>61</xdr:row>
      <xdr:rowOff>12611</xdr:rowOff>
    </xdr:to>
    <xdr:sp macro="" textlink="">
      <xdr:nvSpPr>
        <xdr:cNvPr id="338" name="円/楕円 337"/>
        <xdr:cNvSpPr/>
      </xdr:nvSpPr>
      <xdr:spPr>
        <a:xfrm>
          <a:off x="16129000" y="1036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22788</xdr:rowOff>
    </xdr:from>
    <xdr:ext cx="736600" cy="259045"/>
    <xdr:sp macro="" textlink="">
      <xdr:nvSpPr>
        <xdr:cNvPr id="339" name="テキスト ボックス 338"/>
        <xdr:cNvSpPr txBox="1"/>
      </xdr:nvSpPr>
      <xdr:spPr>
        <a:xfrm>
          <a:off x="15798800" y="10138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77394</xdr:rowOff>
    </xdr:from>
    <xdr:to>
      <xdr:col>22</xdr:col>
      <xdr:colOff>254000</xdr:colOff>
      <xdr:row>61</xdr:row>
      <xdr:rowOff>7544</xdr:rowOff>
    </xdr:to>
    <xdr:sp macro="" textlink="">
      <xdr:nvSpPr>
        <xdr:cNvPr id="340" name="円/楕円 339"/>
        <xdr:cNvSpPr/>
      </xdr:nvSpPr>
      <xdr:spPr>
        <a:xfrm>
          <a:off x="15240000" y="1036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17721</xdr:rowOff>
    </xdr:from>
    <xdr:ext cx="762000" cy="259045"/>
    <xdr:sp macro="" textlink="">
      <xdr:nvSpPr>
        <xdr:cNvPr id="341" name="テキスト ボックス 340"/>
        <xdr:cNvSpPr txBox="1"/>
      </xdr:nvSpPr>
      <xdr:spPr>
        <a:xfrm>
          <a:off x="14909800" y="1013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70396</xdr:rowOff>
    </xdr:from>
    <xdr:to>
      <xdr:col>21</xdr:col>
      <xdr:colOff>50800</xdr:colOff>
      <xdr:row>61</xdr:row>
      <xdr:rowOff>546</xdr:rowOff>
    </xdr:to>
    <xdr:sp macro="" textlink="">
      <xdr:nvSpPr>
        <xdr:cNvPr id="342" name="円/楕円 341"/>
        <xdr:cNvSpPr/>
      </xdr:nvSpPr>
      <xdr:spPr>
        <a:xfrm>
          <a:off x="14351000" y="1035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10723</xdr:rowOff>
    </xdr:from>
    <xdr:ext cx="762000" cy="259045"/>
    <xdr:sp macro="" textlink="">
      <xdr:nvSpPr>
        <xdr:cNvPr id="343" name="テキスト ボックス 342"/>
        <xdr:cNvSpPr txBox="1"/>
      </xdr:nvSpPr>
      <xdr:spPr>
        <a:xfrm>
          <a:off x="14020800" y="1012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48920</xdr:rowOff>
    </xdr:from>
    <xdr:to>
      <xdr:col>19</xdr:col>
      <xdr:colOff>533400</xdr:colOff>
      <xdr:row>60</xdr:row>
      <xdr:rowOff>150520</xdr:rowOff>
    </xdr:to>
    <xdr:sp macro="" textlink="">
      <xdr:nvSpPr>
        <xdr:cNvPr id="344" name="円/楕円 343"/>
        <xdr:cNvSpPr/>
      </xdr:nvSpPr>
      <xdr:spPr>
        <a:xfrm>
          <a:off x="13462000" y="1033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160697</xdr:rowOff>
    </xdr:from>
    <xdr:ext cx="762000" cy="259045"/>
    <xdr:sp macro="" textlink="">
      <xdr:nvSpPr>
        <xdr:cNvPr id="345" name="テキスト ボックス 344"/>
        <xdr:cNvSpPr txBox="1"/>
      </xdr:nvSpPr>
      <xdr:spPr>
        <a:xfrm>
          <a:off x="13131800" y="1010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これまで進めてきた下水道整備事業、簡易水道統合整備事業、幅員狭小な道路整備事業により実質公債費比率が全国平均や京都府平均を上回っている。また類似団体と比較しても</a:t>
          </a:r>
          <a:r>
            <a:rPr lang="en-US" altLang="ja-JP" sz="1100" b="0" i="0" baseline="0">
              <a:solidFill>
                <a:schemeClr val="dk1"/>
              </a:solidFill>
              <a:effectLst/>
              <a:latin typeface="+mn-lt"/>
              <a:ea typeface="+mn-ea"/>
              <a:cs typeface="+mn-cs"/>
            </a:rPr>
            <a:t>6.2</a:t>
          </a:r>
          <a:r>
            <a:rPr lang="ja-JP" altLang="ja-JP" sz="1100" b="0" i="0" baseline="0">
              <a:solidFill>
                <a:schemeClr val="dk1"/>
              </a:solidFill>
              <a:effectLst/>
              <a:latin typeface="+mn-lt"/>
              <a:ea typeface="+mn-ea"/>
              <a:cs typeface="+mn-cs"/>
            </a:rPr>
            <a:t>ポイントと大きく増加している。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今後も地方債発行の抑制や繰上償還を実施し、比率が１８％を超えないように計画的に事業を進める。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66294</xdr:rowOff>
    </xdr:from>
    <xdr:to>
      <xdr:col>24</xdr:col>
      <xdr:colOff>558800</xdr:colOff>
      <xdr:row>43</xdr:row>
      <xdr:rowOff>157988</xdr:rowOff>
    </xdr:to>
    <xdr:cxnSp macro="">
      <xdr:nvCxnSpPr>
        <xdr:cNvPr id="376" name="直線コネクタ 375"/>
        <xdr:cNvCxnSpPr/>
      </xdr:nvCxnSpPr>
      <xdr:spPr>
        <a:xfrm flipV="1">
          <a:off x="16179800" y="7438644"/>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75709</xdr:rowOff>
    </xdr:from>
    <xdr:ext cx="762000" cy="259045"/>
    <xdr:sp macro="" textlink="">
      <xdr:nvSpPr>
        <xdr:cNvPr id="377" name="公債費負担の状況平均値テキスト"/>
        <xdr:cNvSpPr txBox="1"/>
      </xdr:nvSpPr>
      <xdr:spPr>
        <a:xfrm>
          <a:off x="17106900" y="6933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157988</xdr:rowOff>
    </xdr:from>
    <xdr:to>
      <xdr:col>23</xdr:col>
      <xdr:colOff>406400</xdr:colOff>
      <xdr:row>44</xdr:row>
      <xdr:rowOff>44450</xdr:rowOff>
    </xdr:to>
    <xdr:cxnSp macro="">
      <xdr:nvCxnSpPr>
        <xdr:cNvPr id="379" name="直線コネクタ 378"/>
        <xdr:cNvCxnSpPr/>
      </xdr:nvCxnSpPr>
      <xdr:spPr>
        <a:xfrm flipV="1">
          <a:off x="15290800" y="753033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47769</xdr:rowOff>
    </xdr:from>
    <xdr:ext cx="736600" cy="259045"/>
    <xdr:sp macro="" textlink="">
      <xdr:nvSpPr>
        <xdr:cNvPr id="381" name="テキスト ボックス 380"/>
        <xdr:cNvSpPr txBox="1"/>
      </xdr:nvSpPr>
      <xdr:spPr>
        <a:xfrm>
          <a:off x="15798800" y="6905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44450</xdr:rowOff>
    </xdr:from>
    <xdr:to>
      <xdr:col>22</xdr:col>
      <xdr:colOff>203200</xdr:colOff>
      <xdr:row>44</xdr:row>
      <xdr:rowOff>102362</xdr:rowOff>
    </xdr:to>
    <xdr:cxnSp macro="">
      <xdr:nvCxnSpPr>
        <xdr:cNvPr id="382" name="直線コネクタ 381"/>
        <xdr:cNvCxnSpPr/>
      </xdr:nvCxnSpPr>
      <xdr:spPr>
        <a:xfrm flipV="1">
          <a:off x="14401800" y="758825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91203</xdr:rowOff>
    </xdr:from>
    <xdr:ext cx="762000" cy="259045"/>
    <xdr:sp macro="" textlink="">
      <xdr:nvSpPr>
        <xdr:cNvPr id="384" name="テキスト ボックス 383"/>
        <xdr:cNvSpPr txBox="1"/>
      </xdr:nvSpPr>
      <xdr:spPr>
        <a:xfrm>
          <a:off x="14909800" y="694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102362</xdr:rowOff>
    </xdr:from>
    <xdr:to>
      <xdr:col>21</xdr:col>
      <xdr:colOff>0</xdr:colOff>
      <xdr:row>44</xdr:row>
      <xdr:rowOff>150622</xdr:rowOff>
    </xdr:to>
    <xdr:cxnSp macro="">
      <xdr:nvCxnSpPr>
        <xdr:cNvPr id="385" name="直線コネクタ 384"/>
        <xdr:cNvCxnSpPr/>
      </xdr:nvCxnSpPr>
      <xdr:spPr>
        <a:xfrm flipV="1">
          <a:off x="13512800" y="764616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153941</xdr:rowOff>
    </xdr:from>
    <xdr:ext cx="762000" cy="259045"/>
    <xdr:sp macro="" textlink="">
      <xdr:nvSpPr>
        <xdr:cNvPr id="387" name="テキスト ボックス 386"/>
        <xdr:cNvSpPr txBox="1"/>
      </xdr:nvSpPr>
      <xdr:spPr>
        <a:xfrm>
          <a:off x="14020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45229</xdr:rowOff>
    </xdr:from>
    <xdr:ext cx="762000" cy="259045"/>
    <xdr:sp macro="" textlink="">
      <xdr:nvSpPr>
        <xdr:cNvPr id="389" name="テキスト ボックス 388"/>
        <xdr:cNvSpPr txBox="1"/>
      </xdr:nvSpPr>
      <xdr:spPr>
        <a:xfrm>
          <a:off x="13131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15494</xdr:rowOff>
    </xdr:from>
    <xdr:to>
      <xdr:col>24</xdr:col>
      <xdr:colOff>609600</xdr:colOff>
      <xdr:row>43</xdr:row>
      <xdr:rowOff>117094</xdr:rowOff>
    </xdr:to>
    <xdr:sp macro="" textlink="">
      <xdr:nvSpPr>
        <xdr:cNvPr id="395" name="円/楕円 394"/>
        <xdr:cNvSpPr/>
      </xdr:nvSpPr>
      <xdr:spPr>
        <a:xfrm>
          <a:off x="16967200" y="738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159021</xdr:rowOff>
    </xdr:from>
    <xdr:ext cx="762000" cy="259045"/>
    <xdr:sp macro="" textlink="">
      <xdr:nvSpPr>
        <xdr:cNvPr id="396" name="公債費負担の状況該当値テキスト"/>
        <xdr:cNvSpPr txBox="1"/>
      </xdr:nvSpPr>
      <xdr:spPr>
        <a:xfrm>
          <a:off x="17106900" y="735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107188</xdr:rowOff>
    </xdr:from>
    <xdr:to>
      <xdr:col>23</xdr:col>
      <xdr:colOff>457200</xdr:colOff>
      <xdr:row>44</xdr:row>
      <xdr:rowOff>37338</xdr:rowOff>
    </xdr:to>
    <xdr:sp macro="" textlink="">
      <xdr:nvSpPr>
        <xdr:cNvPr id="397" name="円/楕円 396"/>
        <xdr:cNvSpPr/>
      </xdr:nvSpPr>
      <xdr:spPr>
        <a:xfrm>
          <a:off x="16129000" y="747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22115</xdr:rowOff>
    </xdr:from>
    <xdr:ext cx="736600" cy="259045"/>
    <xdr:sp macro="" textlink="">
      <xdr:nvSpPr>
        <xdr:cNvPr id="398" name="テキスト ボックス 397"/>
        <xdr:cNvSpPr txBox="1"/>
      </xdr:nvSpPr>
      <xdr:spPr>
        <a:xfrm>
          <a:off x="15798800" y="756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165100</xdr:rowOff>
    </xdr:from>
    <xdr:to>
      <xdr:col>22</xdr:col>
      <xdr:colOff>254000</xdr:colOff>
      <xdr:row>44</xdr:row>
      <xdr:rowOff>95250</xdr:rowOff>
    </xdr:to>
    <xdr:sp macro="" textlink="">
      <xdr:nvSpPr>
        <xdr:cNvPr id="399" name="円/楕円 398"/>
        <xdr:cNvSpPr/>
      </xdr:nvSpPr>
      <xdr:spPr>
        <a:xfrm>
          <a:off x="15240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80027</xdr:rowOff>
    </xdr:from>
    <xdr:ext cx="762000" cy="259045"/>
    <xdr:sp macro="" textlink="">
      <xdr:nvSpPr>
        <xdr:cNvPr id="400" name="テキスト ボックス 399"/>
        <xdr:cNvSpPr txBox="1"/>
      </xdr:nvSpPr>
      <xdr:spPr>
        <a:xfrm>
          <a:off x="14909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51562</xdr:rowOff>
    </xdr:from>
    <xdr:to>
      <xdr:col>21</xdr:col>
      <xdr:colOff>50800</xdr:colOff>
      <xdr:row>44</xdr:row>
      <xdr:rowOff>153162</xdr:rowOff>
    </xdr:to>
    <xdr:sp macro="" textlink="">
      <xdr:nvSpPr>
        <xdr:cNvPr id="401" name="円/楕円 400"/>
        <xdr:cNvSpPr/>
      </xdr:nvSpPr>
      <xdr:spPr>
        <a:xfrm>
          <a:off x="14351000" y="759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137939</xdr:rowOff>
    </xdr:from>
    <xdr:ext cx="762000" cy="259045"/>
    <xdr:sp macro="" textlink="">
      <xdr:nvSpPr>
        <xdr:cNvPr id="402" name="テキスト ボックス 401"/>
        <xdr:cNvSpPr txBox="1"/>
      </xdr:nvSpPr>
      <xdr:spPr>
        <a:xfrm>
          <a:off x="14020800" y="7681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99822</xdr:rowOff>
    </xdr:from>
    <xdr:to>
      <xdr:col>19</xdr:col>
      <xdr:colOff>533400</xdr:colOff>
      <xdr:row>45</xdr:row>
      <xdr:rowOff>29972</xdr:rowOff>
    </xdr:to>
    <xdr:sp macro="" textlink="">
      <xdr:nvSpPr>
        <xdr:cNvPr id="403" name="円/楕円 402"/>
        <xdr:cNvSpPr/>
      </xdr:nvSpPr>
      <xdr:spPr>
        <a:xfrm>
          <a:off x="13462000" y="764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14749</xdr:rowOff>
    </xdr:from>
    <xdr:ext cx="762000" cy="259045"/>
    <xdr:sp macro="" textlink="">
      <xdr:nvSpPr>
        <xdr:cNvPr id="404" name="テキスト ボックス 403"/>
        <xdr:cNvSpPr txBox="1"/>
      </xdr:nvSpPr>
      <xdr:spPr>
        <a:xfrm>
          <a:off x="13131800" y="7729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５年前と比較すると比率の</a:t>
          </a:r>
          <a:r>
            <a:rPr lang="ja-JP" altLang="ja-JP" sz="1100" b="0" i="0" baseline="0">
              <a:solidFill>
                <a:schemeClr val="dk1"/>
              </a:solidFill>
              <a:effectLst/>
              <a:latin typeface="+mn-lt"/>
              <a:ea typeface="+mn-ea"/>
              <a:cs typeface="+mn-cs"/>
            </a:rPr>
            <a:t>改善が見られるものの</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、全国平均と比較すると将来負担比率が非常に高い。</a:t>
          </a:r>
          <a:r>
            <a:rPr lang="ja-JP" altLang="ja-JP" sz="1100" b="0" i="0" baseline="0">
              <a:solidFill>
                <a:schemeClr val="dk1"/>
              </a:solidFill>
              <a:effectLst/>
              <a:latin typeface="+mn-lt"/>
              <a:ea typeface="+mn-ea"/>
              <a:cs typeface="+mn-cs"/>
            </a:rPr>
            <a:t>その要因としては、下水道事業や簡易水道統合整備事業、町道整備事業等</a:t>
          </a:r>
          <a:r>
            <a:rPr lang="ja-JP" altLang="en-US" sz="1100" b="0" i="0" baseline="0">
              <a:solidFill>
                <a:schemeClr val="dk1"/>
              </a:solidFill>
              <a:effectLst/>
              <a:latin typeface="+mn-lt"/>
              <a:ea typeface="+mn-ea"/>
              <a:cs typeface="+mn-cs"/>
            </a:rPr>
            <a:t>に係る</a:t>
          </a:r>
          <a:r>
            <a:rPr lang="ja-JP" altLang="ja-JP" sz="1100" b="0" i="0" baseline="0">
              <a:solidFill>
                <a:schemeClr val="dk1"/>
              </a:solidFill>
              <a:effectLst/>
              <a:latin typeface="+mn-lt"/>
              <a:ea typeface="+mn-ea"/>
              <a:cs typeface="+mn-cs"/>
            </a:rPr>
            <a:t>地方債残高が、将来負担比率を大きく押し上げている。今後</a:t>
          </a:r>
          <a:r>
            <a:rPr lang="ja-JP" altLang="en-US" sz="1100" b="0" i="0" baseline="0">
              <a:solidFill>
                <a:schemeClr val="dk1"/>
              </a:solidFill>
              <a:effectLst/>
              <a:latin typeface="+mn-lt"/>
              <a:ea typeface="+mn-ea"/>
              <a:cs typeface="+mn-cs"/>
            </a:rPr>
            <a:t>、公共施設の耐震補強や施設の更新時期を迎え将来負担比率を押し上げる要因は多々あるが、</a:t>
          </a:r>
          <a:r>
            <a:rPr lang="ja-JP" altLang="ja-JP" sz="1100" b="0" i="0" baseline="0">
              <a:solidFill>
                <a:schemeClr val="dk1"/>
              </a:solidFill>
              <a:effectLst/>
              <a:latin typeface="+mn-lt"/>
              <a:ea typeface="+mn-ea"/>
              <a:cs typeface="+mn-cs"/>
            </a:rPr>
            <a:t>事業の選択と集中により将来負担比率の抑制に努めることとする。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また、減債基金の繰入れにより繰上償還を行い、比率の低減に努めていく。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58725</xdr:rowOff>
    </xdr:to>
    <xdr:cxnSp macro="">
      <xdr:nvCxnSpPr>
        <xdr:cNvPr id="431" name="直線コネクタ 430"/>
        <xdr:cNvCxnSpPr/>
      </xdr:nvCxnSpPr>
      <xdr:spPr>
        <a:xfrm flipV="1">
          <a:off x="17018000" y="2451100"/>
          <a:ext cx="0" cy="10366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30802</xdr:rowOff>
    </xdr:from>
    <xdr:ext cx="762000" cy="259045"/>
    <xdr:sp macro="" textlink="">
      <xdr:nvSpPr>
        <xdr:cNvPr id="432" name="将来負担の状況最小値テキスト"/>
        <xdr:cNvSpPr txBox="1"/>
      </xdr:nvSpPr>
      <xdr:spPr>
        <a:xfrm>
          <a:off x="17106900" y="3459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20</xdr:row>
      <xdr:rowOff>58725</xdr:rowOff>
    </xdr:from>
    <xdr:to>
      <xdr:col>24</xdr:col>
      <xdr:colOff>647700</xdr:colOff>
      <xdr:row>20</xdr:row>
      <xdr:rowOff>58725</xdr:rowOff>
    </xdr:to>
    <xdr:cxnSp macro="">
      <xdr:nvCxnSpPr>
        <xdr:cNvPr id="433" name="直線コネクタ 432"/>
        <xdr:cNvCxnSpPr/>
      </xdr:nvCxnSpPr>
      <xdr:spPr>
        <a:xfrm>
          <a:off x="16929100" y="348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4"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5" name="直線コネクタ 434"/>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65125</xdr:rowOff>
    </xdr:from>
    <xdr:to>
      <xdr:col>24</xdr:col>
      <xdr:colOff>558800</xdr:colOff>
      <xdr:row>20</xdr:row>
      <xdr:rowOff>61620</xdr:rowOff>
    </xdr:to>
    <xdr:cxnSp macro="">
      <xdr:nvCxnSpPr>
        <xdr:cNvPr id="436" name="直線コネクタ 435"/>
        <xdr:cNvCxnSpPr/>
      </xdr:nvCxnSpPr>
      <xdr:spPr>
        <a:xfrm flipV="1">
          <a:off x="16179800" y="3322675"/>
          <a:ext cx="838200" cy="167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29227</xdr:rowOff>
    </xdr:from>
    <xdr:ext cx="762000" cy="259045"/>
    <xdr:sp macro="" textlink="">
      <xdr:nvSpPr>
        <xdr:cNvPr id="437" name="将来負担の状況平均値テキスト"/>
        <xdr:cNvSpPr txBox="1"/>
      </xdr:nvSpPr>
      <xdr:spPr>
        <a:xfrm>
          <a:off x="17106900" y="225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8" name="フローチャート : 判断 437"/>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61620</xdr:rowOff>
    </xdr:from>
    <xdr:to>
      <xdr:col>23</xdr:col>
      <xdr:colOff>406400</xdr:colOff>
      <xdr:row>20</xdr:row>
      <xdr:rowOff>167792</xdr:rowOff>
    </xdr:to>
    <xdr:cxnSp macro="">
      <xdr:nvCxnSpPr>
        <xdr:cNvPr id="439" name="直線コネクタ 438"/>
        <xdr:cNvCxnSpPr/>
      </xdr:nvCxnSpPr>
      <xdr:spPr>
        <a:xfrm flipV="1">
          <a:off x="15290800" y="349062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0</xdr:rowOff>
    </xdr:from>
    <xdr:to>
      <xdr:col>23</xdr:col>
      <xdr:colOff>457200</xdr:colOff>
      <xdr:row>14</xdr:row>
      <xdr:rowOff>101600</xdr:rowOff>
    </xdr:to>
    <xdr:sp macro="" textlink="">
      <xdr:nvSpPr>
        <xdr:cNvPr id="440" name="フローチャート : 判断 439"/>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111777</xdr:rowOff>
    </xdr:from>
    <xdr:ext cx="736600" cy="259045"/>
    <xdr:sp macro="" textlink="">
      <xdr:nvSpPr>
        <xdr:cNvPr id="441" name="テキスト ボックス 440"/>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167792</xdr:rowOff>
    </xdr:from>
    <xdr:to>
      <xdr:col>22</xdr:col>
      <xdr:colOff>203200</xdr:colOff>
      <xdr:row>21</xdr:row>
      <xdr:rowOff>113131</xdr:rowOff>
    </xdr:to>
    <xdr:cxnSp macro="">
      <xdr:nvCxnSpPr>
        <xdr:cNvPr id="442" name="直線コネクタ 441"/>
        <xdr:cNvCxnSpPr/>
      </xdr:nvCxnSpPr>
      <xdr:spPr>
        <a:xfrm flipV="1">
          <a:off x="14401800" y="3596792"/>
          <a:ext cx="889000" cy="11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0</xdr:rowOff>
    </xdr:from>
    <xdr:to>
      <xdr:col>22</xdr:col>
      <xdr:colOff>254000</xdr:colOff>
      <xdr:row>14</xdr:row>
      <xdr:rowOff>101600</xdr:rowOff>
    </xdr:to>
    <xdr:sp macro="" textlink="">
      <xdr:nvSpPr>
        <xdr:cNvPr id="443" name="フローチャート : 判断 442"/>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111777</xdr:rowOff>
    </xdr:from>
    <xdr:ext cx="762000" cy="259045"/>
    <xdr:sp macro="" textlink="">
      <xdr:nvSpPr>
        <xdr:cNvPr id="444" name="テキスト ボックス 443"/>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113131</xdr:rowOff>
    </xdr:from>
    <xdr:to>
      <xdr:col>21</xdr:col>
      <xdr:colOff>0</xdr:colOff>
      <xdr:row>23</xdr:row>
      <xdr:rowOff>18288</xdr:rowOff>
    </xdr:to>
    <xdr:cxnSp macro="">
      <xdr:nvCxnSpPr>
        <xdr:cNvPr id="445" name="直線コネクタ 444"/>
        <xdr:cNvCxnSpPr/>
      </xdr:nvCxnSpPr>
      <xdr:spPr>
        <a:xfrm flipV="1">
          <a:off x="13512800" y="3713581"/>
          <a:ext cx="889000" cy="248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0</xdr:rowOff>
    </xdr:from>
    <xdr:to>
      <xdr:col>21</xdr:col>
      <xdr:colOff>50800</xdr:colOff>
      <xdr:row>14</xdr:row>
      <xdr:rowOff>101600</xdr:rowOff>
    </xdr:to>
    <xdr:sp macro="" textlink="">
      <xdr:nvSpPr>
        <xdr:cNvPr id="446" name="フローチャート : 判断 445"/>
        <xdr:cNvSpPr/>
      </xdr:nvSpPr>
      <xdr:spPr>
        <a:xfrm>
          <a:off x="14351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111777</xdr:rowOff>
    </xdr:from>
    <xdr:ext cx="762000" cy="259045"/>
    <xdr:sp macro="" textlink="">
      <xdr:nvSpPr>
        <xdr:cNvPr id="447" name="テキスト ボックス 446"/>
        <xdr:cNvSpPr txBox="1"/>
      </xdr:nvSpPr>
      <xdr:spPr>
        <a:xfrm>
          <a:off x="14020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0</xdr:rowOff>
    </xdr:from>
    <xdr:to>
      <xdr:col>19</xdr:col>
      <xdr:colOff>533400</xdr:colOff>
      <xdr:row>14</xdr:row>
      <xdr:rowOff>101600</xdr:rowOff>
    </xdr:to>
    <xdr:sp macro="" textlink="">
      <xdr:nvSpPr>
        <xdr:cNvPr id="448" name="フローチャート : 判断 447"/>
        <xdr:cNvSpPr/>
      </xdr:nvSpPr>
      <xdr:spPr>
        <a:xfrm>
          <a:off x="13462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111777</xdr:rowOff>
    </xdr:from>
    <xdr:ext cx="762000" cy="259045"/>
    <xdr:sp macro="" textlink="">
      <xdr:nvSpPr>
        <xdr:cNvPr id="449" name="テキスト ボックス 448"/>
        <xdr:cNvSpPr txBox="1"/>
      </xdr:nvSpPr>
      <xdr:spPr>
        <a:xfrm>
          <a:off x="1313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14325</xdr:rowOff>
    </xdr:from>
    <xdr:to>
      <xdr:col>24</xdr:col>
      <xdr:colOff>609600</xdr:colOff>
      <xdr:row>19</xdr:row>
      <xdr:rowOff>115925</xdr:rowOff>
    </xdr:to>
    <xdr:sp macro="" textlink="">
      <xdr:nvSpPr>
        <xdr:cNvPr id="455" name="円/楕円 454"/>
        <xdr:cNvSpPr/>
      </xdr:nvSpPr>
      <xdr:spPr>
        <a:xfrm>
          <a:off x="16967200" y="327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157852</xdr:rowOff>
    </xdr:from>
    <xdr:ext cx="762000" cy="259045"/>
    <xdr:sp macro="" textlink="">
      <xdr:nvSpPr>
        <xdr:cNvPr id="456" name="将来負担の状況該当値テキスト"/>
        <xdr:cNvSpPr txBox="1"/>
      </xdr:nvSpPr>
      <xdr:spPr>
        <a:xfrm>
          <a:off x="17106900" y="3243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10820</xdr:rowOff>
    </xdr:from>
    <xdr:to>
      <xdr:col>23</xdr:col>
      <xdr:colOff>457200</xdr:colOff>
      <xdr:row>20</xdr:row>
      <xdr:rowOff>112420</xdr:rowOff>
    </xdr:to>
    <xdr:sp macro="" textlink="">
      <xdr:nvSpPr>
        <xdr:cNvPr id="457" name="円/楕円 456"/>
        <xdr:cNvSpPr/>
      </xdr:nvSpPr>
      <xdr:spPr>
        <a:xfrm>
          <a:off x="16129000" y="343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97197</xdr:rowOff>
    </xdr:from>
    <xdr:ext cx="736600" cy="259045"/>
    <xdr:sp macro="" textlink="">
      <xdr:nvSpPr>
        <xdr:cNvPr id="458" name="テキスト ボックス 457"/>
        <xdr:cNvSpPr txBox="1"/>
      </xdr:nvSpPr>
      <xdr:spPr>
        <a:xfrm>
          <a:off x="15798800" y="352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116992</xdr:rowOff>
    </xdr:from>
    <xdr:to>
      <xdr:col>22</xdr:col>
      <xdr:colOff>254000</xdr:colOff>
      <xdr:row>21</xdr:row>
      <xdr:rowOff>47142</xdr:rowOff>
    </xdr:to>
    <xdr:sp macro="" textlink="">
      <xdr:nvSpPr>
        <xdr:cNvPr id="459" name="円/楕円 458"/>
        <xdr:cNvSpPr/>
      </xdr:nvSpPr>
      <xdr:spPr>
        <a:xfrm>
          <a:off x="15240000" y="354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31919</xdr:rowOff>
    </xdr:from>
    <xdr:ext cx="762000" cy="259045"/>
    <xdr:sp macro="" textlink="">
      <xdr:nvSpPr>
        <xdr:cNvPr id="460" name="テキスト ボックス 459"/>
        <xdr:cNvSpPr txBox="1"/>
      </xdr:nvSpPr>
      <xdr:spPr>
        <a:xfrm>
          <a:off x="14909800" y="363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62331</xdr:rowOff>
    </xdr:from>
    <xdr:to>
      <xdr:col>21</xdr:col>
      <xdr:colOff>50800</xdr:colOff>
      <xdr:row>21</xdr:row>
      <xdr:rowOff>163931</xdr:rowOff>
    </xdr:to>
    <xdr:sp macro="" textlink="">
      <xdr:nvSpPr>
        <xdr:cNvPr id="461" name="円/楕円 460"/>
        <xdr:cNvSpPr/>
      </xdr:nvSpPr>
      <xdr:spPr>
        <a:xfrm>
          <a:off x="14351000" y="36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148708</xdr:rowOff>
    </xdr:from>
    <xdr:ext cx="762000" cy="259045"/>
    <xdr:sp macro="" textlink="">
      <xdr:nvSpPr>
        <xdr:cNvPr id="462" name="テキスト ボックス 461"/>
        <xdr:cNvSpPr txBox="1"/>
      </xdr:nvSpPr>
      <xdr:spPr>
        <a:xfrm>
          <a:off x="14020800" y="3749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138938</xdr:rowOff>
    </xdr:from>
    <xdr:to>
      <xdr:col>19</xdr:col>
      <xdr:colOff>533400</xdr:colOff>
      <xdr:row>23</xdr:row>
      <xdr:rowOff>69088</xdr:rowOff>
    </xdr:to>
    <xdr:sp macro="" textlink="">
      <xdr:nvSpPr>
        <xdr:cNvPr id="463" name="円/楕円 462"/>
        <xdr:cNvSpPr/>
      </xdr:nvSpPr>
      <xdr:spPr>
        <a:xfrm>
          <a:off x="13462000" y="391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53865</xdr:rowOff>
    </xdr:from>
    <xdr:ext cx="762000" cy="259045"/>
    <xdr:sp macro="" textlink="">
      <xdr:nvSpPr>
        <xdr:cNvPr id="464" name="テキスト ボックス 463"/>
        <xdr:cNvSpPr txBox="1"/>
      </xdr:nvSpPr>
      <xdr:spPr>
        <a:xfrm>
          <a:off x="13131800" y="399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京都府和束町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4,357
4,340
64.93
3,361,660
3,228,897
98,433
2,033,941
3,466,854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90.3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平成１８年度に策定した定員適正化計画により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計画当初９８人の職員数を平成２２年度までに８１人</a:t>
          </a:r>
          <a:r>
            <a:rPr lang="ja-JP" altLang="en-US" sz="1100" b="0" i="0" baseline="0">
              <a:solidFill>
                <a:schemeClr val="dk1"/>
              </a:solidFill>
              <a:effectLst/>
              <a:latin typeface="+mn-lt"/>
              <a:ea typeface="+mn-ea"/>
              <a:cs typeface="+mn-cs"/>
            </a:rPr>
            <a:t>まで削減を行った。達成に当たっては、</a:t>
          </a:r>
          <a:r>
            <a:rPr lang="ja-JP" altLang="ja-JP" sz="1100" b="0" i="0" baseline="0">
              <a:solidFill>
                <a:schemeClr val="dk1"/>
              </a:solidFill>
              <a:effectLst/>
              <a:latin typeface="+mn-lt"/>
              <a:ea typeface="+mn-ea"/>
              <a:cs typeface="+mn-cs"/>
            </a:rPr>
            <a:t>相楽東部広域連合による教育部門の事務の統合</a:t>
          </a:r>
          <a:r>
            <a:rPr lang="ja-JP" altLang="en-US" sz="1100" b="0" i="0" baseline="0">
              <a:solidFill>
                <a:schemeClr val="dk1"/>
              </a:solidFill>
              <a:effectLst/>
              <a:latin typeface="+mn-lt"/>
              <a:ea typeface="+mn-ea"/>
              <a:cs typeface="+mn-cs"/>
            </a:rPr>
            <a:t>など、行財政改革を進めてきた結果であるが、</a:t>
          </a:r>
          <a:r>
            <a:rPr lang="ja-JP" altLang="ja-JP" sz="1100" b="0" i="0" baseline="0">
              <a:solidFill>
                <a:schemeClr val="dk1"/>
              </a:solidFill>
              <a:effectLst/>
              <a:latin typeface="+mn-lt"/>
              <a:ea typeface="+mn-ea"/>
              <a:cs typeface="+mn-cs"/>
            </a:rPr>
            <a:t>少子高齢化、人口減少が進む中、</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適切な職員数</a:t>
          </a:r>
          <a:r>
            <a:rPr lang="ja-JP" altLang="en-US" sz="1100" b="0" i="0" baseline="0">
              <a:solidFill>
                <a:schemeClr val="dk1"/>
              </a:solidFill>
              <a:effectLst/>
              <a:latin typeface="+mn-lt"/>
              <a:ea typeface="+mn-ea"/>
              <a:cs typeface="+mn-cs"/>
            </a:rPr>
            <a:t>と人件費の抑制</a:t>
          </a:r>
          <a:r>
            <a:rPr lang="ja-JP" altLang="ja-JP" sz="1100" b="0" i="0" baseline="0">
              <a:solidFill>
                <a:schemeClr val="dk1"/>
              </a:solidFill>
              <a:effectLst/>
              <a:latin typeface="+mn-lt"/>
              <a:ea typeface="+mn-ea"/>
              <a:cs typeface="+mn-cs"/>
            </a:rPr>
            <a:t>に努めることとする。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111760</xdr:rowOff>
    </xdr:from>
    <xdr:to>
      <xdr:col>7</xdr:col>
      <xdr:colOff>15875</xdr:colOff>
      <xdr:row>35</xdr:row>
      <xdr:rowOff>134620</xdr:rowOff>
    </xdr:to>
    <xdr:cxnSp macro="">
      <xdr:nvCxnSpPr>
        <xdr:cNvPr id="64" name="直線コネクタ 63"/>
        <xdr:cNvCxnSpPr/>
      </xdr:nvCxnSpPr>
      <xdr:spPr>
        <a:xfrm>
          <a:off x="3987800" y="611251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93997</xdr:rowOff>
    </xdr:from>
    <xdr:ext cx="762000" cy="259045"/>
    <xdr:sp macro="" textlink="">
      <xdr:nvSpPr>
        <xdr:cNvPr id="65" name="人件費平均値テキスト"/>
        <xdr:cNvSpPr txBox="1"/>
      </xdr:nvSpPr>
      <xdr:spPr>
        <a:xfrm>
          <a:off x="4914900" y="609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111760</xdr:rowOff>
    </xdr:from>
    <xdr:to>
      <xdr:col>5</xdr:col>
      <xdr:colOff>549275</xdr:colOff>
      <xdr:row>35</xdr:row>
      <xdr:rowOff>149860</xdr:rowOff>
    </xdr:to>
    <xdr:cxnSp macro="">
      <xdr:nvCxnSpPr>
        <xdr:cNvPr id="67" name="直線コネクタ 66"/>
        <xdr:cNvCxnSpPr/>
      </xdr:nvCxnSpPr>
      <xdr:spPr>
        <a:xfrm flipV="1">
          <a:off x="3098800" y="611251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166387</xdr:rowOff>
    </xdr:from>
    <xdr:ext cx="736600" cy="259045"/>
    <xdr:sp macro="" textlink="">
      <xdr:nvSpPr>
        <xdr:cNvPr id="69" name="テキスト ボックス 68"/>
        <xdr:cNvSpPr txBox="1"/>
      </xdr:nvSpPr>
      <xdr:spPr>
        <a:xfrm>
          <a:off x="3606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77470</xdr:rowOff>
    </xdr:from>
    <xdr:to>
      <xdr:col>4</xdr:col>
      <xdr:colOff>346075</xdr:colOff>
      <xdr:row>35</xdr:row>
      <xdr:rowOff>149860</xdr:rowOff>
    </xdr:to>
    <xdr:cxnSp macro="">
      <xdr:nvCxnSpPr>
        <xdr:cNvPr id="70" name="直線コネクタ 69"/>
        <xdr:cNvCxnSpPr/>
      </xdr:nvCxnSpPr>
      <xdr:spPr>
        <a:xfrm>
          <a:off x="2209800" y="60782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50800</xdr:rowOff>
    </xdr:from>
    <xdr:to>
      <xdr:col>3</xdr:col>
      <xdr:colOff>142875</xdr:colOff>
      <xdr:row>35</xdr:row>
      <xdr:rowOff>77470</xdr:rowOff>
    </xdr:to>
    <xdr:cxnSp macro="">
      <xdr:nvCxnSpPr>
        <xdr:cNvPr id="73" name="直線コネクタ 72"/>
        <xdr:cNvCxnSpPr/>
      </xdr:nvCxnSpPr>
      <xdr:spPr>
        <a:xfrm>
          <a:off x="1320800" y="60515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40657</xdr:rowOff>
    </xdr:from>
    <xdr:ext cx="762000" cy="259045"/>
    <xdr:sp macro="" textlink="">
      <xdr:nvSpPr>
        <xdr:cNvPr id="75" name="テキスト ボックス 74"/>
        <xdr:cNvSpPr txBox="1"/>
      </xdr:nvSpPr>
      <xdr:spPr>
        <a:xfrm>
          <a:off x="1828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139717</xdr:rowOff>
    </xdr:from>
    <xdr:ext cx="762000" cy="259045"/>
    <xdr:sp macro="" textlink="">
      <xdr:nvSpPr>
        <xdr:cNvPr id="77" name="テキスト ボックス 76"/>
        <xdr:cNvSpPr txBox="1"/>
      </xdr:nvSpPr>
      <xdr:spPr>
        <a:xfrm>
          <a:off x="939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83820</xdr:rowOff>
    </xdr:from>
    <xdr:to>
      <xdr:col>7</xdr:col>
      <xdr:colOff>66675</xdr:colOff>
      <xdr:row>36</xdr:row>
      <xdr:rowOff>13970</xdr:rowOff>
    </xdr:to>
    <xdr:sp macro="" textlink="">
      <xdr:nvSpPr>
        <xdr:cNvPr id="83" name="円/楕円 82"/>
        <xdr:cNvSpPr/>
      </xdr:nvSpPr>
      <xdr:spPr>
        <a:xfrm>
          <a:off x="4775200" y="608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100347</xdr:rowOff>
    </xdr:from>
    <xdr:ext cx="762000" cy="259045"/>
    <xdr:sp macro="" textlink="">
      <xdr:nvSpPr>
        <xdr:cNvPr id="84" name="人件費該当値テキスト"/>
        <xdr:cNvSpPr txBox="1"/>
      </xdr:nvSpPr>
      <xdr:spPr>
        <a:xfrm>
          <a:off x="4914900" y="592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60960</xdr:rowOff>
    </xdr:from>
    <xdr:to>
      <xdr:col>5</xdr:col>
      <xdr:colOff>600075</xdr:colOff>
      <xdr:row>35</xdr:row>
      <xdr:rowOff>162560</xdr:rowOff>
    </xdr:to>
    <xdr:sp macro="" textlink="">
      <xdr:nvSpPr>
        <xdr:cNvPr id="85" name="円/楕円 84"/>
        <xdr:cNvSpPr/>
      </xdr:nvSpPr>
      <xdr:spPr>
        <a:xfrm>
          <a:off x="3937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1287</xdr:rowOff>
    </xdr:from>
    <xdr:ext cx="736600" cy="259045"/>
    <xdr:sp macro="" textlink="">
      <xdr:nvSpPr>
        <xdr:cNvPr id="86" name="テキスト ボックス 85"/>
        <xdr:cNvSpPr txBox="1"/>
      </xdr:nvSpPr>
      <xdr:spPr>
        <a:xfrm>
          <a:off x="3606800" y="5830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99060</xdr:rowOff>
    </xdr:from>
    <xdr:to>
      <xdr:col>4</xdr:col>
      <xdr:colOff>396875</xdr:colOff>
      <xdr:row>36</xdr:row>
      <xdr:rowOff>29210</xdr:rowOff>
    </xdr:to>
    <xdr:sp macro="" textlink="">
      <xdr:nvSpPr>
        <xdr:cNvPr id="87" name="円/楕円 86"/>
        <xdr:cNvSpPr/>
      </xdr:nvSpPr>
      <xdr:spPr>
        <a:xfrm>
          <a:off x="3048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13987</xdr:rowOff>
    </xdr:from>
    <xdr:ext cx="762000" cy="259045"/>
    <xdr:sp macro="" textlink="">
      <xdr:nvSpPr>
        <xdr:cNvPr id="88" name="テキスト ボックス 87"/>
        <xdr:cNvSpPr txBox="1"/>
      </xdr:nvSpPr>
      <xdr:spPr>
        <a:xfrm>
          <a:off x="2717800" y="618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26670</xdr:rowOff>
    </xdr:from>
    <xdr:to>
      <xdr:col>3</xdr:col>
      <xdr:colOff>193675</xdr:colOff>
      <xdr:row>35</xdr:row>
      <xdr:rowOff>128270</xdr:rowOff>
    </xdr:to>
    <xdr:sp macro="" textlink="">
      <xdr:nvSpPr>
        <xdr:cNvPr id="89" name="円/楕円 88"/>
        <xdr:cNvSpPr/>
      </xdr:nvSpPr>
      <xdr:spPr>
        <a:xfrm>
          <a:off x="2159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138447</xdr:rowOff>
    </xdr:from>
    <xdr:ext cx="762000" cy="259045"/>
    <xdr:sp macro="" textlink="">
      <xdr:nvSpPr>
        <xdr:cNvPr id="90" name="テキスト ボックス 89"/>
        <xdr:cNvSpPr txBox="1"/>
      </xdr:nvSpPr>
      <xdr:spPr>
        <a:xfrm>
          <a:off x="1828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0</xdr:rowOff>
    </xdr:from>
    <xdr:to>
      <xdr:col>1</xdr:col>
      <xdr:colOff>676275</xdr:colOff>
      <xdr:row>35</xdr:row>
      <xdr:rowOff>101600</xdr:rowOff>
    </xdr:to>
    <xdr:sp macro="" textlink="">
      <xdr:nvSpPr>
        <xdr:cNvPr id="91" name="円/楕円 90"/>
        <xdr:cNvSpPr/>
      </xdr:nvSpPr>
      <xdr:spPr>
        <a:xfrm>
          <a:off x="1270000" y="600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111777</xdr:rowOff>
    </xdr:from>
    <xdr:ext cx="762000" cy="259045"/>
    <xdr:sp macro="" textlink="">
      <xdr:nvSpPr>
        <xdr:cNvPr id="92" name="テキスト ボックス 91"/>
        <xdr:cNvSpPr txBox="1"/>
      </xdr:nvSpPr>
      <xdr:spPr>
        <a:xfrm>
          <a:off x="9398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経費節減のため全国平均や京都府平均に比べて比率はかなり良くなっている。また類似団体の中で上位に位置しているが、これは、教育委員会業務を相楽東部広域連合で行っているためで、平成２０年度まで物件費として支出していた経費を、平成２１年度以降は相楽東部広域連合への負担金として支出しているため、物件費が減少しているにすぎない。</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連合への事務移管後、毎年物件費が増加している。特に平成２６年度は、高速通信網を活用し行政情報をお知らせする「茶源郷行政情報配信システム」（３０百万円）を整備したことや、社会保障税番号制度に伴う経費等により物件費が増加している。</a:t>
          </a:r>
          <a:r>
            <a:rPr lang="ja-JP" altLang="ja-JP" sz="1100" b="0" i="0" baseline="0">
              <a:solidFill>
                <a:schemeClr val="dk1"/>
              </a:solidFill>
              <a:effectLst/>
              <a:latin typeface="+mn-lt"/>
              <a:ea typeface="+mn-ea"/>
              <a:cs typeface="+mn-cs"/>
            </a:rPr>
            <a:t>今後も引き続き経費の節減に努めることとする。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39370</xdr:rowOff>
    </xdr:from>
    <xdr:to>
      <xdr:col>24</xdr:col>
      <xdr:colOff>31750</xdr:colOff>
      <xdr:row>13</xdr:row>
      <xdr:rowOff>146050</xdr:rowOff>
    </xdr:to>
    <xdr:cxnSp macro="">
      <xdr:nvCxnSpPr>
        <xdr:cNvPr id="125" name="直線コネクタ 124"/>
        <xdr:cNvCxnSpPr/>
      </xdr:nvCxnSpPr>
      <xdr:spPr>
        <a:xfrm>
          <a:off x="15671800" y="226822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39370</xdr:rowOff>
    </xdr:from>
    <xdr:to>
      <xdr:col>22</xdr:col>
      <xdr:colOff>565150</xdr:colOff>
      <xdr:row>14</xdr:row>
      <xdr:rowOff>5080</xdr:rowOff>
    </xdr:to>
    <xdr:cxnSp macro="">
      <xdr:nvCxnSpPr>
        <xdr:cNvPr id="128" name="直線コネクタ 127"/>
        <xdr:cNvCxnSpPr/>
      </xdr:nvCxnSpPr>
      <xdr:spPr>
        <a:xfrm flipV="1">
          <a:off x="14782800" y="22682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30" name="テキスト ボックス 129"/>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153670</xdr:rowOff>
    </xdr:from>
    <xdr:to>
      <xdr:col>21</xdr:col>
      <xdr:colOff>361950</xdr:colOff>
      <xdr:row>14</xdr:row>
      <xdr:rowOff>5080</xdr:rowOff>
    </xdr:to>
    <xdr:cxnSp macro="">
      <xdr:nvCxnSpPr>
        <xdr:cNvPr id="131" name="直線コネクタ 130"/>
        <xdr:cNvCxnSpPr/>
      </xdr:nvCxnSpPr>
      <xdr:spPr>
        <a:xfrm>
          <a:off x="13893800" y="2382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13</xdr:row>
      <xdr:rowOff>153670</xdr:rowOff>
    </xdr:to>
    <xdr:cxnSp macro="">
      <xdr:nvCxnSpPr>
        <xdr:cNvPr id="134" name="直線コネクタ 133"/>
        <xdr:cNvCxnSpPr/>
      </xdr:nvCxnSpPr>
      <xdr:spPr>
        <a:xfrm>
          <a:off x="13004800" y="2336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95250</xdr:rowOff>
    </xdr:from>
    <xdr:to>
      <xdr:col>24</xdr:col>
      <xdr:colOff>82550</xdr:colOff>
      <xdr:row>14</xdr:row>
      <xdr:rowOff>25400</xdr:rowOff>
    </xdr:to>
    <xdr:sp macro="" textlink="">
      <xdr:nvSpPr>
        <xdr:cNvPr id="144" name="円/楕円 143"/>
        <xdr:cNvSpPr/>
      </xdr:nvSpPr>
      <xdr:spPr>
        <a:xfrm>
          <a:off x="164592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3827</xdr:rowOff>
    </xdr:from>
    <xdr:ext cx="762000" cy="259045"/>
    <xdr:sp macro="" textlink="">
      <xdr:nvSpPr>
        <xdr:cNvPr id="145" name="物件費該当値テキスト"/>
        <xdr:cNvSpPr txBox="1"/>
      </xdr:nvSpPr>
      <xdr:spPr>
        <a:xfrm>
          <a:off x="165989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22</xdr:col>
      <xdr:colOff>514350</xdr:colOff>
      <xdr:row>12</xdr:row>
      <xdr:rowOff>160020</xdr:rowOff>
    </xdr:from>
    <xdr:to>
      <xdr:col>22</xdr:col>
      <xdr:colOff>615950</xdr:colOff>
      <xdr:row>13</xdr:row>
      <xdr:rowOff>90170</xdr:rowOff>
    </xdr:to>
    <xdr:sp macro="" textlink="">
      <xdr:nvSpPr>
        <xdr:cNvPr id="146" name="円/楕円 145"/>
        <xdr:cNvSpPr/>
      </xdr:nvSpPr>
      <xdr:spPr>
        <a:xfrm>
          <a:off x="15621000" y="221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100347</xdr:rowOff>
    </xdr:from>
    <xdr:ext cx="736600" cy="259045"/>
    <xdr:sp macro="" textlink="">
      <xdr:nvSpPr>
        <xdr:cNvPr id="147" name="テキスト ボックス 146"/>
        <xdr:cNvSpPr txBox="1"/>
      </xdr:nvSpPr>
      <xdr:spPr>
        <a:xfrm>
          <a:off x="15290800" y="198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125730</xdr:rowOff>
    </xdr:from>
    <xdr:to>
      <xdr:col>21</xdr:col>
      <xdr:colOff>412750</xdr:colOff>
      <xdr:row>14</xdr:row>
      <xdr:rowOff>55880</xdr:rowOff>
    </xdr:to>
    <xdr:sp macro="" textlink="">
      <xdr:nvSpPr>
        <xdr:cNvPr id="148" name="円/楕円 147"/>
        <xdr:cNvSpPr/>
      </xdr:nvSpPr>
      <xdr:spPr>
        <a:xfrm>
          <a:off x="14732000" y="23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66057</xdr:rowOff>
    </xdr:from>
    <xdr:ext cx="762000" cy="259045"/>
    <xdr:sp macro="" textlink="">
      <xdr:nvSpPr>
        <xdr:cNvPr id="149" name="テキスト ボックス 148"/>
        <xdr:cNvSpPr txBox="1"/>
      </xdr:nvSpPr>
      <xdr:spPr>
        <a:xfrm>
          <a:off x="14401800" y="212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102870</xdr:rowOff>
    </xdr:from>
    <xdr:to>
      <xdr:col>20</xdr:col>
      <xdr:colOff>209550</xdr:colOff>
      <xdr:row>14</xdr:row>
      <xdr:rowOff>33020</xdr:rowOff>
    </xdr:to>
    <xdr:sp macro="" textlink="">
      <xdr:nvSpPr>
        <xdr:cNvPr id="150" name="円/楕円 149"/>
        <xdr:cNvSpPr/>
      </xdr:nvSpPr>
      <xdr:spPr>
        <a:xfrm>
          <a:off x="138430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43197</xdr:rowOff>
    </xdr:from>
    <xdr:ext cx="762000" cy="259045"/>
    <xdr:sp macro="" textlink="">
      <xdr:nvSpPr>
        <xdr:cNvPr id="151" name="テキスト ボックス 150"/>
        <xdr:cNvSpPr txBox="1"/>
      </xdr:nvSpPr>
      <xdr:spPr>
        <a:xfrm>
          <a:off x="13512800" y="210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57150</xdr:rowOff>
    </xdr:from>
    <xdr:to>
      <xdr:col>19</xdr:col>
      <xdr:colOff>6350</xdr:colOff>
      <xdr:row>13</xdr:row>
      <xdr:rowOff>158750</xdr:rowOff>
    </xdr:to>
    <xdr:sp macro="" textlink="">
      <xdr:nvSpPr>
        <xdr:cNvPr id="152" name="円/楕円 151"/>
        <xdr:cNvSpPr/>
      </xdr:nvSpPr>
      <xdr:spPr>
        <a:xfrm>
          <a:off x="12954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168927</xdr:rowOff>
    </xdr:from>
    <xdr:ext cx="762000" cy="259045"/>
    <xdr:sp macro="" textlink="">
      <xdr:nvSpPr>
        <xdr:cNvPr id="153" name="テキスト ボックス 152"/>
        <xdr:cNvSpPr txBox="1"/>
      </xdr:nvSpPr>
      <xdr:spPr>
        <a:xfrm>
          <a:off x="12623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平成２６年度は老人医療費の増加（対前年度１２．０％）により扶助費の決算額が増加した。高齢化が進む中、社会保障関連経費が増加することが予測されるが、</a:t>
          </a:r>
          <a:r>
            <a:rPr lang="ja-JP" altLang="ja-JP" sz="1100" b="0" i="0" baseline="0">
              <a:solidFill>
                <a:schemeClr val="dk1"/>
              </a:solidFill>
              <a:effectLst/>
              <a:latin typeface="+mn-lt"/>
              <a:ea typeface="+mn-ea"/>
              <a:cs typeface="+mn-cs"/>
            </a:rPr>
            <a:t>安心して暮らせるまちづくりをめざして行政運営していきたい。</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102507</xdr:rowOff>
    </xdr:from>
    <xdr:to>
      <xdr:col>7</xdr:col>
      <xdr:colOff>15875</xdr:colOff>
      <xdr:row>55</xdr:row>
      <xdr:rowOff>118835</xdr:rowOff>
    </xdr:to>
    <xdr:cxnSp macro="">
      <xdr:nvCxnSpPr>
        <xdr:cNvPr id="187" name="直線コネクタ 186"/>
        <xdr:cNvCxnSpPr/>
      </xdr:nvCxnSpPr>
      <xdr:spPr>
        <a:xfrm>
          <a:off x="3987800" y="95322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102507</xdr:rowOff>
    </xdr:to>
    <xdr:cxnSp macro="">
      <xdr:nvCxnSpPr>
        <xdr:cNvPr id="190" name="直線コネクタ 189"/>
        <xdr:cNvCxnSpPr/>
      </xdr:nvCxnSpPr>
      <xdr:spPr>
        <a:xfrm>
          <a:off x="3098800" y="94996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4535</xdr:rowOff>
    </xdr:from>
    <xdr:to>
      <xdr:col>4</xdr:col>
      <xdr:colOff>346075</xdr:colOff>
      <xdr:row>55</xdr:row>
      <xdr:rowOff>69850</xdr:rowOff>
    </xdr:to>
    <xdr:cxnSp macro="">
      <xdr:nvCxnSpPr>
        <xdr:cNvPr id="193" name="直線コネクタ 192"/>
        <xdr:cNvCxnSpPr/>
      </xdr:nvCxnSpPr>
      <xdr:spPr>
        <a:xfrm>
          <a:off x="2209800" y="94342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4535</xdr:rowOff>
    </xdr:to>
    <xdr:cxnSp macro="">
      <xdr:nvCxnSpPr>
        <xdr:cNvPr id="196" name="直線コネクタ 195"/>
        <xdr:cNvCxnSpPr/>
      </xdr:nvCxnSpPr>
      <xdr:spPr>
        <a:xfrm>
          <a:off x="1320800" y="9434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6" name="円/楕円 205"/>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40112</xdr:rowOff>
    </xdr:from>
    <xdr:ext cx="762000" cy="259045"/>
    <xdr:sp macro="" textlink="">
      <xdr:nvSpPr>
        <xdr:cNvPr id="207" name="扶助費該当値テキスト"/>
        <xdr:cNvSpPr txBox="1"/>
      </xdr:nvSpPr>
      <xdr:spPr>
        <a:xfrm>
          <a:off x="49149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51707</xdr:rowOff>
    </xdr:from>
    <xdr:to>
      <xdr:col>5</xdr:col>
      <xdr:colOff>600075</xdr:colOff>
      <xdr:row>55</xdr:row>
      <xdr:rowOff>153307</xdr:rowOff>
    </xdr:to>
    <xdr:sp macro="" textlink="">
      <xdr:nvSpPr>
        <xdr:cNvPr id="208" name="円/楕円 207"/>
        <xdr:cNvSpPr/>
      </xdr:nvSpPr>
      <xdr:spPr>
        <a:xfrm>
          <a:off x="3937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209" name="テキスト ボックス 208"/>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0" name="円/楕円 209"/>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105427</xdr:rowOff>
    </xdr:from>
    <xdr:ext cx="762000" cy="259045"/>
    <xdr:sp macro="" textlink="">
      <xdr:nvSpPr>
        <xdr:cNvPr id="211" name="テキスト ボックス 210"/>
        <xdr:cNvSpPr txBox="1"/>
      </xdr:nvSpPr>
      <xdr:spPr>
        <a:xfrm>
          <a:off x="2717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12" name="円/楕円 211"/>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213" name="テキスト ボックス 212"/>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4" name="円/楕円 213"/>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215" name="テキスト ボックス 214"/>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対前年度０．３ポイント比率が増加したのは、国保事業勘定繰出金並びに下水道事業特別会計繰出金が増加したためである。特に、下水道事業については、町単独で処理場を有しているため、毎年約１億２千万円の繰り出しをせざるを得ない状況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高齢化が進む中、介護保険特別会計への繰出金が年々増加するとともに、医療費の増加により国民健康保険特別会計への繰出金も増加傾向にある。</a:t>
          </a:r>
          <a:endParaRPr lang="ja-JP" altLang="ja-JP" sz="1400">
            <a:effectLst/>
          </a:endParaRPr>
        </a:p>
        <a:p>
          <a:pPr rtl="0" eaLnBrk="1" fontAlgn="auto" latinLnBrk="0" hangingPunct="1"/>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人口減少が著しい中、水道使用料や下水道使用料等の料金収入も伸び悩み、経営が厳しい状況になっていることから一般会計からの基準外繰出金を抑えるとともに特別会計においても引き続き経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58420</xdr:rowOff>
    </xdr:from>
    <xdr:to>
      <xdr:col>24</xdr:col>
      <xdr:colOff>31750</xdr:colOff>
      <xdr:row>56</xdr:row>
      <xdr:rowOff>72136</xdr:rowOff>
    </xdr:to>
    <xdr:cxnSp macro="">
      <xdr:nvCxnSpPr>
        <xdr:cNvPr id="245" name="直線コネクタ 244"/>
        <xdr:cNvCxnSpPr/>
      </xdr:nvCxnSpPr>
      <xdr:spPr>
        <a:xfrm>
          <a:off x="15671800" y="965962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40132</xdr:rowOff>
    </xdr:from>
    <xdr:to>
      <xdr:col>22</xdr:col>
      <xdr:colOff>565150</xdr:colOff>
      <xdr:row>56</xdr:row>
      <xdr:rowOff>58420</xdr:rowOff>
    </xdr:to>
    <xdr:cxnSp macro="">
      <xdr:nvCxnSpPr>
        <xdr:cNvPr id="248" name="直線コネクタ 247"/>
        <xdr:cNvCxnSpPr/>
      </xdr:nvCxnSpPr>
      <xdr:spPr>
        <a:xfrm>
          <a:off x="14782800" y="96413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30988</xdr:rowOff>
    </xdr:from>
    <xdr:to>
      <xdr:col>21</xdr:col>
      <xdr:colOff>361950</xdr:colOff>
      <xdr:row>56</xdr:row>
      <xdr:rowOff>40132</xdr:rowOff>
    </xdr:to>
    <xdr:cxnSp macro="">
      <xdr:nvCxnSpPr>
        <xdr:cNvPr id="251" name="直線コネクタ 250"/>
        <xdr:cNvCxnSpPr/>
      </xdr:nvCxnSpPr>
      <xdr:spPr>
        <a:xfrm>
          <a:off x="13893800" y="96321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30988</xdr:rowOff>
    </xdr:from>
    <xdr:to>
      <xdr:col>20</xdr:col>
      <xdr:colOff>158750</xdr:colOff>
      <xdr:row>56</xdr:row>
      <xdr:rowOff>30988</xdr:rowOff>
    </xdr:to>
    <xdr:cxnSp macro="">
      <xdr:nvCxnSpPr>
        <xdr:cNvPr id="254" name="直線コネクタ 253"/>
        <xdr:cNvCxnSpPr/>
      </xdr:nvCxnSpPr>
      <xdr:spPr>
        <a:xfrm>
          <a:off x="13004800" y="96321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21336</xdr:rowOff>
    </xdr:from>
    <xdr:to>
      <xdr:col>24</xdr:col>
      <xdr:colOff>82550</xdr:colOff>
      <xdr:row>56</xdr:row>
      <xdr:rowOff>122936</xdr:rowOff>
    </xdr:to>
    <xdr:sp macro="" textlink="">
      <xdr:nvSpPr>
        <xdr:cNvPr id="264" name="円/楕円 263"/>
        <xdr:cNvSpPr/>
      </xdr:nvSpPr>
      <xdr:spPr>
        <a:xfrm>
          <a:off x="164592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164863</xdr:rowOff>
    </xdr:from>
    <xdr:ext cx="762000" cy="259045"/>
    <xdr:sp macro="" textlink="">
      <xdr:nvSpPr>
        <xdr:cNvPr id="265" name="その他該当値テキスト"/>
        <xdr:cNvSpPr txBox="1"/>
      </xdr:nvSpPr>
      <xdr:spPr>
        <a:xfrm>
          <a:off x="165989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xdr:rowOff>
    </xdr:from>
    <xdr:to>
      <xdr:col>22</xdr:col>
      <xdr:colOff>615950</xdr:colOff>
      <xdr:row>56</xdr:row>
      <xdr:rowOff>109220</xdr:rowOff>
    </xdr:to>
    <xdr:sp macro="" textlink="">
      <xdr:nvSpPr>
        <xdr:cNvPr id="266" name="円/楕円 265"/>
        <xdr:cNvSpPr/>
      </xdr:nvSpPr>
      <xdr:spPr>
        <a:xfrm>
          <a:off x="15621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93997</xdr:rowOff>
    </xdr:from>
    <xdr:ext cx="736600" cy="259045"/>
    <xdr:sp macro="" textlink="">
      <xdr:nvSpPr>
        <xdr:cNvPr id="267" name="テキスト ボックス 266"/>
        <xdr:cNvSpPr txBox="1"/>
      </xdr:nvSpPr>
      <xdr:spPr>
        <a:xfrm>
          <a:off x="15290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160782</xdr:rowOff>
    </xdr:from>
    <xdr:to>
      <xdr:col>21</xdr:col>
      <xdr:colOff>412750</xdr:colOff>
      <xdr:row>56</xdr:row>
      <xdr:rowOff>90932</xdr:rowOff>
    </xdr:to>
    <xdr:sp macro="" textlink="">
      <xdr:nvSpPr>
        <xdr:cNvPr id="268" name="円/楕円 267"/>
        <xdr:cNvSpPr/>
      </xdr:nvSpPr>
      <xdr:spPr>
        <a:xfrm>
          <a:off x="14732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75709</xdr:rowOff>
    </xdr:from>
    <xdr:ext cx="762000" cy="259045"/>
    <xdr:sp macro="" textlink="">
      <xdr:nvSpPr>
        <xdr:cNvPr id="269" name="テキスト ボックス 268"/>
        <xdr:cNvSpPr txBox="1"/>
      </xdr:nvSpPr>
      <xdr:spPr>
        <a:xfrm>
          <a:off x="14401800" y="9676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151638</xdr:rowOff>
    </xdr:from>
    <xdr:to>
      <xdr:col>20</xdr:col>
      <xdr:colOff>209550</xdr:colOff>
      <xdr:row>56</xdr:row>
      <xdr:rowOff>81788</xdr:rowOff>
    </xdr:to>
    <xdr:sp macro="" textlink="">
      <xdr:nvSpPr>
        <xdr:cNvPr id="270" name="円/楕円 269"/>
        <xdr:cNvSpPr/>
      </xdr:nvSpPr>
      <xdr:spPr>
        <a:xfrm>
          <a:off x="13843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66565</xdr:rowOff>
    </xdr:from>
    <xdr:ext cx="762000" cy="259045"/>
    <xdr:sp macro="" textlink="">
      <xdr:nvSpPr>
        <xdr:cNvPr id="271" name="テキスト ボックス 270"/>
        <xdr:cNvSpPr txBox="1"/>
      </xdr:nvSpPr>
      <xdr:spPr>
        <a:xfrm>
          <a:off x="13512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151638</xdr:rowOff>
    </xdr:from>
    <xdr:to>
      <xdr:col>19</xdr:col>
      <xdr:colOff>6350</xdr:colOff>
      <xdr:row>56</xdr:row>
      <xdr:rowOff>81788</xdr:rowOff>
    </xdr:to>
    <xdr:sp macro="" textlink="">
      <xdr:nvSpPr>
        <xdr:cNvPr id="272" name="円/楕円 271"/>
        <xdr:cNvSpPr/>
      </xdr:nvSpPr>
      <xdr:spPr>
        <a:xfrm>
          <a:off x="12954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66565</xdr:rowOff>
    </xdr:from>
    <xdr:ext cx="762000" cy="259045"/>
    <xdr:sp macro="" textlink="">
      <xdr:nvSpPr>
        <xdr:cNvPr id="273" name="テキスト ボックス 272"/>
        <xdr:cNvSpPr txBox="1"/>
      </xdr:nvSpPr>
      <xdr:spPr>
        <a:xfrm>
          <a:off x="12623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相楽中部消防組合や相楽東部広域連合への負担金</a:t>
          </a:r>
          <a:r>
            <a:rPr lang="ja-JP" altLang="en-US" sz="1100" b="0" i="0" baseline="0">
              <a:solidFill>
                <a:schemeClr val="dk1"/>
              </a:solidFill>
              <a:effectLst/>
              <a:latin typeface="+mn-lt"/>
              <a:ea typeface="+mn-ea"/>
              <a:cs typeface="+mn-cs"/>
            </a:rPr>
            <a:t>等一部事務組合への負担金</a:t>
          </a:r>
          <a:r>
            <a:rPr lang="ja-JP" altLang="ja-JP" sz="1100" b="0" i="0" baseline="0">
              <a:solidFill>
                <a:schemeClr val="dk1"/>
              </a:solidFill>
              <a:effectLst/>
              <a:latin typeface="+mn-lt"/>
              <a:ea typeface="+mn-ea"/>
              <a:cs typeface="+mn-cs"/>
            </a:rPr>
            <a:t>により補助費等の占める割合が非常に大きく、類似団体の中で最下位であり、全国平均や京都府平均を遙かに上回っている。</a:t>
          </a:r>
          <a:endParaRPr lang="ja-JP" altLang="ja-JP" sz="1400">
            <a:effectLst/>
          </a:endParaRPr>
        </a:p>
        <a:p>
          <a:r>
            <a:rPr kumimoji="1" lang="ja-JP" altLang="en-US" sz="1100">
              <a:latin typeface="ＭＳ Ｐゴシック"/>
            </a:rPr>
            <a:t>また、教育委員会業務に係る経費を負担金として相楽東部広域連合へ支出しており、類団比較の物件費低減分７％分を単純に補助費等から減額した場合においても依然本町の補助費等に係る比率は高い</a:t>
          </a:r>
          <a:r>
            <a:rPr kumimoji="1" lang="ja-JP" altLang="en-US" sz="1300">
              <a:latin typeface="ＭＳ Ｐゴシック"/>
            </a:rPr>
            <a:t>。</a:t>
          </a:r>
          <a:endParaRPr kumimoji="1" lang="en-US" altLang="ja-JP" sz="1300">
            <a:latin typeface="ＭＳ Ｐゴシック"/>
          </a:endParaRPr>
        </a:p>
        <a:p>
          <a:r>
            <a:rPr kumimoji="1" lang="ja-JP" altLang="en-US" sz="1100">
              <a:latin typeface="ＭＳ Ｐゴシック"/>
            </a:rPr>
            <a:t>一部事務組合の財政運営にも注視しながら健全財政に努めたい。</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5842</xdr:rowOff>
    </xdr:from>
    <xdr:to>
      <xdr:col>24</xdr:col>
      <xdr:colOff>31750</xdr:colOff>
      <xdr:row>41</xdr:row>
      <xdr:rowOff>56134</xdr:rowOff>
    </xdr:to>
    <xdr:cxnSp macro="">
      <xdr:nvCxnSpPr>
        <xdr:cNvPr id="303" name="直線コネクタ 302"/>
        <xdr:cNvCxnSpPr/>
      </xdr:nvCxnSpPr>
      <xdr:spPr>
        <a:xfrm flipV="1">
          <a:off x="15671800" y="703529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10414</xdr:rowOff>
    </xdr:from>
    <xdr:to>
      <xdr:col>22</xdr:col>
      <xdr:colOff>565150</xdr:colOff>
      <xdr:row>41</xdr:row>
      <xdr:rowOff>56134</xdr:rowOff>
    </xdr:to>
    <xdr:cxnSp macro="">
      <xdr:nvCxnSpPr>
        <xdr:cNvPr id="306" name="直線コネクタ 305"/>
        <xdr:cNvCxnSpPr/>
      </xdr:nvCxnSpPr>
      <xdr:spPr>
        <a:xfrm>
          <a:off x="14782800" y="70398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8" name="テキスト ボックス 307"/>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10414</xdr:rowOff>
    </xdr:from>
    <xdr:to>
      <xdr:col>21</xdr:col>
      <xdr:colOff>361950</xdr:colOff>
      <xdr:row>41</xdr:row>
      <xdr:rowOff>10414</xdr:rowOff>
    </xdr:to>
    <xdr:cxnSp macro="">
      <xdr:nvCxnSpPr>
        <xdr:cNvPr id="309" name="直線コネクタ 308"/>
        <xdr:cNvCxnSpPr/>
      </xdr:nvCxnSpPr>
      <xdr:spPr>
        <a:xfrm>
          <a:off x="13893800" y="70398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122428</xdr:rowOff>
    </xdr:from>
    <xdr:to>
      <xdr:col>20</xdr:col>
      <xdr:colOff>158750</xdr:colOff>
      <xdr:row>41</xdr:row>
      <xdr:rowOff>10414</xdr:rowOff>
    </xdr:to>
    <xdr:cxnSp macro="">
      <xdr:nvCxnSpPr>
        <xdr:cNvPr id="312" name="直線コネクタ 311"/>
        <xdr:cNvCxnSpPr/>
      </xdr:nvCxnSpPr>
      <xdr:spPr>
        <a:xfrm>
          <a:off x="13004800" y="698042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14" name="テキスト ボックス 313"/>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155973</xdr:rowOff>
    </xdr:from>
    <xdr:ext cx="762000" cy="259045"/>
    <xdr:sp macro="" textlink="">
      <xdr:nvSpPr>
        <xdr:cNvPr id="316" name="テキスト ボックス 315"/>
        <xdr:cNvSpPr txBox="1"/>
      </xdr:nvSpPr>
      <xdr:spPr>
        <a:xfrm>
          <a:off x="12623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126492</xdr:rowOff>
    </xdr:from>
    <xdr:to>
      <xdr:col>24</xdr:col>
      <xdr:colOff>82550</xdr:colOff>
      <xdr:row>41</xdr:row>
      <xdr:rowOff>56642</xdr:rowOff>
    </xdr:to>
    <xdr:sp macro="" textlink="">
      <xdr:nvSpPr>
        <xdr:cNvPr id="322" name="円/楕円 321"/>
        <xdr:cNvSpPr/>
      </xdr:nvSpPr>
      <xdr:spPr>
        <a:xfrm>
          <a:off x="16459200" y="69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35069</xdr:rowOff>
    </xdr:from>
    <xdr:ext cx="762000" cy="259045"/>
    <xdr:sp macro="" textlink="">
      <xdr:nvSpPr>
        <xdr:cNvPr id="323" name="補助費等該当値テキスト"/>
        <xdr:cNvSpPr txBox="1"/>
      </xdr:nvSpPr>
      <xdr:spPr>
        <a:xfrm>
          <a:off x="16598900" y="689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22</xdr:col>
      <xdr:colOff>514350</xdr:colOff>
      <xdr:row>41</xdr:row>
      <xdr:rowOff>5334</xdr:rowOff>
    </xdr:from>
    <xdr:to>
      <xdr:col>22</xdr:col>
      <xdr:colOff>615950</xdr:colOff>
      <xdr:row>41</xdr:row>
      <xdr:rowOff>106934</xdr:rowOff>
    </xdr:to>
    <xdr:sp macro="" textlink="">
      <xdr:nvSpPr>
        <xdr:cNvPr id="324" name="円/楕円 323"/>
        <xdr:cNvSpPr/>
      </xdr:nvSpPr>
      <xdr:spPr>
        <a:xfrm>
          <a:off x="15621000" y="7034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91711</xdr:rowOff>
    </xdr:from>
    <xdr:ext cx="736600" cy="259045"/>
    <xdr:sp macro="" textlink="">
      <xdr:nvSpPr>
        <xdr:cNvPr id="325" name="テキスト ボックス 324"/>
        <xdr:cNvSpPr txBox="1"/>
      </xdr:nvSpPr>
      <xdr:spPr>
        <a:xfrm>
          <a:off x="15290800" y="7121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131064</xdr:rowOff>
    </xdr:from>
    <xdr:to>
      <xdr:col>21</xdr:col>
      <xdr:colOff>412750</xdr:colOff>
      <xdr:row>41</xdr:row>
      <xdr:rowOff>61214</xdr:rowOff>
    </xdr:to>
    <xdr:sp macro="" textlink="">
      <xdr:nvSpPr>
        <xdr:cNvPr id="326" name="円/楕円 325"/>
        <xdr:cNvSpPr/>
      </xdr:nvSpPr>
      <xdr:spPr>
        <a:xfrm>
          <a:off x="14732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45991</xdr:rowOff>
    </xdr:from>
    <xdr:ext cx="762000" cy="259045"/>
    <xdr:sp macro="" textlink="">
      <xdr:nvSpPr>
        <xdr:cNvPr id="327" name="テキスト ボックス 326"/>
        <xdr:cNvSpPr txBox="1"/>
      </xdr:nvSpPr>
      <xdr:spPr>
        <a:xfrm>
          <a:off x="14401800" y="707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131064</xdr:rowOff>
    </xdr:from>
    <xdr:to>
      <xdr:col>20</xdr:col>
      <xdr:colOff>209550</xdr:colOff>
      <xdr:row>41</xdr:row>
      <xdr:rowOff>61214</xdr:rowOff>
    </xdr:to>
    <xdr:sp macro="" textlink="">
      <xdr:nvSpPr>
        <xdr:cNvPr id="328" name="円/楕円 327"/>
        <xdr:cNvSpPr/>
      </xdr:nvSpPr>
      <xdr:spPr>
        <a:xfrm>
          <a:off x="13843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45991</xdr:rowOff>
    </xdr:from>
    <xdr:ext cx="762000" cy="259045"/>
    <xdr:sp macro="" textlink="">
      <xdr:nvSpPr>
        <xdr:cNvPr id="329" name="テキスト ボックス 328"/>
        <xdr:cNvSpPr txBox="1"/>
      </xdr:nvSpPr>
      <xdr:spPr>
        <a:xfrm>
          <a:off x="13512800" y="707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71628</xdr:rowOff>
    </xdr:from>
    <xdr:to>
      <xdr:col>19</xdr:col>
      <xdr:colOff>6350</xdr:colOff>
      <xdr:row>41</xdr:row>
      <xdr:rowOff>1778</xdr:rowOff>
    </xdr:to>
    <xdr:sp macro="" textlink="">
      <xdr:nvSpPr>
        <xdr:cNvPr id="330" name="円/楕円 329"/>
        <xdr:cNvSpPr/>
      </xdr:nvSpPr>
      <xdr:spPr>
        <a:xfrm>
          <a:off x="12954000" y="692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158005</xdr:rowOff>
    </xdr:from>
    <xdr:ext cx="762000" cy="259045"/>
    <xdr:sp macro="" textlink="">
      <xdr:nvSpPr>
        <xdr:cNvPr id="331" name="テキスト ボックス 330"/>
        <xdr:cNvSpPr txBox="1"/>
      </xdr:nvSpPr>
      <xdr:spPr>
        <a:xfrm>
          <a:off x="12623800" y="701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京都府平均、類似団体や全国平均と比較すると若干ではあるが、指標は改善されている。しかしながら、平成２４年度に着手した防災</a:t>
          </a:r>
          <a:r>
            <a:rPr lang="ja-JP" altLang="en-US" sz="1100" b="0" i="0" baseline="0">
              <a:solidFill>
                <a:schemeClr val="dk1"/>
              </a:solidFill>
              <a:effectLst/>
              <a:latin typeface="+mn-lt"/>
              <a:ea typeface="+mn-ea"/>
              <a:cs typeface="+mn-cs"/>
            </a:rPr>
            <a:t>行政</a:t>
          </a:r>
          <a:r>
            <a:rPr lang="ja-JP" altLang="ja-JP" sz="1100" b="0" i="0" baseline="0">
              <a:solidFill>
                <a:schemeClr val="dk1"/>
              </a:solidFill>
              <a:effectLst/>
              <a:latin typeface="+mn-lt"/>
              <a:ea typeface="+mn-ea"/>
              <a:cs typeface="+mn-cs"/>
            </a:rPr>
            <a:t>無線整備事業、道路拡幅改良事業や町営住宅建替事業</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また、今後、防災拠点や避難所の耐震補強工事を実施していく必要があり、併せて施設の改修等を行わなければならないことから、</a:t>
          </a:r>
          <a:r>
            <a:rPr lang="ja-JP" altLang="ja-JP" sz="1100" b="0" i="0" baseline="0">
              <a:solidFill>
                <a:schemeClr val="dk1"/>
              </a:solidFill>
              <a:effectLst/>
              <a:latin typeface="+mn-lt"/>
              <a:ea typeface="+mn-ea"/>
              <a:cs typeface="+mn-cs"/>
            </a:rPr>
            <a:t>公債費が増加することが予測される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そのため、</a:t>
          </a:r>
          <a:r>
            <a:rPr lang="ja-JP" altLang="ja-JP" sz="1100" b="0" i="0" baseline="0">
              <a:solidFill>
                <a:schemeClr val="dk1"/>
              </a:solidFill>
              <a:effectLst/>
              <a:latin typeface="+mn-lt"/>
              <a:ea typeface="+mn-ea"/>
              <a:cs typeface="+mn-cs"/>
            </a:rPr>
            <a:t>事業の優先順位や費用対効果を検証</a:t>
          </a:r>
          <a:r>
            <a:rPr lang="ja-JP" altLang="en-US" sz="1100" b="0" i="0" baseline="0">
              <a:solidFill>
                <a:schemeClr val="dk1"/>
              </a:solidFill>
              <a:effectLst/>
              <a:latin typeface="+mn-lt"/>
              <a:ea typeface="+mn-ea"/>
              <a:cs typeface="+mn-cs"/>
            </a:rPr>
            <a:t>するとともに、新規の起債発行額については公債費の額を超えないよう努めていきたい。</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157480</xdr:rowOff>
    </xdr:from>
    <xdr:to>
      <xdr:col>7</xdr:col>
      <xdr:colOff>15875</xdr:colOff>
      <xdr:row>76</xdr:row>
      <xdr:rowOff>157480</xdr:rowOff>
    </xdr:to>
    <xdr:cxnSp macro="">
      <xdr:nvCxnSpPr>
        <xdr:cNvPr id="363" name="直線コネクタ 362"/>
        <xdr:cNvCxnSpPr/>
      </xdr:nvCxnSpPr>
      <xdr:spPr>
        <a:xfrm>
          <a:off x="3987800" y="131876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157480</xdr:rowOff>
    </xdr:from>
    <xdr:to>
      <xdr:col>5</xdr:col>
      <xdr:colOff>549275</xdr:colOff>
      <xdr:row>77</xdr:row>
      <xdr:rowOff>12700</xdr:rowOff>
    </xdr:to>
    <xdr:cxnSp macro="">
      <xdr:nvCxnSpPr>
        <xdr:cNvPr id="366" name="直線コネクタ 365"/>
        <xdr:cNvCxnSpPr/>
      </xdr:nvCxnSpPr>
      <xdr:spPr>
        <a:xfrm flipV="1">
          <a:off x="3098800" y="131876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12700</xdr:rowOff>
    </xdr:from>
    <xdr:to>
      <xdr:col>4</xdr:col>
      <xdr:colOff>346075</xdr:colOff>
      <xdr:row>77</xdr:row>
      <xdr:rowOff>39370</xdr:rowOff>
    </xdr:to>
    <xdr:cxnSp macro="">
      <xdr:nvCxnSpPr>
        <xdr:cNvPr id="369" name="直線コネクタ 368"/>
        <xdr:cNvCxnSpPr/>
      </xdr:nvCxnSpPr>
      <xdr:spPr>
        <a:xfrm flipV="1">
          <a:off x="2209800" y="132143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39370</xdr:rowOff>
    </xdr:from>
    <xdr:to>
      <xdr:col>3</xdr:col>
      <xdr:colOff>142875</xdr:colOff>
      <xdr:row>77</xdr:row>
      <xdr:rowOff>54611</xdr:rowOff>
    </xdr:to>
    <xdr:cxnSp macro="">
      <xdr:nvCxnSpPr>
        <xdr:cNvPr id="372" name="直線コネクタ 371"/>
        <xdr:cNvCxnSpPr/>
      </xdr:nvCxnSpPr>
      <xdr:spPr>
        <a:xfrm flipV="1">
          <a:off x="1320800" y="132410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74" name="テキスト ボックス 373"/>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76" name="テキスト ボックス 375"/>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106680</xdr:rowOff>
    </xdr:from>
    <xdr:to>
      <xdr:col>7</xdr:col>
      <xdr:colOff>66675</xdr:colOff>
      <xdr:row>77</xdr:row>
      <xdr:rowOff>36830</xdr:rowOff>
    </xdr:to>
    <xdr:sp macro="" textlink="">
      <xdr:nvSpPr>
        <xdr:cNvPr id="382" name="円/楕円 381"/>
        <xdr:cNvSpPr/>
      </xdr:nvSpPr>
      <xdr:spPr>
        <a:xfrm>
          <a:off x="4775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123207</xdr:rowOff>
    </xdr:from>
    <xdr:ext cx="762000" cy="259045"/>
    <xdr:sp macro="" textlink="">
      <xdr:nvSpPr>
        <xdr:cNvPr id="383" name="公債費該当値テキスト"/>
        <xdr:cNvSpPr txBox="1"/>
      </xdr:nvSpPr>
      <xdr:spPr>
        <a:xfrm>
          <a:off x="49149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106680</xdr:rowOff>
    </xdr:from>
    <xdr:to>
      <xdr:col>5</xdr:col>
      <xdr:colOff>600075</xdr:colOff>
      <xdr:row>77</xdr:row>
      <xdr:rowOff>36830</xdr:rowOff>
    </xdr:to>
    <xdr:sp macro="" textlink="">
      <xdr:nvSpPr>
        <xdr:cNvPr id="384" name="円/楕円 383"/>
        <xdr:cNvSpPr/>
      </xdr:nvSpPr>
      <xdr:spPr>
        <a:xfrm>
          <a:off x="3937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47007</xdr:rowOff>
    </xdr:from>
    <xdr:ext cx="736600" cy="259045"/>
    <xdr:sp macro="" textlink="">
      <xdr:nvSpPr>
        <xdr:cNvPr id="385" name="テキスト ボックス 384"/>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133350</xdr:rowOff>
    </xdr:from>
    <xdr:to>
      <xdr:col>4</xdr:col>
      <xdr:colOff>396875</xdr:colOff>
      <xdr:row>77</xdr:row>
      <xdr:rowOff>63500</xdr:rowOff>
    </xdr:to>
    <xdr:sp macro="" textlink="">
      <xdr:nvSpPr>
        <xdr:cNvPr id="386" name="円/楕円 385"/>
        <xdr:cNvSpPr/>
      </xdr:nvSpPr>
      <xdr:spPr>
        <a:xfrm>
          <a:off x="3048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73677</xdr:rowOff>
    </xdr:from>
    <xdr:ext cx="762000" cy="259045"/>
    <xdr:sp macro="" textlink="">
      <xdr:nvSpPr>
        <xdr:cNvPr id="387" name="テキスト ボックス 386"/>
        <xdr:cNvSpPr txBox="1"/>
      </xdr:nvSpPr>
      <xdr:spPr>
        <a:xfrm>
          <a:off x="2717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160020</xdr:rowOff>
    </xdr:from>
    <xdr:to>
      <xdr:col>3</xdr:col>
      <xdr:colOff>193675</xdr:colOff>
      <xdr:row>77</xdr:row>
      <xdr:rowOff>90170</xdr:rowOff>
    </xdr:to>
    <xdr:sp macro="" textlink="">
      <xdr:nvSpPr>
        <xdr:cNvPr id="388" name="円/楕円 387"/>
        <xdr:cNvSpPr/>
      </xdr:nvSpPr>
      <xdr:spPr>
        <a:xfrm>
          <a:off x="2159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100347</xdr:rowOff>
    </xdr:from>
    <xdr:ext cx="762000" cy="259045"/>
    <xdr:sp macro="" textlink="">
      <xdr:nvSpPr>
        <xdr:cNvPr id="389" name="テキスト ボックス 388"/>
        <xdr:cNvSpPr txBox="1"/>
      </xdr:nvSpPr>
      <xdr:spPr>
        <a:xfrm>
          <a:off x="1828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3811</xdr:rowOff>
    </xdr:from>
    <xdr:to>
      <xdr:col>1</xdr:col>
      <xdr:colOff>676275</xdr:colOff>
      <xdr:row>77</xdr:row>
      <xdr:rowOff>105411</xdr:rowOff>
    </xdr:to>
    <xdr:sp macro="" textlink="">
      <xdr:nvSpPr>
        <xdr:cNvPr id="390" name="円/楕円 389"/>
        <xdr:cNvSpPr/>
      </xdr:nvSpPr>
      <xdr:spPr>
        <a:xfrm>
          <a:off x="1270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115588</xdr:rowOff>
    </xdr:from>
    <xdr:ext cx="762000" cy="259045"/>
    <xdr:sp macro="" textlink="">
      <xdr:nvSpPr>
        <xdr:cNvPr id="391" name="テキスト ボックス 390"/>
        <xdr:cNvSpPr txBox="1"/>
      </xdr:nvSpPr>
      <xdr:spPr>
        <a:xfrm>
          <a:off x="9398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一部事務負担金をはじめとする補助費等並びに各特別会計への繰出金の占める割合が大きく、類似団体の中では以前比率が高</a:t>
          </a:r>
          <a:r>
            <a:rPr lang="ja-JP" altLang="en-US" sz="1100" b="0" i="0" baseline="0">
              <a:solidFill>
                <a:schemeClr val="dk1"/>
              </a:solidFill>
              <a:effectLst/>
              <a:latin typeface="+mn-lt"/>
              <a:ea typeface="+mn-ea"/>
              <a:cs typeface="+mn-cs"/>
            </a:rPr>
            <a:t>い。</a:t>
          </a:r>
          <a:endParaRPr lang="en-US" altLang="ja-JP"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平成２６年度は人件費や物件費、扶助費も比率が上がり財政状況が硬直化傾向にある。</a:t>
          </a:r>
          <a:r>
            <a:rPr lang="ja-JP" altLang="ja-JP" sz="1100" b="0" i="0" baseline="0">
              <a:solidFill>
                <a:schemeClr val="dk1"/>
              </a:solidFill>
              <a:effectLst/>
              <a:latin typeface="+mn-lt"/>
              <a:ea typeface="+mn-ea"/>
              <a:cs typeface="+mn-cs"/>
            </a:rPr>
            <a:t>今後も事務の合理化と経費の節減に努める。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110671</xdr:rowOff>
    </xdr:from>
    <xdr:to>
      <xdr:col>24</xdr:col>
      <xdr:colOff>31750</xdr:colOff>
      <xdr:row>78</xdr:row>
      <xdr:rowOff>153126</xdr:rowOff>
    </xdr:to>
    <xdr:cxnSp macro="">
      <xdr:nvCxnSpPr>
        <xdr:cNvPr id="426" name="直線コネクタ 425"/>
        <xdr:cNvCxnSpPr/>
      </xdr:nvCxnSpPr>
      <xdr:spPr>
        <a:xfrm>
          <a:off x="15671800" y="13483771"/>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110671</xdr:rowOff>
    </xdr:from>
    <xdr:to>
      <xdr:col>22</xdr:col>
      <xdr:colOff>565150</xdr:colOff>
      <xdr:row>78</xdr:row>
      <xdr:rowOff>149861</xdr:rowOff>
    </xdr:to>
    <xdr:cxnSp macro="">
      <xdr:nvCxnSpPr>
        <xdr:cNvPr id="429" name="直線コネクタ 428"/>
        <xdr:cNvCxnSpPr/>
      </xdr:nvCxnSpPr>
      <xdr:spPr>
        <a:xfrm flipV="1">
          <a:off x="14782800" y="13483771"/>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58420</xdr:rowOff>
    </xdr:from>
    <xdr:to>
      <xdr:col>21</xdr:col>
      <xdr:colOff>361950</xdr:colOff>
      <xdr:row>78</xdr:row>
      <xdr:rowOff>149861</xdr:rowOff>
    </xdr:to>
    <xdr:cxnSp macro="">
      <xdr:nvCxnSpPr>
        <xdr:cNvPr id="432" name="直線コネクタ 431"/>
        <xdr:cNvCxnSpPr/>
      </xdr:nvCxnSpPr>
      <xdr:spPr>
        <a:xfrm>
          <a:off x="13893800" y="1343152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144962</xdr:rowOff>
    </xdr:from>
    <xdr:to>
      <xdr:col>20</xdr:col>
      <xdr:colOff>158750</xdr:colOff>
      <xdr:row>78</xdr:row>
      <xdr:rowOff>58420</xdr:rowOff>
    </xdr:to>
    <xdr:cxnSp macro="">
      <xdr:nvCxnSpPr>
        <xdr:cNvPr id="435" name="直線コネクタ 434"/>
        <xdr:cNvCxnSpPr/>
      </xdr:nvCxnSpPr>
      <xdr:spPr>
        <a:xfrm>
          <a:off x="13004800" y="13346612"/>
          <a:ext cx="8890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102326</xdr:rowOff>
    </xdr:from>
    <xdr:to>
      <xdr:col>24</xdr:col>
      <xdr:colOff>82550</xdr:colOff>
      <xdr:row>79</xdr:row>
      <xdr:rowOff>32476</xdr:rowOff>
    </xdr:to>
    <xdr:sp macro="" textlink="">
      <xdr:nvSpPr>
        <xdr:cNvPr id="445" name="円/楕円 444"/>
        <xdr:cNvSpPr/>
      </xdr:nvSpPr>
      <xdr:spPr>
        <a:xfrm>
          <a:off x="16459200" y="13475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74403</xdr:rowOff>
    </xdr:from>
    <xdr:ext cx="762000" cy="259045"/>
    <xdr:sp macro="" textlink="">
      <xdr:nvSpPr>
        <xdr:cNvPr id="446" name="公債費以外該当値テキスト"/>
        <xdr:cNvSpPr txBox="1"/>
      </xdr:nvSpPr>
      <xdr:spPr>
        <a:xfrm>
          <a:off x="16598900" y="134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59871</xdr:rowOff>
    </xdr:from>
    <xdr:to>
      <xdr:col>22</xdr:col>
      <xdr:colOff>615950</xdr:colOff>
      <xdr:row>78</xdr:row>
      <xdr:rowOff>161471</xdr:rowOff>
    </xdr:to>
    <xdr:sp macro="" textlink="">
      <xdr:nvSpPr>
        <xdr:cNvPr id="447" name="円/楕円 446"/>
        <xdr:cNvSpPr/>
      </xdr:nvSpPr>
      <xdr:spPr>
        <a:xfrm>
          <a:off x="15621000" y="1343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146248</xdr:rowOff>
    </xdr:from>
    <xdr:ext cx="736600" cy="259045"/>
    <xdr:sp macro="" textlink="">
      <xdr:nvSpPr>
        <xdr:cNvPr id="448" name="テキスト ボックス 447"/>
        <xdr:cNvSpPr txBox="1"/>
      </xdr:nvSpPr>
      <xdr:spPr>
        <a:xfrm>
          <a:off x="15290800" y="13519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99061</xdr:rowOff>
    </xdr:from>
    <xdr:to>
      <xdr:col>21</xdr:col>
      <xdr:colOff>412750</xdr:colOff>
      <xdr:row>79</xdr:row>
      <xdr:rowOff>29211</xdr:rowOff>
    </xdr:to>
    <xdr:sp macro="" textlink="">
      <xdr:nvSpPr>
        <xdr:cNvPr id="449" name="円/楕円 448"/>
        <xdr:cNvSpPr/>
      </xdr:nvSpPr>
      <xdr:spPr>
        <a:xfrm>
          <a:off x="14732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13988</xdr:rowOff>
    </xdr:from>
    <xdr:ext cx="762000" cy="259045"/>
    <xdr:sp macro="" textlink="">
      <xdr:nvSpPr>
        <xdr:cNvPr id="450" name="テキスト ボックス 449"/>
        <xdr:cNvSpPr txBox="1"/>
      </xdr:nvSpPr>
      <xdr:spPr>
        <a:xfrm>
          <a:off x="14401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7620</xdr:rowOff>
    </xdr:from>
    <xdr:to>
      <xdr:col>20</xdr:col>
      <xdr:colOff>209550</xdr:colOff>
      <xdr:row>78</xdr:row>
      <xdr:rowOff>109220</xdr:rowOff>
    </xdr:to>
    <xdr:sp macro="" textlink="">
      <xdr:nvSpPr>
        <xdr:cNvPr id="451" name="円/楕円 450"/>
        <xdr:cNvSpPr/>
      </xdr:nvSpPr>
      <xdr:spPr>
        <a:xfrm>
          <a:off x="13843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93997</xdr:rowOff>
    </xdr:from>
    <xdr:ext cx="762000" cy="259045"/>
    <xdr:sp macro="" textlink="">
      <xdr:nvSpPr>
        <xdr:cNvPr id="452" name="テキスト ボックス 451"/>
        <xdr:cNvSpPr txBox="1"/>
      </xdr:nvSpPr>
      <xdr:spPr>
        <a:xfrm>
          <a:off x="13512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94162</xdr:rowOff>
    </xdr:from>
    <xdr:to>
      <xdr:col>19</xdr:col>
      <xdr:colOff>6350</xdr:colOff>
      <xdr:row>78</xdr:row>
      <xdr:rowOff>24312</xdr:rowOff>
    </xdr:to>
    <xdr:sp macro="" textlink="">
      <xdr:nvSpPr>
        <xdr:cNvPr id="453" name="円/楕円 452"/>
        <xdr:cNvSpPr/>
      </xdr:nvSpPr>
      <xdr:spPr>
        <a:xfrm>
          <a:off x="12954000" y="1329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9089</xdr:rowOff>
    </xdr:from>
    <xdr:ext cx="762000" cy="259045"/>
    <xdr:sp macro="" textlink="">
      <xdr:nvSpPr>
        <xdr:cNvPr id="454" name="テキスト ボックス 453"/>
        <xdr:cNvSpPr txBox="1"/>
      </xdr:nvSpPr>
      <xdr:spPr>
        <a:xfrm>
          <a:off x="12623800" y="13382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京都府和束町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135685</xdr:rowOff>
    </xdr:from>
    <xdr:to>
      <xdr:col>4</xdr:col>
      <xdr:colOff>1117600</xdr:colOff>
      <xdr:row>17</xdr:row>
      <xdr:rowOff>156538</xdr:rowOff>
    </xdr:to>
    <xdr:cxnSp macro="">
      <xdr:nvCxnSpPr>
        <xdr:cNvPr id="47" name="直線コネクタ 46"/>
        <xdr:cNvCxnSpPr/>
      </xdr:nvCxnSpPr>
      <xdr:spPr bwMode="auto">
        <a:xfrm flipV="1">
          <a:off x="5003800" y="3097960"/>
          <a:ext cx="647700" cy="20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156538</xdr:rowOff>
    </xdr:from>
    <xdr:to>
      <xdr:col>4</xdr:col>
      <xdr:colOff>469900</xdr:colOff>
      <xdr:row>17</xdr:row>
      <xdr:rowOff>157549</xdr:rowOff>
    </xdr:to>
    <xdr:cxnSp macro="">
      <xdr:nvCxnSpPr>
        <xdr:cNvPr id="50" name="直線コネクタ 49"/>
        <xdr:cNvCxnSpPr/>
      </xdr:nvCxnSpPr>
      <xdr:spPr bwMode="auto">
        <a:xfrm flipV="1">
          <a:off x="4305300" y="3118813"/>
          <a:ext cx="698500" cy="1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157549</xdr:rowOff>
    </xdr:from>
    <xdr:to>
      <xdr:col>3</xdr:col>
      <xdr:colOff>904875</xdr:colOff>
      <xdr:row>17</xdr:row>
      <xdr:rowOff>161405</xdr:rowOff>
    </xdr:to>
    <xdr:cxnSp macro="">
      <xdr:nvCxnSpPr>
        <xdr:cNvPr id="53" name="直線コネクタ 52"/>
        <xdr:cNvCxnSpPr/>
      </xdr:nvCxnSpPr>
      <xdr:spPr bwMode="auto">
        <a:xfrm flipV="1">
          <a:off x="3606800" y="3119824"/>
          <a:ext cx="698500" cy="38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161405</xdr:rowOff>
    </xdr:from>
    <xdr:to>
      <xdr:col>3</xdr:col>
      <xdr:colOff>206375</xdr:colOff>
      <xdr:row>18</xdr:row>
      <xdr:rowOff>6618</xdr:rowOff>
    </xdr:to>
    <xdr:cxnSp macro="">
      <xdr:nvCxnSpPr>
        <xdr:cNvPr id="56" name="直線コネクタ 55"/>
        <xdr:cNvCxnSpPr/>
      </xdr:nvCxnSpPr>
      <xdr:spPr bwMode="auto">
        <a:xfrm flipV="1">
          <a:off x="2908300" y="3123680"/>
          <a:ext cx="698500" cy="166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84885</xdr:rowOff>
    </xdr:from>
    <xdr:to>
      <xdr:col>5</xdr:col>
      <xdr:colOff>34925</xdr:colOff>
      <xdr:row>18</xdr:row>
      <xdr:rowOff>15035</xdr:rowOff>
    </xdr:to>
    <xdr:sp macro="" textlink="">
      <xdr:nvSpPr>
        <xdr:cNvPr id="66" name="円/楕円 65"/>
        <xdr:cNvSpPr/>
      </xdr:nvSpPr>
      <xdr:spPr bwMode="auto">
        <a:xfrm>
          <a:off x="5600700" y="3047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56962</xdr:rowOff>
    </xdr:from>
    <xdr:ext cx="762000" cy="259045"/>
    <xdr:sp macro="" textlink="">
      <xdr:nvSpPr>
        <xdr:cNvPr id="67" name="人口1人当たり決算額の推移該当値テキスト130"/>
        <xdr:cNvSpPr txBox="1"/>
      </xdr:nvSpPr>
      <xdr:spPr>
        <a:xfrm>
          <a:off x="5740400" y="301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167,034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105738</xdr:rowOff>
    </xdr:from>
    <xdr:to>
      <xdr:col>4</xdr:col>
      <xdr:colOff>520700</xdr:colOff>
      <xdr:row>18</xdr:row>
      <xdr:rowOff>35888</xdr:rowOff>
    </xdr:to>
    <xdr:sp macro="" textlink="">
      <xdr:nvSpPr>
        <xdr:cNvPr id="68" name="円/楕円 67"/>
        <xdr:cNvSpPr/>
      </xdr:nvSpPr>
      <xdr:spPr bwMode="auto">
        <a:xfrm>
          <a:off x="4953000" y="3068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20665</xdr:rowOff>
    </xdr:from>
    <xdr:ext cx="736600" cy="259045"/>
    <xdr:sp macro="" textlink="">
      <xdr:nvSpPr>
        <xdr:cNvPr id="69" name="テキスト ボックス 68"/>
        <xdr:cNvSpPr txBox="1"/>
      </xdr:nvSpPr>
      <xdr:spPr>
        <a:xfrm>
          <a:off x="4622800" y="3154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157,912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106749</xdr:rowOff>
    </xdr:from>
    <xdr:to>
      <xdr:col>3</xdr:col>
      <xdr:colOff>955675</xdr:colOff>
      <xdr:row>18</xdr:row>
      <xdr:rowOff>36899</xdr:rowOff>
    </xdr:to>
    <xdr:sp macro="" textlink="">
      <xdr:nvSpPr>
        <xdr:cNvPr id="70" name="円/楕円 69"/>
        <xdr:cNvSpPr/>
      </xdr:nvSpPr>
      <xdr:spPr bwMode="auto">
        <a:xfrm>
          <a:off x="4254500" y="3069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21676</xdr:rowOff>
    </xdr:from>
    <xdr:ext cx="762000" cy="259045"/>
    <xdr:sp macro="" textlink="">
      <xdr:nvSpPr>
        <xdr:cNvPr id="71" name="テキスト ボックス 70"/>
        <xdr:cNvSpPr txBox="1"/>
      </xdr:nvSpPr>
      <xdr:spPr>
        <a:xfrm>
          <a:off x="3924300" y="315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157,470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110605</xdr:rowOff>
    </xdr:from>
    <xdr:to>
      <xdr:col>3</xdr:col>
      <xdr:colOff>257175</xdr:colOff>
      <xdr:row>18</xdr:row>
      <xdr:rowOff>40755</xdr:rowOff>
    </xdr:to>
    <xdr:sp macro="" textlink="">
      <xdr:nvSpPr>
        <xdr:cNvPr id="72" name="円/楕円 71"/>
        <xdr:cNvSpPr/>
      </xdr:nvSpPr>
      <xdr:spPr bwMode="auto">
        <a:xfrm>
          <a:off x="3556000" y="3072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25532</xdr:rowOff>
    </xdr:from>
    <xdr:ext cx="762000" cy="259045"/>
    <xdr:sp macro="" textlink="">
      <xdr:nvSpPr>
        <xdr:cNvPr id="73" name="テキスト ボックス 72"/>
        <xdr:cNvSpPr txBox="1"/>
      </xdr:nvSpPr>
      <xdr:spPr>
        <a:xfrm>
          <a:off x="3225800" y="315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155,783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127268</xdr:rowOff>
    </xdr:from>
    <xdr:to>
      <xdr:col>2</xdr:col>
      <xdr:colOff>692150</xdr:colOff>
      <xdr:row>18</xdr:row>
      <xdr:rowOff>57418</xdr:rowOff>
    </xdr:to>
    <xdr:sp macro="" textlink="">
      <xdr:nvSpPr>
        <xdr:cNvPr id="74" name="円/楕円 73"/>
        <xdr:cNvSpPr/>
      </xdr:nvSpPr>
      <xdr:spPr bwMode="auto">
        <a:xfrm>
          <a:off x="2857500" y="30895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42195</xdr:rowOff>
    </xdr:from>
    <xdr:ext cx="762000" cy="259045"/>
    <xdr:sp macro="" textlink="">
      <xdr:nvSpPr>
        <xdr:cNvPr id="75" name="テキスト ボックス 74"/>
        <xdr:cNvSpPr txBox="1"/>
      </xdr:nvSpPr>
      <xdr:spPr>
        <a:xfrm>
          <a:off x="2527300" y="317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148,494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140464</xdr:rowOff>
    </xdr:from>
    <xdr:to>
      <xdr:col>4</xdr:col>
      <xdr:colOff>1117600</xdr:colOff>
      <xdr:row>35</xdr:row>
      <xdr:rowOff>215659</xdr:rowOff>
    </xdr:to>
    <xdr:cxnSp macro="">
      <xdr:nvCxnSpPr>
        <xdr:cNvPr id="108" name="直線コネクタ 107"/>
        <xdr:cNvCxnSpPr/>
      </xdr:nvCxnSpPr>
      <xdr:spPr bwMode="auto">
        <a:xfrm>
          <a:off x="5003800" y="6750814"/>
          <a:ext cx="647700" cy="75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200436</xdr:rowOff>
    </xdr:from>
    <xdr:ext cx="762000" cy="259045"/>
    <xdr:sp macro="" textlink="">
      <xdr:nvSpPr>
        <xdr:cNvPr id="109" name="人口1人当たり決算額の推移平均値テキスト445"/>
        <xdr:cNvSpPr txBox="1"/>
      </xdr:nvSpPr>
      <xdr:spPr>
        <a:xfrm>
          <a:off x="5740400" y="68107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92207</xdr:rowOff>
    </xdr:from>
    <xdr:to>
      <xdr:col>4</xdr:col>
      <xdr:colOff>469900</xdr:colOff>
      <xdr:row>35</xdr:row>
      <xdr:rowOff>140464</xdr:rowOff>
    </xdr:to>
    <xdr:cxnSp macro="">
      <xdr:nvCxnSpPr>
        <xdr:cNvPr id="111" name="直線コネクタ 110"/>
        <xdr:cNvCxnSpPr/>
      </xdr:nvCxnSpPr>
      <xdr:spPr bwMode="auto">
        <a:xfrm>
          <a:off x="4305300" y="6702557"/>
          <a:ext cx="698500" cy="482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215064</xdr:rowOff>
    </xdr:from>
    <xdr:ext cx="736600" cy="259045"/>
    <xdr:sp macro="" textlink="">
      <xdr:nvSpPr>
        <xdr:cNvPr id="113" name="テキスト ボックス 112"/>
        <xdr:cNvSpPr txBox="1"/>
      </xdr:nvSpPr>
      <xdr:spPr>
        <a:xfrm>
          <a:off x="4622800" y="6825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50221</xdr:rowOff>
    </xdr:from>
    <xdr:to>
      <xdr:col>3</xdr:col>
      <xdr:colOff>904875</xdr:colOff>
      <xdr:row>35</xdr:row>
      <xdr:rowOff>92207</xdr:rowOff>
    </xdr:to>
    <xdr:cxnSp macro="">
      <xdr:nvCxnSpPr>
        <xdr:cNvPr id="114" name="直線コネクタ 113"/>
        <xdr:cNvCxnSpPr/>
      </xdr:nvCxnSpPr>
      <xdr:spPr bwMode="auto">
        <a:xfrm>
          <a:off x="3606800" y="6660571"/>
          <a:ext cx="698500" cy="41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198224</xdr:rowOff>
    </xdr:from>
    <xdr:ext cx="762000" cy="259045"/>
    <xdr:sp macro="" textlink="">
      <xdr:nvSpPr>
        <xdr:cNvPr id="116" name="テキスト ボックス 115"/>
        <xdr:cNvSpPr txBox="1"/>
      </xdr:nvSpPr>
      <xdr:spPr>
        <a:xfrm>
          <a:off x="3924300" y="6808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34006</xdr:rowOff>
    </xdr:from>
    <xdr:to>
      <xdr:col>3</xdr:col>
      <xdr:colOff>206375</xdr:colOff>
      <xdr:row>35</xdr:row>
      <xdr:rowOff>50221</xdr:rowOff>
    </xdr:to>
    <xdr:cxnSp macro="">
      <xdr:nvCxnSpPr>
        <xdr:cNvPr id="117" name="直線コネクタ 116"/>
        <xdr:cNvCxnSpPr/>
      </xdr:nvCxnSpPr>
      <xdr:spPr bwMode="auto">
        <a:xfrm>
          <a:off x="2908300" y="6644356"/>
          <a:ext cx="698500" cy="162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149509</xdr:rowOff>
    </xdr:from>
    <xdr:ext cx="762000" cy="259045"/>
    <xdr:sp macro="" textlink="">
      <xdr:nvSpPr>
        <xdr:cNvPr id="119" name="テキスト ボックス 118"/>
        <xdr:cNvSpPr txBox="1"/>
      </xdr:nvSpPr>
      <xdr:spPr>
        <a:xfrm>
          <a:off x="3225800" y="675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105534</xdr:rowOff>
    </xdr:from>
    <xdr:ext cx="762000" cy="259045"/>
    <xdr:sp macro="" textlink="">
      <xdr:nvSpPr>
        <xdr:cNvPr id="121" name="テキスト ボックス 120"/>
        <xdr:cNvSpPr txBox="1"/>
      </xdr:nvSpPr>
      <xdr:spPr>
        <a:xfrm>
          <a:off x="2527300" y="671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164859</xdr:rowOff>
    </xdr:from>
    <xdr:to>
      <xdr:col>5</xdr:col>
      <xdr:colOff>34925</xdr:colOff>
      <xdr:row>35</xdr:row>
      <xdr:rowOff>266459</xdr:rowOff>
    </xdr:to>
    <xdr:sp macro="" textlink="">
      <xdr:nvSpPr>
        <xdr:cNvPr id="127" name="円/楕円 126"/>
        <xdr:cNvSpPr/>
      </xdr:nvSpPr>
      <xdr:spPr bwMode="auto">
        <a:xfrm>
          <a:off x="5600700" y="6775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9936</xdr:rowOff>
    </xdr:from>
    <xdr:ext cx="762000" cy="259045"/>
    <xdr:sp macro="" textlink="">
      <xdr:nvSpPr>
        <xdr:cNvPr id="128" name="人口1人当たり決算額の推移該当値テキスト445"/>
        <xdr:cNvSpPr txBox="1"/>
      </xdr:nvSpPr>
      <xdr:spPr>
        <a:xfrm>
          <a:off x="5740400" y="662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45,865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89664</xdr:rowOff>
    </xdr:from>
    <xdr:to>
      <xdr:col>4</xdr:col>
      <xdr:colOff>520700</xdr:colOff>
      <xdr:row>35</xdr:row>
      <xdr:rowOff>191264</xdr:rowOff>
    </xdr:to>
    <xdr:sp macro="" textlink="">
      <xdr:nvSpPr>
        <xdr:cNvPr id="129" name="円/楕円 128"/>
        <xdr:cNvSpPr/>
      </xdr:nvSpPr>
      <xdr:spPr bwMode="auto">
        <a:xfrm>
          <a:off x="4953000" y="6700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201441</xdr:rowOff>
    </xdr:from>
    <xdr:ext cx="736600" cy="259045"/>
    <xdr:sp macro="" textlink="">
      <xdr:nvSpPr>
        <xdr:cNvPr id="130" name="テキスト ボックス 129"/>
        <xdr:cNvSpPr txBox="1"/>
      </xdr:nvSpPr>
      <xdr:spPr>
        <a:xfrm>
          <a:off x="4622800" y="6468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41407</xdr:rowOff>
    </xdr:from>
    <xdr:to>
      <xdr:col>3</xdr:col>
      <xdr:colOff>955675</xdr:colOff>
      <xdr:row>35</xdr:row>
      <xdr:rowOff>143007</xdr:rowOff>
    </xdr:to>
    <xdr:sp macro="" textlink="">
      <xdr:nvSpPr>
        <xdr:cNvPr id="131" name="円/楕円 130"/>
        <xdr:cNvSpPr/>
      </xdr:nvSpPr>
      <xdr:spPr bwMode="auto">
        <a:xfrm>
          <a:off x="4254500" y="66517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153184</xdr:rowOff>
    </xdr:from>
    <xdr:ext cx="762000" cy="259045"/>
    <xdr:sp macro="" textlink="">
      <xdr:nvSpPr>
        <xdr:cNvPr id="132" name="テキスト ボックス 131"/>
        <xdr:cNvSpPr txBox="1"/>
      </xdr:nvSpPr>
      <xdr:spPr>
        <a:xfrm>
          <a:off x="3924300" y="642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62,066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342321</xdr:rowOff>
    </xdr:from>
    <xdr:to>
      <xdr:col>3</xdr:col>
      <xdr:colOff>257175</xdr:colOff>
      <xdr:row>35</xdr:row>
      <xdr:rowOff>101021</xdr:rowOff>
    </xdr:to>
    <xdr:sp macro="" textlink="">
      <xdr:nvSpPr>
        <xdr:cNvPr id="133" name="円/楕円 132"/>
        <xdr:cNvSpPr/>
      </xdr:nvSpPr>
      <xdr:spPr bwMode="auto">
        <a:xfrm>
          <a:off x="3556000" y="6609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111198</xdr:rowOff>
    </xdr:from>
    <xdr:ext cx="762000" cy="259045"/>
    <xdr:sp macro="" textlink="">
      <xdr:nvSpPr>
        <xdr:cNvPr id="134" name="テキスト ボックス 133"/>
        <xdr:cNvSpPr txBox="1"/>
      </xdr:nvSpPr>
      <xdr:spPr>
        <a:xfrm>
          <a:off x="3225800" y="637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67,576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326106</xdr:rowOff>
    </xdr:from>
    <xdr:to>
      <xdr:col>2</xdr:col>
      <xdr:colOff>692150</xdr:colOff>
      <xdr:row>35</xdr:row>
      <xdr:rowOff>84806</xdr:rowOff>
    </xdr:to>
    <xdr:sp macro="" textlink="">
      <xdr:nvSpPr>
        <xdr:cNvPr id="135" name="円/楕円 134"/>
        <xdr:cNvSpPr/>
      </xdr:nvSpPr>
      <xdr:spPr bwMode="auto">
        <a:xfrm>
          <a:off x="2857500" y="6593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94983</xdr:rowOff>
    </xdr:from>
    <xdr:ext cx="762000" cy="259045"/>
    <xdr:sp macro="" textlink="">
      <xdr:nvSpPr>
        <xdr:cNvPr id="136" name="テキスト ボックス 135"/>
        <xdr:cNvSpPr txBox="1"/>
      </xdr:nvSpPr>
      <xdr:spPr>
        <a:xfrm>
          <a:off x="2527300" y="636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69,704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実質単年度収支額は５年前と比較して減少している。これは財政調整基金積立額が減少し、起債償還に充当させるために減債基金への積立てを行っているためである。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標準財政規模比は増加傾向にあるが、自主財源の増加によるものではなく、依存財源に委ねている本町にとっては、国の動向に大きく左右されることから余談を許さない。。</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平成２４年度以降、防災行政無線整備事業を始め、普通建設事業費が増加傾向にあることから今後の資金不足を補うため前年度繰越額の１／２を財政調整基金に積立てすることを基本としている。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国民健康保険特別会計（事業勘定）</a:t>
          </a:r>
          <a:r>
            <a:rPr lang="ja-JP" altLang="en-US" sz="1100" b="0" i="0" baseline="0">
              <a:solidFill>
                <a:schemeClr val="dk1"/>
              </a:solidFill>
              <a:effectLst/>
              <a:latin typeface="+mn-lt"/>
              <a:ea typeface="+mn-ea"/>
              <a:cs typeface="+mn-cs"/>
            </a:rPr>
            <a:t>については、軽減世帯が多く構造的な課題を抱えており、平成２６年度２４百万円の赤字となった。平成２５年度は起債を発行したため黒字決算となったが、毎年繰り上げ充用している。</a:t>
          </a:r>
          <a:endParaRPr lang="ja-JP" altLang="ja-JP" sz="1400">
            <a:effectLst/>
          </a:endParaRPr>
        </a:p>
        <a:p>
          <a:pPr rtl="0"/>
          <a:r>
            <a:rPr lang="ja-JP" altLang="ja-JP" sz="1100" b="0" i="0" baseline="0">
              <a:solidFill>
                <a:schemeClr val="dk1"/>
              </a:solidFill>
              <a:effectLst/>
              <a:latin typeface="+mn-lt"/>
              <a:ea typeface="+mn-ea"/>
              <a:cs typeface="+mn-cs"/>
            </a:rPr>
            <a:t>少子高齢化・人口減少が続く中、下水道や水道使用料の伸び悩み、また経年劣化により施設の維持修繕が嵩んでくる状況の中で、</a:t>
          </a:r>
          <a:r>
            <a:rPr lang="ja-JP" altLang="en-US" sz="1100" b="0" i="0" baseline="0">
              <a:solidFill>
                <a:schemeClr val="dk1"/>
              </a:solidFill>
              <a:effectLst/>
              <a:latin typeface="+mn-lt"/>
              <a:ea typeface="+mn-ea"/>
              <a:cs typeface="+mn-cs"/>
            </a:rPr>
            <a:t>財政状況が厳しくなるものと推測される。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特に簡易水道事業特別会計は、平成２６年度０．４９％と比率が改善されているものの、次年度以降は資本費平準化債を発行せざるを得ない状況である。今後</a:t>
          </a:r>
          <a:r>
            <a:rPr lang="ja-JP" altLang="ja-JP" sz="1100" b="0" i="0" baseline="0">
              <a:solidFill>
                <a:schemeClr val="dk1"/>
              </a:solidFill>
              <a:effectLst/>
              <a:latin typeface="+mn-lt"/>
              <a:ea typeface="+mn-ea"/>
              <a:cs typeface="+mn-cs"/>
            </a:rPr>
            <a:t>使用料の改訂</a:t>
          </a:r>
          <a:r>
            <a:rPr lang="ja-JP" altLang="en-US" sz="1100" b="0" i="0" baseline="0">
              <a:solidFill>
                <a:schemeClr val="dk1"/>
              </a:solidFill>
              <a:effectLst/>
              <a:latin typeface="+mn-lt"/>
              <a:ea typeface="+mn-ea"/>
              <a:cs typeface="+mn-cs"/>
            </a:rPr>
            <a:t>を検討するとともに</a:t>
          </a:r>
          <a:r>
            <a:rPr lang="ja-JP" altLang="ja-JP" sz="1100" b="0" i="0" baseline="0">
              <a:solidFill>
                <a:schemeClr val="dk1"/>
              </a:solidFill>
              <a:effectLst/>
              <a:latin typeface="+mn-lt"/>
              <a:ea typeface="+mn-ea"/>
              <a:cs typeface="+mn-cs"/>
            </a:rPr>
            <a:t>経費の節減を図り健全財政に努めることとする。</a:t>
          </a:r>
          <a:endParaRPr lang="en-US" altLang="ja-JP" sz="1100" b="0" i="0" baseline="0">
            <a:solidFill>
              <a:schemeClr val="dk1"/>
            </a:solidFill>
            <a:effectLst/>
            <a:latin typeface="+mn-lt"/>
            <a:ea typeface="+mn-ea"/>
            <a:cs typeface="+mn-cs"/>
          </a:endParaRPr>
        </a:p>
        <a:p>
          <a:pPr rtl="0"/>
          <a:r>
            <a:rPr kumimoji="1" lang="ja-JP" altLang="en-US" sz="1100" b="0" i="0" baseline="0">
              <a:solidFill>
                <a:schemeClr val="dk1"/>
              </a:solidFill>
              <a:effectLst/>
              <a:latin typeface="+mn-lt"/>
              <a:ea typeface="+mn-ea"/>
              <a:cs typeface="+mn-cs"/>
            </a:rPr>
            <a:t>また、一般会計の標準財政規模比の増加は、黒字額が対前年度約１４百万円増加したことと、標準財政規模が約３５百万円減少したため、０．７４ポイント増加したが、全会計を合算すると黒字額が前年度より約１百万円減少した。</a:t>
          </a:r>
          <a:endParaRPr kumimoji="1" lang="en-US" altLang="ja-JP" sz="1100" b="0" i="0" baseline="0">
            <a:solidFill>
              <a:schemeClr val="dk1"/>
            </a:solidFill>
            <a:effectLst/>
            <a:latin typeface="+mn-lt"/>
            <a:ea typeface="+mn-ea"/>
            <a:cs typeface="+mn-cs"/>
          </a:endParaRPr>
        </a:p>
        <a:p>
          <a:pPr rtl="0"/>
          <a:endParaRPr kumimoji="1" lang="en-US" altLang="ja-JP" sz="1100" b="0" i="0" baseline="0">
            <a:solidFill>
              <a:schemeClr val="dk1"/>
            </a:solidFill>
            <a:effectLst/>
            <a:latin typeface="+mn-lt"/>
            <a:ea typeface="+mn-ea"/>
            <a:cs typeface="+mn-cs"/>
          </a:endParaRPr>
        </a:p>
        <a:p>
          <a:pPr rtl="0"/>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公債費負担適正化計画に基づき、繰上償還や低利な利率への借り換え、また地方債発行を抑制してきたため、一般会計の元利償還金が減少している。</a:t>
          </a:r>
          <a:endParaRPr lang="ja-JP" altLang="ja-JP" sz="1400">
            <a:effectLst/>
          </a:endParaRPr>
        </a:p>
        <a:p>
          <a:r>
            <a:rPr lang="ja-JP" altLang="ja-JP" sz="1100" b="0" i="0" baseline="0">
              <a:solidFill>
                <a:schemeClr val="dk1"/>
              </a:solidFill>
              <a:effectLst/>
              <a:latin typeface="+mn-lt"/>
              <a:ea typeface="+mn-ea"/>
              <a:cs typeface="+mn-cs"/>
            </a:rPr>
            <a:t>一方公営企業の元利償還金は、</a:t>
          </a:r>
          <a:r>
            <a:rPr lang="ja-JP" altLang="en-US" sz="1100" b="0" i="0" baseline="0">
              <a:solidFill>
                <a:schemeClr val="dk1"/>
              </a:solidFill>
              <a:effectLst/>
              <a:latin typeface="+mn-lt"/>
              <a:ea typeface="+mn-ea"/>
              <a:cs typeface="+mn-cs"/>
            </a:rPr>
            <a:t>下水道事業</a:t>
          </a:r>
          <a:r>
            <a:rPr lang="ja-JP" altLang="ja-JP" sz="1100" b="0" i="0" baseline="0">
              <a:solidFill>
                <a:schemeClr val="dk1"/>
              </a:solidFill>
              <a:effectLst/>
              <a:latin typeface="+mn-lt"/>
              <a:ea typeface="+mn-ea"/>
              <a:cs typeface="+mn-cs"/>
            </a:rPr>
            <a:t>資本費平準化債の発行により、</a:t>
          </a:r>
          <a:r>
            <a:rPr lang="ja-JP" altLang="en-US" sz="1100" b="0" i="0" baseline="0">
              <a:solidFill>
                <a:schemeClr val="dk1"/>
              </a:solidFill>
              <a:effectLst/>
              <a:latin typeface="+mn-lt"/>
              <a:ea typeface="+mn-ea"/>
              <a:cs typeface="+mn-cs"/>
            </a:rPr>
            <a:t>大幅な減少には至っていない。</a:t>
          </a:r>
          <a:endParaRPr lang="ja-JP" altLang="ja-JP" sz="1400">
            <a:effectLst/>
          </a:endParaRPr>
        </a:p>
        <a:p>
          <a:r>
            <a:rPr lang="ja-JP" altLang="ja-JP" sz="1100" b="0" i="0" baseline="0">
              <a:solidFill>
                <a:schemeClr val="dk1"/>
              </a:solidFill>
              <a:effectLst/>
              <a:latin typeface="+mn-lt"/>
              <a:ea typeface="+mn-ea"/>
              <a:cs typeface="+mn-cs"/>
            </a:rPr>
            <a:t>今後、防災</a:t>
          </a:r>
          <a:r>
            <a:rPr lang="ja-JP" altLang="en-US" sz="1100" b="0" i="0" baseline="0">
              <a:solidFill>
                <a:schemeClr val="dk1"/>
              </a:solidFill>
              <a:effectLst/>
              <a:latin typeface="+mn-lt"/>
              <a:ea typeface="+mn-ea"/>
              <a:cs typeface="+mn-cs"/>
            </a:rPr>
            <a:t>行政</a:t>
          </a:r>
          <a:r>
            <a:rPr lang="ja-JP" altLang="ja-JP" sz="1100" b="0" i="0" baseline="0">
              <a:solidFill>
                <a:schemeClr val="dk1"/>
              </a:solidFill>
              <a:effectLst/>
              <a:latin typeface="+mn-lt"/>
              <a:ea typeface="+mn-ea"/>
              <a:cs typeface="+mn-cs"/>
            </a:rPr>
            <a:t>無線整備事業、町道拡幅改良事業、町営住宅建替事業等に係る地方債の発行額が増加するため、実質公債費比率が再度１８％を超えることがないよう財政運営していくこととする。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京都府和束町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一般会計において、平成２４年度から着手した防災</a:t>
          </a:r>
          <a:r>
            <a:rPr lang="ja-JP" altLang="en-US" sz="1100" b="0" i="0" baseline="0">
              <a:solidFill>
                <a:schemeClr val="dk1"/>
              </a:solidFill>
              <a:effectLst/>
              <a:latin typeface="+mn-lt"/>
              <a:ea typeface="+mn-ea"/>
              <a:cs typeface="+mn-cs"/>
            </a:rPr>
            <a:t>行政</a:t>
          </a:r>
          <a:r>
            <a:rPr lang="ja-JP" altLang="ja-JP" sz="1100" b="0" i="0" baseline="0">
              <a:solidFill>
                <a:schemeClr val="dk1"/>
              </a:solidFill>
              <a:effectLst/>
              <a:latin typeface="+mn-lt"/>
              <a:ea typeface="+mn-ea"/>
              <a:cs typeface="+mn-cs"/>
            </a:rPr>
            <a:t>無線整備事業により平成２５年度末の地方債残高が増加している。</a:t>
          </a:r>
          <a:endParaRPr lang="ja-JP" altLang="ja-JP" sz="1400">
            <a:effectLst/>
          </a:endParaRPr>
        </a:p>
        <a:p>
          <a:pPr rtl="0" eaLnBrk="1" fontAlgn="auto" latinLnBrk="0" hangingPunct="1"/>
          <a:r>
            <a:rPr lang="ja-JP" altLang="en-US" sz="1100" b="0" i="0" baseline="0">
              <a:solidFill>
                <a:schemeClr val="dk1"/>
              </a:solidFill>
              <a:effectLst/>
              <a:latin typeface="+mn-lt"/>
              <a:ea typeface="+mn-ea"/>
              <a:cs typeface="+mn-cs"/>
            </a:rPr>
            <a:t>更に平成２６年度から</a:t>
          </a:r>
          <a:r>
            <a:rPr lang="ja-JP" altLang="ja-JP" sz="1100" b="0" i="0" baseline="0">
              <a:solidFill>
                <a:schemeClr val="dk1"/>
              </a:solidFill>
              <a:effectLst/>
              <a:latin typeface="+mn-lt"/>
              <a:ea typeface="+mn-ea"/>
              <a:cs typeface="+mn-cs"/>
            </a:rPr>
            <a:t>住宅の建替</a:t>
          </a:r>
          <a:r>
            <a:rPr lang="ja-JP" altLang="en-US" sz="1100" b="0" i="0" baseline="0">
              <a:solidFill>
                <a:schemeClr val="dk1"/>
              </a:solidFill>
              <a:effectLst/>
              <a:latin typeface="+mn-lt"/>
              <a:ea typeface="+mn-ea"/>
              <a:cs typeface="+mn-cs"/>
            </a:rPr>
            <a:t>事業に着手し</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また継続事業である門前橋架替工事や町道山口線拡幅改良工事により一般会計の地方債残高が増加している。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また、公営企業に対する繰入金は減少しているが、簡易水道事業、下水道事業については、経年劣化による施設の維持修繕費用が嵩み繰入金の増加が予測されるが、独立採算制を基本に基準外繰入金を抑制することとす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簡易水道事業については、平成２７年度から統合簡易水道事業（木屋水源、西部水源を現在の統合簡易水道へ一元化する）に着手することから、地方債残高が増加すると予測している。</a:t>
          </a:r>
          <a:endParaRPr lang="ja-JP" altLang="ja-JP" sz="1400">
            <a:effectLst/>
          </a:endParaRPr>
        </a:p>
        <a:p>
          <a:pPr rtl="0" eaLnBrk="1" fontAlgn="auto" latinLnBrk="0" hangingPunct="1"/>
          <a:r>
            <a:rPr lang="ja-JP" altLang="en-US" sz="1100" b="0" i="0" baseline="0">
              <a:solidFill>
                <a:schemeClr val="dk1"/>
              </a:solidFill>
              <a:effectLst/>
              <a:latin typeface="+mn-lt"/>
              <a:ea typeface="+mn-ea"/>
              <a:cs typeface="+mn-cs"/>
            </a:rPr>
            <a:t>以上のことから</a:t>
          </a:r>
          <a:r>
            <a:rPr lang="ja-JP" altLang="ja-JP" sz="1100" b="0" i="0" baseline="0">
              <a:solidFill>
                <a:schemeClr val="dk1"/>
              </a:solidFill>
              <a:effectLst/>
              <a:latin typeface="+mn-lt"/>
              <a:ea typeface="+mn-ea"/>
              <a:cs typeface="+mn-cs"/>
            </a:rPr>
            <a:t>、将来負担を少なくするためにも計画的に基金の積立を行い健全財政に努める。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3361660</v>
      </c>
      <c r="BO4" s="349"/>
      <c r="BP4" s="349"/>
      <c r="BQ4" s="349"/>
      <c r="BR4" s="349"/>
      <c r="BS4" s="349"/>
      <c r="BT4" s="349"/>
      <c r="BU4" s="350"/>
      <c r="BV4" s="348">
        <v>3275529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4.8</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3228897</v>
      </c>
      <c r="BO5" s="386"/>
      <c r="BP5" s="386"/>
      <c r="BQ5" s="386"/>
      <c r="BR5" s="386"/>
      <c r="BS5" s="386"/>
      <c r="BT5" s="386"/>
      <c r="BU5" s="387"/>
      <c r="BV5" s="385">
        <v>3155321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90.6</v>
      </c>
      <c r="CU5" s="383"/>
      <c r="CV5" s="383"/>
      <c r="CW5" s="383"/>
      <c r="CX5" s="383"/>
      <c r="CY5" s="383"/>
      <c r="CZ5" s="383"/>
      <c r="DA5" s="384"/>
      <c r="DB5" s="382">
        <v>89.3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132763</v>
      </c>
      <c r="BO6" s="386"/>
      <c r="BP6" s="386"/>
      <c r="BQ6" s="386"/>
      <c r="BR6" s="386"/>
      <c r="BS6" s="386"/>
      <c r="BT6" s="386"/>
      <c r="BU6" s="387"/>
      <c r="BV6" s="385">
        <v>120208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95.7</v>
      </c>
      <c r="CU6" s="423"/>
      <c r="CV6" s="423"/>
      <c r="CW6" s="423"/>
      <c r="CX6" s="423"/>
      <c r="CY6" s="423"/>
      <c r="CZ6" s="423"/>
      <c r="DA6" s="424"/>
      <c r="DB6" s="422">
        <v>94.6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34330</v>
      </c>
      <c r="BO7" s="386"/>
      <c r="BP7" s="386"/>
      <c r="BQ7" s="386"/>
      <c r="BR7" s="386"/>
      <c r="BS7" s="386"/>
      <c r="BT7" s="386"/>
      <c r="BU7" s="387"/>
      <c r="BV7" s="385">
        <v>35479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2033941</v>
      </c>
      <c r="CU7" s="386"/>
      <c r="CV7" s="386"/>
      <c r="CW7" s="386"/>
      <c r="CX7" s="386"/>
      <c r="CY7" s="386"/>
      <c r="CZ7" s="386"/>
      <c r="DA7" s="387"/>
      <c r="DB7" s="385">
        <v>2068548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98433</v>
      </c>
      <c r="BO8" s="386"/>
      <c r="BP8" s="386"/>
      <c r="BQ8" s="386"/>
      <c r="BR8" s="386"/>
      <c r="BS8" s="386"/>
      <c r="BT8" s="386"/>
      <c r="BU8" s="387"/>
      <c r="BV8" s="385">
        <v>84729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v>
      </c>
      <c r="CU8" s="426"/>
      <c r="CV8" s="426"/>
      <c r="CW8" s="426"/>
      <c r="CX8" s="426"/>
      <c r="CY8" s="426"/>
      <c r="CZ8" s="426"/>
      <c r="DA8" s="427"/>
      <c r="DB8" s="425">
        <v>0.2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4482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13704</v>
      </c>
      <c r="BO9" s="386"/>
      <c r="BP9" s="386"/>
      <c r="BQ9" s="386"/>
      <c r="BR9" s="386"/>
      <c r="BS9" s="386"/>
      <c r="BT9" s="386"/>
      <c r="BU9" s="387"/>
      <c r="BV9" s="385">
        <v>1665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15.2</v>
      </c>
      <c r="CU9" s="383"/>
      <c r="CV9" s="383"/>
      <c r="CW9" s="383"/>
      <c r="CX9" s="383"/>
      <c r="CY9" s="383"/>
      <c r="CZ9" s="383"/>
      <c r="DA9" s="384"/>
      <c r="DB9" s="382">
        <v>15.6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4998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50479</v>
      </c>
      <c r="BO10" s="386"/>
      <c r="BP10" s="386"/>
      <c r="BQ10" s="386"/>
      <c r="BR10" s="386"/>
      <c r="BS10" s="386"/>
      <c r="BT10" s="386"/>
      <c r="BU10" s="387"/>
      <c r="BV10" s="385">
        <v>41532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80</v>
      </c>
      <c r="BO11" s="386"/>
      <c r="BP11" s="386"/>
      <c r="BQ11" s="386"/>
      <c r="BR11" s="386"/>
      <c r="BS11" s="386"/>
      <c r="BT11" s="386"/>
      <c r="BU11" s="387"/>
      <c r="BV11" s="385">
        <v>144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4357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4340</v>
      </c>
      <c r="S13" s="467"/>
      <c r="T13" s="467"/>
      <c r="U13" s="467"/>
      <c r="V13" s="468"/>
      <c r="W13" s="401" t="s">
        <v>123</v>
      </c>
      <c r="X13" s="402"/>
      <c r="Y13" s="402"/>
      <c r="Z13" s="402"/>
      <c r="AA13" s="402"/>
      <c r="AB13" s="392"/>
      <c r="AC13" s="436">
        <v>506</v>
      </c>
      <c r="AD13" s="437"/>
      <c r="AE13" s="437"/>
      <c r="AF13" s="437"/>
      <c r="AG13" s="476"/>
      <c r="AH13" s="436">
        <v>644</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64263</v>
      </c>
      <c r="BO13" s="386"/>
      <c r="BP13" s="386"/>
      <c r="BQ13" s="386"/>
      <c r="BR13" s="386"/>
      <c r="BS13" s="386"/>
      <c r="BT13" s="386"/>
      <c r="BU13" s="387"/>
      <c r="BV13" s="385">
        <v>43341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14.4</v>
      </c>
      <c r="CU13" s="383"/>
      <c r="CV13" s="383"/>
      <c r="CW13" s="383"/>
      <c r="CX13" s="383"/>
      <c r="CY13" s="383"/>
      <c r="CZ13" s="383"/>
      <c r="DA13" s="384"/>
      <c r="DB13" s="382">
        <v>16.3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4491</v>
      </c>
      <c r="S14" s="467"/>
      <c r="T14" s="467"/>
      <c r="U14" s="467"/>
      <c r="V14" s="468"/>
      <c r="W14" s="375"/>
      <c r="X14" s="376"/>
      <c r="Y14" s="376"/>
      <c r="Z14" s="376"/>
      <c r="AA14" s="376"/>
      <c r="AB14" s="365"/>
      <c r="AC14" s="469">
        <v>24.5</v>
      </c>
      <c r="AD14" s="470"/>
      <c r="AE14" s="470"/>
      <c r="AF14" s="470"/>
      <c r="AG14" s="471"/>
      <c r="AH14" s="469">
        <v>25.1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90.3</v>
      </c>
      <c r="CU14" s="481"/>
      <c r="CV14" s="481"/>
      <c r="CW14" s="481"/>
      <c r="CX14" s="481"/>
      <c r="CY14" s="481"/>
      <c r="CZ14" s="481"/>
      <c r="DA14" s="482"/>
      <c r="DB14" s="480">
        <v>107.7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4475</v>
      </c>
      <c r="S15" s="467"/>
      <c r="T15" s="467"/>
      <c r="U15" s="467"/>
      <c r="V15" s="468"/>
      <c r="W15" s="401" t="s">
        <v>130</v>
      </c>
      <c r="X15" s="402"/>
      <c r="Y15" s="402"/>
      <c r="Z15" s="402"/>
      <c r="AA15" s="402"/>
      <c r="AB15" s="392"/>
      <c r="AC15" s="436">
        <v>479</v>
      </c>
      <c r="AD15" s="437"/>
      <c r="AE15" s="437"/>
      <c r="AF15" s="437"/>
      <c r="AG15" s="476"/>
      <c r="AH15" s="436">
        <v>628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375015</v>
      </c>
      <c r="BO15" s="349"/>
      <c r="BP15" s="349"/>
      <c r="BQ15" s="349"/>
      <c r="BR15" s="349"/>
      <c r="BS15" s="349"/>
      <c r="BT15" s="349"/>
      <c r="BU15" s="350"/>
      <c r="BV15" s="348">
        <v>369030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23.2</v>
      </c>
      <c r="AD16" s="470"/>
      <c r="AE16" s="470"/>
      <c r="AF16" s="470"/>
      <c r="AG16" s="471"/>
      <c r="AH16" s="469">
        <v>24.5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1807269</v>
      </c>
      <c r="BO16" s="386"/>
      <c r="BP16" s="386"/>
      <c r="BQ16" s="386"/>
      <c r="BR16" s="386"/>
      <c r="BS16" s="386"/>
      <c r="BT16" s="386"/>
      <c r="BU16" s="387"/>
      <c r="BV16" s="385">
        <v>1850196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1081</v>
      </c>
      <c r="AD17" s="437"/>
      <c r="AE17" s="437"/>
      <c r="AF17" s="437"/>
      <c r="AG17" s="476"/>
      <c r="AH17" s="436">
        <v>1277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478297</v>
      </c>
      <c r="BO17" s="386"/>
      <c r="BP17" s="386"/>
      <c r="BQ17" s="386"/>
      <c r="BR17" s="386"/>
      <c r="BS17" s="386"/>
      <c r="BT17" s="386"/>
      <c r="BU17" s="387"/>
      <c r="BV17" s="385">
        <v>470532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64.930000000000007</v>
      </c>
      <c r="M18" s="498"/>
      <c r="N18" s="498"/>
      <c r="O18" s="498"/>
      <c r="P18" s="498"/>
      <c r="Q18" s="498"/>
      <c r="R18" s="499"/>
      <c r="S18" s="499"/>
      <c r="T18" s="499"/>
      <c r="U18" s="499"/>
      <c r="V18" s="500"/>
      <c r="W18" s="403"/>
      <c r="X18" s="404"/>
      <c r="Y18" s="404"/>
      <c r="Z18" s="404"/>
      <c r="AA18" s="404"/>
      <c r="AB18" s="395"/>
      <c r="AC18" s="501">
        <v>52.3</v>
      </c>
      <c r="AD18" s="502"/>
      <c r="AE18" s="502"/>
      <c r="AF18" s="502"/>
      <c r="AG18" s="503"/>
      <c r="AH18" s="501">
        <v>49.9</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1851109</v>
      </c>
      <c r="BO18" s="386"/>
      <c r="BP18" s="386"/>
      <c r="BQ18" s="386"/>
      <c r="BR18" s="386"/>
      <c r="BS18" s="386"/>
      <c r="BT18" s="386"/>
      <c r="BU18" s="387"/>
      <c r="BV18" s="385">
        <v>1867777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2387811</v>
      </c>
      <c r="BO19" s="386"/>
      <c r="BP19" s="386"/>
      <c r="BQ19" s="386"/>
      <c r="BR19" s="386"/>
      <c r="BS19" s="386"/>
      <c r="BT19" s="386"/>
      <c r="BU19" s="387"/>
      <c r="BV19" s="385">
        <v>2394095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1509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3466854</v>
      </c>
      <c r="BO23" s="386"/>
      <c r="BP23" s="386"/>
      <c r="BQ23" s="386"/>
      <c r="BR23" s="386"/>
      <c r="BS23" s="386"/>
      <c r="BT23" s="386"/>
      <c r="BU23" s="387"/>
      <c r="BV23" s="385">
        <v>3455186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7000</v>
      </c>
      <c r="R24" s="437"/>
      <c r="S24" s="437"/>
      <c r="T24" s="437"/>
      <c r="U24" s="437"/>
      <c r="V24" s="476"/>
      <c r="W24" s="531"/>
      <c r="X24" s="519"/>
      <c r="Y24" s="520"/>
      <c r="Z24" s="435" t="s">
        <v>153</v>
      </c>
      <c r="AA24" s="415"/>
      <c r="AB24" s="415"/>
      <c r="AC24" s="415"/>
      <c r="AD24" s="415"/>
      <c r="AE24" s="415"/>
      <c r="AF24" s="415"/>
      <c r="AG24" s="416"/>
      <c r="AH24" s="436">
        <v>65</v>
      </c>
      <c r="AI24" s="437"/>
      <c r="AJ24" s="437"/>
      <c r="AK24" s="437"/>
      <c r="AL24" s="476"/>
      <c r="AM24" s="436">
        <v>193115</v>
      </c>
      <c r="AN24" s="437"/>
      <c r="AO24" s="437"/>
      <c r="AP24" s="437"/>
      <c r="AQ24" s="437"/>
      <c r="AR24" s="476"/>
      <c r="AS24" s="436">
        <v>2971</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2330501</v>
      </c>
      <c r="BO24" s="386"/>
      <c r="BP24" s="386"/>
      <c r="BQ24" s="386"/>
      <c r="BR24" s="386"/>
      <c r="BS24" s="386"/>
      <c r="BT24" s="386"/>
      <c r="BU24" s="387"/>
      <c r="BV24" s="385">
        <v>2162342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5750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t="s">
        <v>120</v>
      </c>
      <c r="BO25" s="349"/>
      <c r="BP25" s="349"/>
      <c r="BQ25" s="349"/>
      <c r="BR25" s="349"/>
      <c r="BS25" s="349"/>
      <c r="BT25" s="349"/>
      <c r="BU25" s="350"/>
      <c r="BV25" s="348" t="s">
        <v>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t="s">
        <v>120</v>
      </c>
      <c r="M26" s="437"/>
      <c r="N26" s="437"/>
      <c r="O26" s="437"/>
      <c r="P26" s="476"/>
      <c r="Q26" s="436" t="s">
        <v>120</v>
      </c>
      <c r="R26" s="437"/>
      <c r="S26" s="437"/>
      <c r="T26" s="437"/>
      <c r="U26" s="437"/>
      <c r="V26" s="476"/>
      <c r="W26" s="531"/>
      <c r="X26" s="519"/>
      <c r="Y26" s="520"/>
      <c r="Z26" s="435" t="s">
        <v>159</v>
      </c>
      <c r="AA26" s="541"/>
      <c r="AB26" s="541"/>
      <c r="AC26" s="541"/>
      <c r="AD26" s="541"/>
      <c r="AE26" s="541"/>
      <c r="AF26" s="541"/>
      <c r="AG26" s="542"/>
      <c r="AH26" s="436">
        <v>2</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2700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63719</v>
      </c>
      <c r="BO27" s="555"/>
      <c r="BP27" s="555"/>
      <c r="BQ27" s="555"/>
      <c r="BR27" s="555"/>
      <c r="BS27" s="555"/>
      <c r="BT27" s="555"/>
      <c r="BU27" s="556"/>
      <c r="BV27" s="554">
        <v>63714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2000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706746</v>
      </c>
      <c r="BO28" s="349"/>
      <c r="BP28" s="349"/>
      <c r="BQ28" s="349"/>
      <c r="BR28" s="349"/>
      <c r="BS28" s="349"/>
      <c r="BT28" s="349"/>
      <c r="BU28" s="350"/>
      <c r="BV28" s="348">
        <v>656267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8</v>
      </c>
      <c r="M29" s="437"/>
      <c r="N29" s="437"/>
      <c r="O29" s="437"/>
      <c r="P29" s="476"/>
      <c r="Q29" s="436">
        <v>1600</v>
      </c>
      <c r="R29" s="437"/>
      <c r="S29" s="437"/>
      <c r="T29" s="437"/>
      <c r="U29" s="437"/>
      <c r="V29" s="476"/>
      <c r="W29" s="532"/>
      <c r="X29" s="533"/>
      <c r="Y29" s="534"/>
      <c r="Z29" s="435" t="s">
        <v>170</v>
      </c>
      <c r="AA29" s="415"/>
      <c r="AB29" s="415"/>
      <c r="AC29" s="415"/>
      <c r="AD29" s="415"/>
      <c r="AE29" s="415"/>
      <c r="AF29" s="415"/>
      <c r="AG29" s="416"/>
      <c r="AH29" s="436">
        <v>65</v>
      </c>
      <c r="AI29" s="437"/>
      <c r="AJ29" s="437"/>
      <c r="AK29" s="437"/>
      <c r="AL29" s="476"/>
      <c r="AM29" s="436">
        <v>193115</v>
      </c>
      <c r="AN29" s="437"/>
      <c r="AO29" s="437"/>
      <c r="AP29" s="437"/>
      <c r="AQ29" s="437"/>
      <c r="AR29" s="476"/>
      <c r="AS29" s="436">
        <v>2971</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607662</v>
      </c>
      <c r="BO29" s="386"/>
      <c r="BP29" s="386"/>
      <c r="BQ29" s="386"/>
      <c r="BR29" s="386"/>
      <c r="BS29" s="386"/>
      <c r="BT29" s="386"/>
      <c r="BU29" s="387"/>
      <c r="BV29" s="385">
        <v>454017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223743</v>
      </c>
      <c r="BO30" s="555"/>
      <c r="BP30" s="555"/>
      <c r="BQ30" s="555"/>
      <c r="BR30" s="555"/>
      <c r="BS30" s="555"/>
      <c r="BT30" s="555"/>
      <c r="BU30" s="556"/>
      <c r="BV30" s="554">
        <v>226062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IF('各会計、関係団体の財政状況及び健全化判断比率'!B34="","",'各会計、関係団体の財政状況及び健全化判断比率'!B34)</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国民健康保険山城病院組合（病院事業会計）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財団法人和束町活性化センター</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国民健康保険特別会計（直診勘定）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IF('各会計、関係団体の財政状況及び健全化判断比率'!B35="","",'各会計、関係団体の財政状況及び健全化判断比率'!B35)</f>
        <v>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国民健康保険山城病院組合（介護老人保健施設事業会計）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介護保険特別会計（保険事業勘定）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京都府市町村職員退職手当組合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介護保険特別会計（サービス事業勘定）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京都府市町村議会議員公務災害補償等組合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6</v>
      </c>
      <c r="V38" s="566"/>
      <c r="W38" s="567" t="str">
        <f>IF('各会計、関係団体の財政状況及び健全化判断比率'!B32="","",'各会計、関係団体の財政状況及び健全化判断比率'!B32)</f>
        <v>後期高齢者医療事業</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相楽中部消防組合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f t="shared" si="4"/>
        <v>7</v>
      </c>
      <c r="V39" s="566"/>
      <c r="W39" s="567" t="str">
        <f>IF('各会計、関係団体の財政状況及び健全化判断比率'!B33="","",'各会計、関係団体の財政状況及び健全化判断比率'!B33)</f>
        <v>和束町訪問看護ステーション</v>
      </c>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相楽郡広域事務組合（一般会計）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相楽郡広域事務組合（相楽地区ふるさと市町村圏振興事業特別会計）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京都府自治会館管理組合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京都府住宅新築資金等貸付事業管理組合（一般会計）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京都府住宅新築資金等貸付事業管理組合（特別会計）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9" t="s">
        <v>24</v>
      </c>
      <c r="C41" s="1170"/>
      <c r="D41" s="81"/>
      <c r="E41" s="1175" t="s">
        <v>25</v>
      </c>
      <c r="F41" s="1175"/>
      <c r="G41" s="1175"/>
      <c r="H41" s="1176"/>
      <c r="I41" s="82">
        <v>3510</v>
      </c>
      <c r="J41" s="83">
        <v>3350</v>
      </c>
      <c r="K41" s="83">
        <v>3341</v>
      </c>
      <c r="L41" s="83">
        <v>3455</v>
      </c>
      <c r="M41" s="84">
        <v>3467</v>
      </c>
    </row>
    <row r="42" spans="2:13" ht="27.75" customHeight="1">
      <c r="B42" s="1171"/>
      <c r="C42" s="1172"/>
      <c r="D42" s="85"/>
      <c r="E42" s="1177" t="s">
        <v>26</v>
      </c>
      <c r="F42" s="1177"/>
      <c r="G42" s="1177"/>
      <c r="H42" s="1178"/>
      <c r="I42" s="86" t="s">
        <v>476</v>
      </c>
      <c r="J42" s="87" t="s">
        <v>476</v>
      </c>
      <c r="K42" s="87" t="s">
        <v>476</v>
      </c>
      <c r="L42" s="87" t="s">
        <v>476</v>
      </c>
      <c r="M42" s="88" t="s">
        <v>476</v>
      </c>
    </row>
    <row r="43" spans="2:13" ht="27.75" customHeight="1">
      <c r="B43" s="1171"/>
      <c r="C43" s="1172"/>
      <c r="D43" s="85"/>
      <c r="E43" s="1177" t="s">
        <v>27</v>
      </c>
      <c r="F43" s="1177"/>
      <c r="G43" s="1177"/>
      <c r="H43" s="1178"/>
      <c r="I43" s="86">
        <v>2767</v>
      </c>
      <c r="J43" s="87">
        <v>2750</v>
      </c>
      <c r="K43" s="87">
        <v>2701</v>
      </c>
      <c r="L43" s="87">
        <v>2668</v>
      </c>
      <c r="M43" s="88">
        <v>2599</v>
      </c>
    </row>
    <row r="44" spans="2:13" ht="27.75" customHeight="1">
      <c r="B44" s="1171"/>
      <c r="C44" s="1172"/>
      <c r="D44" s="85"/>
      <c r="E44" s="1177" t="s">
        <v>28</v>
      </c>
      <c r="F44" s="1177"/>
      <c r="G44" s="1177"/>
      <c r="H44" s="1178"/>
      <c r="I44" s="86">
        <v>786</v>
      </c>
      <c r="J44" s="87">
        <v>591</v>
      </c>
      <c r="K44" s="87">
        <v>495</v>
      </c>
      <c r="L44" s="87">
        <v>426</v>
      </c>
      <c r="M44" s="88">
        <v>394</v>
      </c>
    </row>
    <row r="45" spans="2:13" ht="27.75" customHeight="1">
      <c r="B45" s="1171"/>
      <c r="C45" s="1172"/>
      <c r="D45" s="85"/>
      <c r="E45" s="1177" t="s">
        <v>29</v>
      </c>
      <c r="F45" s="1177"/>
      <c r="G45" s="1177"/>
      <c r="H45" s="1178"/>
      <c r="I45" s="86">
        <v>706</v>
      </c>
      <c r="J45" s="87">
        <v>685</v>
      </c>
      <c r="K45" s="87">
        <v>657</v>
      </c>
      <c r="L45" s="87">
        <v>627</v>
      </c>
      <c r="M45" s="88">
        <v>576</v>
      </c>
    </row>
    <row r="46" spans="2:13" ht="27.75" customHeight="1">
      <c r="B46" s="1171"/>
      <c r="C46" s="1172"/>
      <c r="D46" s="85"/>
      <c r="E46" s="1177" t="s">
        <v>30</v>
      </c>
      <c r="F46" s="1177"/>
      <c r="G46" s="1177"/>
      <c r="H46" s="1178"/>
      <c r="I46" s="86" t="s">
        <v>476</v>
      </c>
      <c r="J46" s="87" t="s">
        <v>476</v>
      </c>
      <c r="K46" s="87" t="s">
        <v>476</v>
      </c>
      <c r="L46" s="87" t="s">
        <v>476</v>
      </c>
      <c r="M46" s="88" t="s">
        <v>476</v>
      </c>
    </row>
    <row r="47" spans="2:13" ht="27.75" customHeight="1">
      <c r="B47" s="1171"/>
      <c r="C47" s="1172"/>
      <c r="D47" s="85"/>
      <c r="E47" s="1177" t="s">
        <v>31</v>
      </c>
      <c r="F47" s="1177"/>
      <c r="G47" s="1177"/>
      <c r="H47" s="1178"/>
      <c r="I47" s="86" t="s">
        <v>476</v>
      </c>
      <c r="J47" s="87" t="s">
        <v>476</v>
      </c>
      <c r="K47" s="87" t="s">
        <v>476</v>
      </c>
      <c r="L47" s="87" t="s">
        <v>476</v>
      </c>
      <c r="M47" s="88" t="s">
        <v>476</v>
      </c>
    </row>
    <row r="48" spans="2:13" ht="27.75" customHeight="1">
      <c r="B48" s="1173"/>
      <c r="C48" s="1174"/>
      <c r="D48" s="85"/>
      <c r="E48" s="1177" t="s">
        <v>32</v>
      </c>
      <c r="F48" s="1177"/>
      <c r="G48" s="1177"/>
      <c r="H48" s="1178"/>
      <c r="I48" s="86" t="s">
        <v>476</v>
      </c>
      <c r="J48" s="87" t="s">
        <v>476</v>
      </c>
      <c r="K48" s="87" t="s">
        <v>476</v>
      </c>
      <c r="L48" s="87" t="s">
        <v>476</v>
      </c>
      <c r="M48" s="88" t="s">
        <v>476</v>
      </c>
    </row>
    <row r="49" spans="2:13" ht="27.75" customHeight="1">
      <c r="B49" s="1179" t="s">
        <v>33</v>
      </c>
      <c r="C49" s="1180"/>
      <c r="D49" s="89"/>
      <c r="E49" s="1177" t="s">
        <v>34</v>
      </c>
      <c r="F49" s="1177"/>
      <c r="G49" s="1177"/>
      <c r="H49" s="1178"/>
      <c r="I49" s="86">
        <v>747</v>
      </c>
      <c r="J49" s="87">
        <v>1021</v>
      </c>
      <c r="K49" s="87">
        <v>1223</v>
      </c>
      <c r="L49" s="87">
        <v>1411</v>
      </c>
      <c r="M49" s="88">
        <v>1613</v>
      </c>
    </row>
    <row r="50" spans="2:13" ht="27.75" customHeight="1">
      <c r="B50" s="1171"/>
      <c r="C50" s="1172"/>
      <c r="D50" s="85"/>
      <c r="E50" s="1177" t="s">
        <v>35</v>
      </c>
      <c r="F50" s="1177"/>
      <c r="G50" s="1177"/>
      <c r="H50" s="1178"/>
      <c r="I50" s="86">
        <v>33</v>
      </c>
      <c r="J50" s="87">
        <v>30</v>
      </c>
      <c r="K50" s="87">
        <v>26</v>
      </c>
      <c r="L50" s="87">
        <v>22</v>
      </c>
      <c r="M50" s="88">
        <v>19</v>
      </c>
    </row>
    <row r="51" spans="2:13" ht="27.75" customHeight="1">
      <c r="B51" s="1173"/>
      <c r="C51" s="1174"/>
      <c r="D51" s="85"/>
      <c r="E51" s="1177" t="s">
        <v>36</v>
      </c>
      <c r="F51" s="1177"/>
      <c r="G51" s="1177"/>
      <c r="H51" s="1178"/>
      <c r="I51" s="86">
        <v>4158</v>
      </c>
      <c r="J51" s="87">
        <v>4001</v>
      </c>
      <c r="K51" s="87">
        <v>3935</v>
      </c>
      <c r="L51" s="87">
        <v>3917</v>
      </c>
      <c r="M51" s="88">
        <v>3891</v>
      </c>
    </row>
    <row r="52" spans="2:13" ht="27.75" customHeight="1" thickBot="1">
      <c r="B52" s="1181" t="s">
        <v>37</v>
      </c>
      <c r="C52" s="1182"/>
      <c r="D52" s="90"/>
      <c r="E52" s="1183" t="s">
        <v>38</v>
      </c>
      <c r="F52" s="1183"/>
      <c r="G52" s="1183"/>
      <c r="H52" s="1184"/>
      <c r="I52" s="91">
        <v>2831</v>
      </c>
      <c r="J52" s="92">
        <v>2325</v>
      </c>
      <c r="K52" s="92">
        <v>2010</v>
      </c>
      <c r="L52" s="92">
        <v>1825</v>
      </c>
      <c r="M52" s="93">
        <v>1513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39371</v>
      </c>
      <c r="E3" s="116"/>
      <c r="F3" s="117">
        <v>334234</v>
      </c>
      <c r="G3" s="118"/>
      <c r="H3" s="119"/>
    </row>
    <row r="4" spans="1:8">
      <c r="A4" s="120"/>
      <c r="B4" s="121"/>
      <c r="C4" s="122"/>
      <c r="D4" s="123">
        <v>34374</v>
      </c>
      <c r="E4" s="124"/>
      <c r="F4" s="125">
        <v>135366</v>
      </c>
      <c r="G4" s="126"/>
      <c r="H4" s="127"/>
    </row>
    <row r="5" spans="1:8">
      <c r="A5" s="108" t="s">
        <v>509</v>
      </c>
      <c r="B5" s="113"/>
      <c r="C5" s="114"/>
      <c r="D5" s="115">
        <v>37336</v>
      </c>
      <c r="E5" s="116"/>
      <c r="F5" s="117">
        <v>216155</v>
      </c>
      <c r="G5" s="118"/>
      <c r="H5" s="119"/>
    </row>
    <row r="6" spans="1:8">
      <c r="A6" s="120"/>
      <c r="B6" s="121"/>
      <c r="C6" s="122"/>
      <c r="D6" s="123">
        <v>24449</v>
      </c>
      <c r="E6" s="124"/>
      <c r="F6" s="125">
        <v>108827</v>
      </c>
      <c r="G6" s="126"/>
      <c r="H6" s="127"/>
    </row>
    <row r="7" spans="1:8">
      <c r="A7" s="108" t="s">
        <v>510</v>
      </c>
      <c r="B7" s="113"/>
      <c r="C7" s="114"/>
      <c r="D7" s="115">
        <v>60019</v>
      </c>
      <c r="E7" s="116"/>
      <c r="F7" s="117">
        <v>228305</v>
      </c>
      <c r="G7" s="118"/>
      <c r="H7" s="119"/>
    </row>
    <row r="8" spans="1:8">
      <c r="A8" s="120"/>
      <c r="B8" s="121"/>
      <c r="C8" s="122"/>
      <c r="D8" s="123">
        <v>47459</v>
      </c>
      <c r="E8" s="124"/>
      <c r="F8" s="125">
        <v>86611</v>
      </c>
      <c r="G8" s="126"/>
      <c r="H8" s="127"/>
    </row>
    <row r="9" spans="1:8">
      <c r="A9" s="108" t="s">
        <v>511</v>
      </c>
      <c r="B9" s="113"/>
      <c r="C9" s="114"/>
      <c r="D9" s="115">
        <v>85245</v>
      </c>
      <c r="E9" s="116"/>
      <c r="F9" s="117">
        <v>316331</v>
      </c>
      <c r="G9" s="118"/>
      <c r="H9" s="119"/>
    </row>
    <row r="10" spans="1:8">
      <c r="A10" s="120"/>
      <c r="B10" s="121"/>
      <c r="C10" s="122"/>
      <c r="D10" s="123">
        <v>60916</v>
      </c>
      <c r="E10" s="124"/>
      <c r="F10" s="125">
        <v>106387</v>
      </c>
      <c r="G10" s="126"/>
      <c r="H10" s="127"/>
    </row>
    <row r="11" spans="1:8">
      <c r="A11" s="108" t="s">
        <v>512</v>
      </c>
      <c r="B11" s="113"/>
      <c r="C11" s="114"/>
      <c r="D11" s="115">
        <v>61559</v>
      </c>
      <c r="E11" s="116"/>
      <c r="F11" s="117">
        <v>333013</v>
      </c>
      <c r="G11" s="118"/>
      <c r="H11" s="119"/>
    </row>
    <row r="12" spans="1:8">
      <c r="A12" s="120"/>
      <c r="B12" s="121"/>
      <c r="C12" s="128"/>
      <c r="D12" s="123">
        <v>20779</v>
      </c>
      <c r="E12" s="124"/>
      <c r="F12" s="125">
        <v>126732</v>
      </c>
      <c r="G12" s="126"/>
      <c r="H12" s="127"/>
    </row>
    <row r="13" spans="1:8">
      <c r="A13" s="108"/>
      <c r="B13" s="113"/>
      <c r="C13" s="129"/>
      <c r="D13" s="130">
        <v>56706</v>
      </c>
      <c r="E13" s="131"/>
      <c r="F13" s="132">
        <v>285608</v>
      </c>
      <c r="G13" s="133"/>
      <c r="H13" s="119"/>
    </row>
    <row r="14" spans="1:8">
      <c r="A14" s="120"/>
      <c r="B14" s="121"/>
      <c r="C14" s="122"/>
      <c r="D14" s="123">
        <v>37595</v>
      </c>
      <c r="E14" s="124"/>
      <c r="F14" s="125">
        <v>112785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4.29</v>
      </c>
      <c r="C19" s="134">
        <f>ROUND(VALUE(SUBSTITUTE(実質収支比率等に係る経年分析!G$48,"▲","-")),2)</f>
        <v>4.3499999999999996</v>
      </c>
      <c r="D19" s="134">
        <f>ROUND(VALUE(SUBSTITUTE(実質収支比率等に係る経年分析!H$48,"▲","-")),2)</f>
        <v>4.0199999999999996</v>
      </c>
      <c r="E19" s="134">
        <f>ROUND(VALUE(SUBSTITUTE(実質収支比率等に係る経年分析!I$48,"▲","-")),2)</f>
        <v>4.0999999999999996</v>
      </c>
      <c r="F19" s="134">
        <f>ROUND(VALUE(SUBSTITUTE(実質収支比率等に係る経年分析!J$48,"▲","-")),2)</f>
        <v>4.84</v>
      </c>
    </row>
    <row r="20" spans="1:11">
      <c r="A20" s="134" t="s">
        <v>43</v>
      </c>
      <c r="B20" s="134">
        <f>ROUND(VALUE(SUBSTITUTE(実質収支比率等に係る経年分析!F$47,"▲","-")),2)</f>
        <v>16.309999999999999</v>
      </c>
      <c r="C20" s="134">
        <f>ROUND(VALUE(SUBSTITUTE(実質収支比率等に係る経年分析!G$47,"▲","-")),2)</f>
        <v>24.88</v>
      </c>
      <c r="D20" s="134">
        <f>ROUND(VALUE(SUBSTITUTE(実質収支比率等に係る経年分析!H$47,"▲","-")),2)</f>
        <v>29.74</v>
      </c>
      <c r="E20" s="134">
        <f>ROUND(VALUE(SUBSTITUTE(実質収支比率等に係る経年分析!I$47,"▲","-")),2)</f>
        <v>31.73</v>
      </c>
      <c r="F20" s="134">
        <f>ROUND(VALUE(SUBSTITUTE(実質収支比率等に係る経年分析!J$47,"▲","-")),2)</f>
        <v>34.75</v>
      </c>
    </row>
    <row r="21" spans="1:11">
      <c r="A21" s="134" t="s">
        <v>44</v>
      </c>
      <c r="B21" s="134">
        <f>IF(ISNUMBER(VALUE(SUBSTITUTE(実質収支比率等に係る経年分析!F$49,"▲","-"))),ROUND(VALUE(SUBSTITUTE(実質収支比率等に係る経年分析!F$49,"▲","-")),2),NA())</f>
        <v>7.56</v>
      </c>
      <c r="C21" s="134">
        <f>IF(ISNUMBER(VALUE(SUBSTITUTE(実質収支比率等に係る経年分析!G$49,"▲","-"))),ROUND(VALUE(SUBSTITUTE(実質収支比率等に係る経年分析!G$49,"▲","-")),2),NA())</f>
        <v>8.24</v>
      </c>
      <c r="D21" s="134">
        <f>IF(ISNUMBER(VALUE(SUBSTITUTE(実質収支比率等に係る経年分析!H$49,"▲","-"))),ROUND(VALUE(SUBSTITUTE(実質収支比率等に係る経年分析!H$49,"▲","-")),2),NA())</f>
        <v>3.89</v>
      </c>
      <c r="E21" s="134">
        <f>IF(ISNUMBER(VALUE(SUBSTITUTE(実質収支比率等に係る経年分析!I$49,"▲","-"))),ROUND(VALUE(SUBSTITUTE(実質収支比率等に係る経年分析!I$49,"▲","-")),2),NA())</f>
        <v>2.1</v>
      </c>
      <c r="F21" s="134">
        <f>IF(ISNUMBER(VALUE(SUBSTITUTE(実質収支比率等に係る経年分析!J$49,"▲","-"))),ROUND(VALUE(SUBSTITUTE(実質収支比率等に係る経年分析!J$49,"▲","-")),2),NA())</f>
        <v>3.16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国民健康保険特別会計（直診勘定）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c r="A34" s="135" t="str">
        <f>IF(連結実質赤字比率に係る赤字・黒字の構成分析!C$36="",NA(),連結実質赤字比率に係る赤字・黒字の構成分析!C$36)</f>
        <v>簡易水道事業特別会計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4.28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4.83</v>
      </c>
    </row>
    <row r="36" spans="1:16">
      <c r="A36" s="135" t="str">
        <f>IF(連結実質赤字比率に係る赤字・黒字の構成分析!C$34="",NA(),連結実質赤字比率に係る赤字・黒字の構成分析!C$34)</f>
        <v>国民健康保険特別会計（事業勘定）</v>
      </c>
      <c r="B36" s="135">
        <f>IF(ROUND(VALUE(SUBSTITUTE(連結実質赤字比率に係る赤字・黒字の構成分析!F$34,"▲", "-")), 2) &lt; 0, ABS(ROUND(VALUE(SUBSTITUTE(連結実質赤字比率に係る赤字・黒字の構成分析!F$34,"▲", "-")), 2)), NA())</f>
        <v>0.2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1.28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0.38</v>
      </c>
      <c r="G36" s="135" t="e">
        <f>IF(ROUND(VALUE(SUBSTITUTE(連結実質赤字比率に係る赤字・黒字の構成分析!H$34,"▲", "-")), 2) &gt;= 0, ABS(ROUND(VALUE(SUBSTITUTE(連結実質赤字比率に係る赤字・黒字の構成分析!H$34,"▲", "-")), 2)), NA())</f>
        <v>#N/A</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0.04</v>
      </c>
      <c r="J36" s="135">
        <f>IF(ROUND(VALUE(SUBSTITUTE(連結実質赤字比率に係る赤字・黒字の構成分析!J$34,"▲", "-")), 2) &lt; 0, ABS(ROUND(VALUE(SUBSTITUTE(連結実質赤字比率に係る赤字・黒字の構成分析!J$34,"▲", "-")), 2)), NA())</f>
        <v>1.19</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395</v>
      </c>
      <c r="E42" s="136"/>
      <c r="F42" s="136"/>
      <c r="G42" s="136">
        <f>'実質公債費比率（分子）の構造'!L$52</f>
        <v>385</v>
      </c>
      <c r="H42" s="136"/>
      <c r="I42" s="136"/>
      <c r="J42" s="136">
        <f>'実質公債費比率（分子）の構造'!M$52</f>
        <v>379</v>
      </c>
      <c r="K42" s="136"/>
      <c r="L42" s="136"/>
      <c r="M42" s="136">
        <f>'実質公債費比率（分子）の構造'!N$52</f>
        <v>379</v>
      </c>
      <c r="N42" s="136"/>
      <c r="O42" s="136"/>
      <c r="P42" s="136">
        <f>'実質公債費比率（分子）の構造'!O$52</f>
        <v>362</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142</v>
      </c>
      <c r="C45" s="136"/>
      <c r="D45" s="136"/>
      <c r="E45" s="136">
        <f>'実質公債費比率（分子）の構造'!L$49</f>
        <v>134</v>
      </c>
      <c r="F45" s="136"/>
      <c r="G45" s="136"/>
      <c r="H45" s="136">
        <f>'実質公債費比率（分子）の構造'!M$49</f>
        <v>120</v>
      </c>
      <c r="I45" s="136"/>
      <c r="J45" s="136"/>
      <c r="K45" s="136">
        <f>'実質公債費比率（分子）の構造'!N$49</f>
        <v>104</v>
      </c>
      <c r="L45" s="136"/>
      <c r="M45" s="136"/>
      <c r="N45" s="136">
        <f>'実質公債費比率（分子）の構造'!O$49</f>
        <v>53</v>
      </c>
      <c r="O45" s="136"/>
      <c r="P45" s="136"/>
    </row>
    <row r="46" spans="1:16">
      <c r="A46" s="136" t="s">
        <v>55</v>
      </c>
      <c r="B46" s="136">
        <f>'実質公債費比率（分子）の構造'!K$48</f>
        <v>137</v>
      </c>
      <c r="C46" s="136"/>
      <c r="D46" s="136"/>
      <c r="E46" s="136">
        <f>'実質公債費比率（分子）の構造'!L$48</f>
        <v>138</v>
      </c>
      <c r="F46" s="136"/>
      <c r="G46" s="136"/>
      <c r="H46" s="136">
        <f>'実質公債費比率（分子）の構造'!M$48</f>
        <v>152</v>
      </c>
      <c r="I46" s="136"/>
      <c r="J46" s="136"/>
      <c r="K46" s="136">
        <f>'実質公債費比率（分子）の構造'!N$48</f>
        <v>149</v>
      </c>
      <c r="L46" s="136"/>
      <c r="M46" s="136"/>
      <c r="N46" s="136">
        <f>'実質公債費比率（分子）の構造'!O$48</f>
        <v>142</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447</v>
      </c>
      <c r="C49" s="136"/>
      <c r="D49" s="136"/>
      <c r="E49" s="136">
        <f>'実質公債費比率（分子）の構造'!L$45</f>
        <v>426</v>
      </c>
      <c r="F49" s="136"/>
      <c r="G49" s="136"/>
      <c r="H49" s="136">
        <f>'実質公債費比率（分子）の構造'!M$45</f>
        <v>389</v>
      </c>
      <c r="I49" s="136"/>
      <c r="J49" s="136"/>
      <c r="K49" s="136">
        <f>'実質公債費比率（分子）の構造'!N$45</f>
        <v>376</v>
      </c>
      <c r="L49" s="136"/>
      <c r="M49" s="136"/>
      <c r="N49" s="136">
        <f>'実質公債費比率（分子）の構造'!O$45</f>
        <v>367</v>
      </c>
      <c r="O49" s="136"/>
      <c r="P49" s="136"/>
    </row>
    <row r="50" spans="1:16">
      <c r="A50" s="136" t="s">
        <v>58</v>
      </c>
      <c r="B50" s="136" t="e">
        <f>NA()</f>
        <v>#N/A</v>
      </c>
      <c r="C50" s="136">
        <f>IF(ISNUMBER('実質公債費比率（分子）の構造'!K$53),'実質公債費比率（分子）の構造'!K$53,NA())</f>
        <v>331</v>
      </c>
      <c r="D50" s="136" t="e">
        <f>NA()</f>
        <v>#N/A</v>
      </c>
      <c r="E50" s="136" t="e">
        <f>NA()</f>
        <v>#N/A</v>
      </c>
      <c r="F50" s="136">
        <f>IF(ISNUMBER('実質公債費比率（分子）の構造'!L$53),'実質公債費比率（分子）の構造'!L$53,NA())</f>
        <v>313</v>
      </c>
      <c r="G50" s="136" t="e">
        <f>NA()</f>
        <v>#N/A</v>
      </c>
      <c r="H50" s="136" t="e">
        <f>NA()</f>
        <v>#N/A</v>
      </c>
      <c r="I50" s="136">
        <f>IF(ISNUMBER('実質公債費比率（分子）の構造'!M$53),'実質公債費比率（分子）の構造'!M$53,NA())</f>
        <v>282</v>
      </c>
      <c r="J50" s="136" t="e">
        <f>NA()</f>
        <v>#N/A</v>
      </c>
      <c r="K50" s="136" t="e">
        <f>NA()</f>
        <v>#N/A</v>
      </c>
      <c r="L50" s="136">
        <f>IF(ISNUMBER('実質公債費比率（分子）の構造'!N$53),'実質公債費比率（分子）の構造'!N$53,NA())</f>
        <v>250</v>
      </c>
      <c r="M50" s="136" t="e">
        <f>NA()</f>
        <v>#N/A</v>
      </c>
      <c r="N50" s="136" t="e">
        <f>NA()</f>
        <v>#N/A</v>
      </c>
      <c r="O50" s="136">
        <f>IF(ISNUMBER('実質公債費比率（分子）の構造'!O$53),'実質公債費比率（分子）の構造'!O$53,NA())</f>
        <v>200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4158</v>
      </c>
      <c r="E56" s="135"/>
      <c r="F56" s="135"/>
      <c r="G56" s="135">
        <f>'将来負担比率（分子）の構造'!J$51</f>
        <v>4001</v>
      </c>
      <c r="H56" s="135"/>
      <c r="I56" s="135"/>
      <c r="J56" s="135">
        <f>'将来負担比率（分子）の構造'!K$51</f>
        <v>3935</v>
      </c>
      <c r="K56" s="135"/>
      <c r="L56" s="135"/>
      <c r="M56" s="135">
        <f>'将来負担比率（分子）の構造'!L$51</f>
        <v>3917</v>
      </c>
      <c r="N56" s="135"/>
      <c r="O56" s="135"/>
      <c r="P56" s="135">
        <f>'将来負担比率（分子）の構造'!M$51</f>
        <v>3891</v>
      </c>
    </row>
    <row r="57" spans="1:16">
      <c r="A57" s="135" t="s">
        <v>35</v>
      </c>
      <c r="B57" s="135"/>
      <c r="C57" s="135"/>
      <c r="D57" s="135">
        <f>'将来負担比率（分子）の構造'!I$50</f>
        <v>33</v>
      </c>
      <c r="E57" s="135"/>
      <c r="F57" s="135"/>
      <c r="G57" s="135">
        <f>'将来負担比率（分子）の構造'!J$50</f>
        <v>30</v>
      </c>
      <c r="H57" s="135"/>
      <c r="I57" s="135"/>
      <c r="J57" s="135">
        <f>'将来負担比率（分子）の構造'!K$50</f>
        <v>26</v>
      </c>
      <c r="K57" s="135"/>
      <c r="L57" s="135"/>
      <c r="M57" s="135">
        <f>'将来負担比率（分子）の構造'!L$50</f>
        <v>22</v>
      </c>
      <c r="N57" s="135"/>
      <c r="O57" s="135"/>
      <c r="P57" s="135">
        <f>'将来負担比率（分子）の構造'!M$50</f>
        <v>19</v>
      </c>
    </row>
    <row r="58" spans="1:16">
      <c r="A58" s="135" t="s">
        <v>34</v>
      </c>
      <c r="B58" s="135"/>
      <c r="C58" s="135"/>
      <c r="D58" s="135">
        <f>'将来負担比率（分子）の構造'!I$49</f>
        <v>747</v>
      </c>
      <c r="E58" s="135"/>
      <c r="F58" s="135"/>
      <c r="G58" s="135">
        <f>'将来負担比率（分子）の構造'!J$49</f>
        <v>1021</v>
      </c>
      <c r="H58" s="135"/>
      <c r="I58" s="135"/>
      <c r="J58" s="135">
        <f>'将来負担比率（分子）の構造'!K$49</f>
        <v>1223</v>
      </c>
      <c r="K58" s="135"/>
      <c r="L58" s="135"/>
      <c r="M58" s="135">
        <f>'将来負担比率（分子）の構造'!L$49</f>
        <v>1411</v>
      </c>
      <c r="N58" s="135"/>
      <c r="O58" s="135"/>
      <c r="P58" s="135">
        <f>'将来負担比率（分子）の構造'!M$49</f>
        <v>1613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706</v>
      </c>
      <c r="C62" s="135"/>
      <c r="D62" s="135"/>
      <c r="E62" s="135">
        <f>'将来負担比率（分子）の構造'!J$45</f>
        <v>685</v>
      </c>
      <c r="F62" s="135"/>
      <c r="G62" s="135"/>
      <c r="H62" s="135">
        <f>'将来負担比率（分子）の構造'!K$45</f>
        <v>657</v>
      </c>
      <c r="I62" s="135"/>
      <c r="J62" s="135"/>
      <c r="K62" s="135">
        <f>'将来負担比率（分子）の構造'!L$45</f>
        <v>627</v>
      </c>
      <c r="L62" s="135"/>
      <c r="M62" s="135"/>
      <c r="N62" s="135">
        <f>'将来負担比率（分子）の構造'!M$45</f>
        <v>576</v>
      </c>
      <c r="O62" s="135"/>
      <c r="P62" s="135"/>
    </row>
    <row r="63" spans="1:16">
      <c r="A63" s="135" t="s">
        <v>28</v>
      </c>
      <c r="B63" s="135">
        <f>'将来負担比率（分子）の構造'!I$44</f>
        <v>786</v>
      </c>
      <c r="C63" s="135"/>
      <c r="D63" s="135"/>
      <c r="E63" s="135">
        <f>'将来負担比率（分子）の構造'!J$44</f>
        <v>591</v>
      </c>
      <c r="F63" s="135"/>
      <c r="G63" s="135"/>
      <c r="H63" s="135">
        <f>'将来負担比率（分子）の構造'!K$44</f>
        <v>495</v>
      </c>
      <c r="I63" s="135"/>
      <c r="J63" s="135"/>
      <c r="K63" s="135">
        <f>'将来負担比率（分子）の構造'!L$44</f>
        <v>426</v>
      </c>
      <c r="L63" s="135"/>
      <c r="M63" s="135"/>
      <c r="N63" s="135">
        <f>'将来負担比率（分子）の構造'!M$44</f>
        <v>394</v>
      </c>
      <c r="O63" s="135"/>
      <c r="P63" s="135"/>
    </row>
    <row r="64" spans="1:16">
      <c r="A64" s="135" t="s">
        <v>27</v>
      </c>
      <c r="B64" s="135">
        <f>'将来負担比率（分子）の構造'!I$43</f>
        <v>2767</v>
      </c>
      <c r="C64" s="135"/>
      <c r="D64" s="135"/>
      <c r="E64" s="135">
        <f>'将来負担比率（分子）の構造'!J$43</f>
        <v>2750</v>
      </c>
      <c r="F64" s="135"/>
      <c r="G64" s="135"/>
      <c r="H64" s="135">
        <f>'将来負担比率（分子）の構造'!K$43</f>
        <v>2701</v>
      </c>
      <c r="I64" s="135"/>
      <c r="J64" s="135"/>
      <c r="K64" s="135">
        <f>'将来負担比率（分子）の構造'!L$43</f>
        <v>2668</v>
      </c>
      <c r="L64" s="135"/>
      <c r="M64" s="135"/>
      <c r="N64" s="135">
        <f>'将来負担比率（分子）の構造'!M$43</f>
        <v>2599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3510</v>
      </c>
      <c r="C66" s="135"/>
      <c r="D66" s="135"/>
      <c r="E66" s="135">
        <f>'将来負担比率（分子）の構造'!J$41</f>
        <v>3350</v>
      </c>
      <c r="F66" s="135"/>
      <c r="G66" s="135"/>
      <c r="H66" s="135">
        <f>'将来負担比率（分子）の構造'!K$41</f>
        <v>3341</v>
      </c>
      <c r="I66" s="135"/>
      <c r="J66" s="135"/>
      <c r="K66" s="135">
        <f>'将来負担比率（分子）の構造'!L$41</f>
        <v>3455</v>
      </c>
      <c r="L66" s="135"/>
      <c r="M66" s="135"/>
      <c r="N66" s="135">
        <f>'将来負担比率（分子）の構造'!M$41</f>
        <v>3467</v>
      </c>
      <c r="O66" s="135"/>
      <c r="P66" s="135"/>
    </row>
    <row r="67" spans="1:16">
      <c r="A67" s="135" t="s">
        <v>62</v>
      </c>
      <c r="B67" s="135" t="e">
        <f>NA()</f>
        <v>#N/A</v>
      </c>
      <c r="C67" s="135">
        <f>IF(ISNUMBER('将来負担比率（分子）の構造'!I$52), IF('将来負担比率（分子）の構造'!I$52 &lt; 0, 0, '将来負担比率（分子）の構造'!I$52), NA())</f>
        <v>2831</v>
      </c>
      <c r="D67" s="135" t="e">
        <f>NA()</f>
        <v>#N/A</v>
      </c>
      <c r="E67" s="135" t="e">
        <f>NA()</f>
        <v>#N/A</v>
      </c>
      <c r="F67" s="135">
        <f>IF(ISNUMBER('将来負担比率（分子）の構造'!J$52), IF('将来負担比率（分子）の構造'!J$52 &lt; 0, 0, '将来負担比率（分子）の構造'!J$52), NA())</f>
        <v>2325</v>
      </c>
      <c r="G67" s="135" t="e">
        <f>NA()</f>
        <v>#N/A</v>
      </c>
      <c r="H67" s="135" t="e">
        <f>NA()</f>
        <v>#N/A</v>
      </c>
      <c r="I67" s="135">
        <f>IF(ISNUMBER('将来負担比率（分子）の構造'!K$52), IF('将来負担比率（分子）の構造'!K$52 &lt; 0, 0, '将来負担比率（分子）の構造'!K$52), NA())</f>
        <v>2010</v>
      </c>
      <c r="J67" s="135" t="e">
        <f>NA()</f>
        <v>#N/A</v>
      </c>
      <c r="K67" s="135" t="e">
        <f>NA()</f>
        <v>#N/A</v>
      </c>
      <c r="L67" s="135">
        <f>IF(ISNUMBER('将来負担比率（分子）の構造'!L$52), IF('将来負担比率（分子）の構造'!L$52 &lt; 0, 0, '将来負担比率（分子）の構造'!L$52), NA())</f>
        <v>1825</v>
      </c>
      <c r="M67" s="135" t="e">
        <f>NA()</f>
        <v>#N/A</v>
      </c>
      <c r="N67" s="135" t="e">
        <f>NA()</f>
        <v>#N/A</v>
      </c>
      <c r="O67" s="135">
        <f>IF(ISNUMBER('将来負担比率（分子）の構造'!M$52), IF('将来負担比率（分子）の構造'!M$52 &lt; 0, 0, '将来負担比率（分子）の構造'!M$52), NA())</f>
        <v>1513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382355</v>
      </c>
      <c r="S5" s="583"/>
      <c r="T5" s="583"/>
      <c r="U5" s="583"/>
      <c r="V5" s="583"/>
      <c r="W5" s="583"/>
      <c r="X5" s="583"/>
      <c r="Y5" s="584"/>
      <c r="Z5" s="585">
        <v>11.4</v>
      </c>
      <c r="AA5" s="585"/>
      <c r="AB5" s="585"/>
      <c r="AC5" s="585"/>
      <c r="AD5" s="586">
        <v>382355</v>
      </c>
      <c r="AE5" s="586"/>
      <c r="AF5" s="586"/>
      <c r="AG5" s="586"/>
      <c r="AH5" s="586"/>
      <c r="AI5" s="586"/>
      <c r="AJ5" s="586"/>
      <c r="AK5" s="586"/>
      <c r="AL5" s="587">
        <v>19.8</v>
      </c>
      <c r="AM5" s="588"/>
      <c r="AN5" s="588"/>
      <c r="AO5" s="589"/>
      <c r="AP5" s="579" t="s">
        <v>208</v>
      </c>
      <c r="AQ5" s="580"/>
      <c r="AR5" s="580"/>
      <c r="AS5" s="580"/>
      <c r="AT5" s="580"/>
      <c r="AU5" s="580"/>
      <c r="AV5" s="580"/>
      <c r="AW5" s="580"/>
      <c r="AX5" s="580"/>
      <c r="AY5" s="580"/>
      <c r="AZ5" s="580"/>
      <c r="BA5" s="580"/>
      <c r="BB5" s="580"/>
      <c r="BC5" s="580"/>
      <c r="BD5" s="580"/>
      <c r="BE5" s="580"/>
      <c r="BF5" s="581"/>
      <c r="BG5" s="593">
        <v>382355</v>
      </c>
      <c r="BH5" s="594"/>
      <c r="BI5" s="594"/>
      <c r="BJ5" s="594"/>
      <c r="BK5" s="594"/>
      <c r="BL5" s="594"/>
      <c r="BM5" s="594"/>
      <c r="BN5" s="595"/>
      <c r="BO5" s="596">
        <v>100</v>
      </c>
      <c r="BP5" s="596"/>
      <c r="BQ5" s="596"/>
      <c r="BR5" s="596"/>
      <c r="BS5" s="597">
        <v>16543</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26693</v>
      </c>
      <c r="S6" s="594"/>
      <c r="T6" s="594"/>
      <c r="U6" s="594"/>
      <c r="V6" s="594"/>
      <c r="W6" s="594"/>
      <c r="X6" s="594"/>
      <c r="Y6" s="595"/>
      <c r="Z6" s="596">
        <v>0.8</v>
      </c>
      <c r="AA6" s="596"/>
      <c r="AB6" s="596"/>
      <c r="AC6" s="596"/>
      <c r="AD6" s="597">
        <v>26693</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382355</v>
      </c>
      <c r="BH6" s="594"/>
      <c r="BI6" s="594"/>
      <c r="BJ6" s="594"/>
      <c r="BK6" s="594"/>
      <c r="BL6" s="594"/>
      <c r="BM6" s="594"/>
      <c r="BN6" s="595"/>
      <c r="BO6" s="596">
        <v>100</v>
      </c>
      <c r="BP6" s="596"/>
      <c r="BQ6" s="596"/>
      <c r="BR6" s="596"/>
      <c r="BS6" s="597">
        <v>16543</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52853</v>
      </c>
      <c r="CS6" s="594"/>
      <c r="CT6" s="594"/>
      <c r="CU6" s="594"/>
      <c r="CV6" s="594"/>
      <c r="CW6" s="594"/>
      <c r="CX6" s="594"/>
      <c r="CY6" s="595"/>
      <c r="CZ6" s="596">
        <v>1.6</v>
      </c>
      <c r="DA6" s="596"/>
      <c r="DB6" s="596"/>
      <c r="DC6" s="596"/>
      <c r="DD6" s="602" t="s">
        <v>215</v>
      </c>
      <c r="DE6" s="594"/>
      <c r="DF6" s="594"/>
      <c r="DG6" s="594"/>
      <c r="DH6" s="594"/>
      <c r="DI6" s="594"/>
      <c r="DJ6" s="594"/>
      <c r="DK6" s="594"/>
      <c r="DL6" s="594"/>
      <c r="DM6" s="594"/>
      <c r="DN6" s="594"/>
      <c r="DO6" s="594"/>
      <c r="DP6" s="595"/>
      <c r="DQ6" s="602">
        <v>52853</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1070</v>
      </c>
      <c r="S7" s="594"/>
      <c r="T7" s="594"/>
      <c r="U7" s="594"/>
      <c r="V7" s="594"/>
      <c r="W7" s="594"/>
      <c r="X7" s="594"/>
      <c r="Y7" s="595"/>
      <c r="Z7" s="596">
        <v>0</v>
      </c>
      <c r="AA7" s="596"/>
      <c r="AB7" s="596"/>
      <c r="AC7" s="596"/>
      <c r="AD7" s="597">
        <v>1070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150056</v>
      </c>
      <c r="BH7" s="594"/>
      <c r="BI7" s="594"/>
      <c r="BJ7" s="594"/>
      <c r="BK7" s="594"/>
      <c r="BL7" s="594"/>
      <c r="BM7" s="594"/>
      <c r="BN7" s="595"/>
      <c r="BO7" s="596">
        <v>39.200000000000003</v>
      </c>
      <c r="BP7" s="596"/>
      <c r="BQ7" s="596"/>
      <c r="BR7" s="596"/>
      <c r="BS7" s="597">
        <v>2498</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696720</v>
      </c>
      <c r="CS7" s="594"/>
      <c r="CT7" s="594"/>
      <c r="CU7" s="594"/>
      <c r="CV7" s="594"/>
      <c r="CW7" s="594"/>
      <c r="CX7" s="594"/>
      <c r="CY7" s="595"/>
      <c r="CZ7" s="596">
        <v>21.6</v>
      </c>
      <c r="DA7" s="596"/>
      <c r="DB7" s="596"/>
      <c r="DC7" s="596"/>
      <c r="DD7" s="602">
        <v>3647</v>
      </c>
      <c r="DE7" s="594"/>
      <c r="DF7" s="594"/>
      <c r="DG7" s="594"/>
      <c r="DH7" s="594"/>
      <c r="DI7" s="594"/>
      <c r="DJ7" s="594"/>
      <c r="DK7" s="594"/>
      <c r="DL7" s="594"/>
      <c r="DM7" s="594"/>
      <c r="DN7" s="594"/>
      <c r="DO7" s="594"/>
      <c r="DP7" s="595"/>
      <c r="DQ7" s="602">
        <v>525461</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3597</v>
      </c>
      <c r="S8" s="594"/>
      <c r="T8" s="594"/>
      <c r="U8" s="594"/>
      <c r="V8" s="594"/>
      <c r="W8" s="594"/>
      <c r="X8" s="594"/>
      <c r="Y8" s="595"/>
      <c r="Z8" s="596">
        <v>0.1</v>
      </c>
      <c r="AA8" s="596"/>
      <c r="AB8" s="596"/>
      <c r="AC8" s="596"/>
      <c r="AD8" s="597">
        <v>3597</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6449</v>
      </c>
      <c r="BH8" s="594"/>
      <c r="BI8" s="594"/>
      <c r="BJ8" s="594"/>
      <c r="BK8" s="594"/>
      <c r="BL8" s="594"/>
      <c r="BM8" s="594"/>
      <c r="BN8" s="595"/>
      <c r="BO8" s="596">
        <v>1.7</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703354</v>
      </c>
      <c r="CS8" s="594"/>
      <c r="CT8" s="594"/>
      <c r="CU8" s="594"/>
      <c r="CV8" s="594"/>
      <c r="CW8" s="594"/>
      <c r="CX8" s="594"/>
      <c r="CY8" s="595"/>
      <c r="CZ8" s="596">
        <v>21.8</v>
      </c>
      <c r="DA8" s="596"/>
      <c r="DB8" s="596"/>
      <c r="DC8" s="596"/>
      <c r="DD8" s="602" t="s">
        <v>215</v>
      </c>
      <c r="DE8" s="594"/>
      <c r="DF8" s="594"/>
      <c r="DG8" s="594"/>
      <c r="DH8" s="594"/>
      <c r="DI8" s="594"/>
      <c r="DJ8" s="594"/>
      <c r="DK8" s="594"/>
      <c r="DL8" s="594"/>
      <c r="DM8" s="594"/>
      <c r="DN8" s="594"/>
      <c r="DO8" s="594"/>
      <c r="DP8" s="595"/>
      <c r="DQ8" s="602">
        <v>462833</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2031</v>
      </c>
      <c r="S9" s="594"/>
      <c r="T9" s="594"/>
      <c r="U9" s="594"/>
      <c r="V9" s="594"/>
      <c r="W9" s="594"/>
      <c r="X9" s="594"/>
      <c r="Y9" s="595"/>
      <c r="Z9" s="596">
        <v>0.1</v>
      </c>
      <c r="AA9" s="596"/>
      <c r="AB9" s="596"/>
      <c r="AC9" s="596"/>
      <c r="AD9" s="597">
        <v>2031</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128369</v>
      </c>
      <c r="BH9" s="594"/>
      <c r="BI9" s="594"/>
      <c r="BJ9" s="594"/>
      <c r="BK9" s="594"/>
      <c r="BL9" s="594"/>
      <c r="BM9" s="594"/>
      <c r="BN9" s="595"/>
      <c r="BO9" s="596">
        <v>33.6</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445921</v>
      </c>
      <c r="CS9" s="594"/>
      <c r="CT9" s="594"/>
      <c r="CU9" s="594"/>
      <c r="CV9" s="594"/>
      <c r="CW9" s="594"/>
      <c r="CX9" s="594"/>
      <c r="CY9" s="595"/>
      <c r="CZ9" s="596">
        <v>13.8</v>
      </c>
      <c r="DA9" s="596"/>
      <c r="DB9" s="596"/>
      <c r="DC9" s="596"/>
      <c r="DD9" s="602">
        <v>1574</v>
      </c>
      <c r="DE9" s="594"/>
      <c r="DF9" s="594"/>
      <c r="DG9" s="594"/>
      <c r="DH9" s="594"/>
      <c r="DI9" s="594"/>
      <c r="DJ9" s="594"/>
      <c r="DK9" s="594"/>
      <c r="DL9" s="594"/>
      <c r="DM9" s="594"/>
      <c r="DN9" s="594"/>
      <c r="DO9" s="594"/>
      <c r="DP9" s="595"/>
      <c r="DQ9" s="602">
        <v>412039</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49100</v>
      </c>
      <c r="S10" s="594"/>
      <c r="T10" s="594"/>
      <c r="U10" s="594"/>
      <c r="V10" s="594"/>
      <c r="W10" s="594"/>
      <c r="X10" s="594"/>
      <c r="Y10" s="595"/>
      <c r="Z10" s="596">
        <v>1.5</v>
      </c>
      <c r="AA10" s="596"/>
      <c r="AB10" s="596"/>
      <c r="AC10" s="596"/>
      <c r="AD10" s="597">
        <v>49100</v>
      </c>
      <c r="AE10" s="597"/>
      <c r="AF10" s="597"/>
      <c r="AG10" s="597"/>
      <c r="AH10" s="597"/>
      <c r="AI10" s="597"/>
      <c r="AJ10" s="597"/>
      <c r="AK10" s="597"/>
      <c r="AL10" s="598">
        <v>2.5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9874</v>
      </c>
      <c r="BH10" s="594"/>
      <c r="BI10" s="594"/>
      <c r="BJ10" s="594"/>
      <c r="BK10" s="594"/>
      <c r="BL10" s="594"/>
      <c r="BM10" s="594"/>
      <c r="BN10" s="595"/>
      <c r="BO10" s="596">
        <v>2.6</v>
      </c>
      <c r="BP10" s="596"/>
      <c r="BQ10" s="596"/>
      <c r="BR10" s="596"/>
      <c r="BS10" s="602">
        <v>1622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221</v>
      </c>
      <c r="CS10" s="594"/>
      <c r="CT10" s="594"/>
      <c r="CU10" s="594"/>
      <c r="CV10" s="594"/>
      <c r="CW10" s="594"/>
      <c r="CX10" s="594"/>
      <c r="CY10" s="595"/>
      <c r="CZ10" s="596" t="s">
        <v>221</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12424</v>
      </c>
      <c r="S11" s="594"/>
      <c r="T11" s="594"/>
      <c r="U11" s="594"/>
      <c r="V11" s="594"/>
      <c r="W11" s="594"/>
      <c r="X11" s="594"/>
      <c r="Y11" s="595"/>
      <c r="Z11" s="596">
        <v>0.4</v>
      </c>
      <c r="AA11" s="596"/>
      <c r="AB11" s="596"/>
      <c r="AC11" s="596"/>
      <c r="AD11" s="597">
        <v>12424</v>
      </c>
      <c r="AE11" s="597"/>
      <c r="AF11" s="597"/>
      <c r="AG11" s="597"/>
      <c r="AH11" s="597"/>
      <c r="AI11" s="597"/>
      <c r="AJ11" s="597"/>
      <c r="AK11" s="597"/>
      <c r="AL11" s="598">
        <v>0.6</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5364</v>
      </c>
      <c r="BH11" s="594"/>
      <c r="BI11" s="594"/>
      <c r="BJ11" s="594"/>
      <c r="BK11" s="594"/>
      <c r="BL11" s="594"/>
      <c r="BM11" s="594"/>
      <c r="BN11" s="595"/>
      <c r="BO11" s="596">
        <v>1.4</v>
      </c>
      <c r="BP11" s="596"/>
      <c r="BQ11" s="596"/>
      <c r="BR11" s="596"/>
      <c r="BS11" s="602">
        <v>876</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91963</v>
      </c>
      <c r="CS11" s="594"/>
      <c r="CT11" s="594"/>
      <c r="CU11" s="594"/>
      <c r="CV11" s="594"/>
      <c r="CW11" s="594"/>
      <c r="CX11" s="594"/>
      <c r="CY11" s="595"/>
      <c r="CZ11" s="596">
        <v>2.8</v>
      </c>
      <c r="DA11" s="596"/>
      <c r="DB11" s="596"/>
      <c r="DC11" s="596"/>
      <c r="DD11" s="602">
        <v>6252</v>
      </c>
      <c r="DE11" s="594"/>
      <c r="DF11" s="594"/>
      <c r="DG11" s="594"/>
      <c r="DH11" s="594"/>
      <c r="DI11" s="594"/>
      <c r="DJ11" s="594"/>
      <c r="DK11" s="594"/>
      <c r="DL11" s="594"/>
      <c r="DM11" s="594"/>
      <c r="DN11" s="594"/>
      <c r="DO11" s="594"/>
      <c r="DP11" s="595"/>
      <c r="DQ11" s="602">
        <v>55672</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195933</v>
      </c>
      <c r="BH12" s="594"/>
      <c r="BI12" s="594"/>
      <c r="BJ12" s="594"/>
      <c r="BK12" s="594"/>
      <c r="BL12" s="594"/>
      <c r="BM12" s="594"/>
      <c r="BN12" s="595"/>
      <c r="BO12" s="596">
        <v>51.2</v>
      </c>
      <c r="BP12" s="596"/>
      <c r="BQ12" s="596"/>
      <c r="BR12" s="596"/>
      <c r="BS12" s="602">
        <v>14045</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40125</v>
      </c>
      <c r="CS12" s="594"/>
      <c r="CT12" s="594"/>
      <c r="CU12" s="594"/>
      <c r="CV12" s="594"/>
      <c r="CW12" s="594"/>
      <c r="CX12" s="594"/>
      <c r="CY12" s="595"/>
      <c r="CZ12" s="596">
        <v>1.2</v>
      </c>
      <c r="DA12" s="596"/>
      <c r="DB12" s="596"/>
      <c r="DC12" s="596"/>
      <c r="DD12" s="602">
        <v>454</v>
      </c>
      <c r="DE12" s="594"/>
      <c r="DF12" s="594"/>
      <c r="DG12" s="594"/>
      <c r="DH12" s="594"/>
      <c r="DI12" s="594"/>
      <c r="DJ12" s="594"/>
      <c r="DK12" s="594"/>
      <c r="DL12" s="594"/>
      <c r="DM12" s="594"/>
      <c r="DN12" s="594"/>
      <c r="DO12" s="594"/>
      <c r="DP12" s="595"/>
      <c r="DQ12" s="602">
        <v>10114</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5613</v>
      </c>
      <c r="S13" s="594"/>
      <c r="T13" s="594"/>
      <c r="U13" s="594"/>
      <c r="V13" s="594"/>
      <c r="W13" s="594"/>
      <c r="X13" s="594"/>
      <c r="Y13" s="595"/>
      <c r="Z13" s="596">
        <v>0.2</v>
      </c>
      <c r="AA13" s="596"/>
      <c r="AB13" s="596"/>
      <c r="AC13" s="596"/>
      <c r="AD13" s="597">
        <v>5613</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195933</v>
      </c>
      <c r="BH13" s="594"/>
      <c r="BI13" s="594"/>
      <c r="BJ13" s="594"/>
      <c r="BK13" s="594"/>
      <c r="BL13" s="594"/>
      <c r="BM13" s="594"/>
      <c r="BN13" s="595"/>
      <c r="BO13" s="596">
        <v>51.2</v>
      </c>
      <c r="BP13" s="596"/>
      <c r="BQ13" s="596"/>
      <c r="BR13" s="596"/>
      <c r="BS13" s="602">
        <v>14045</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317129</v>
      </c>
      <c r="CS13" s="594"/>
      <c r="CT13" s="594"/>
      <c r="CU13" s="594"/>
      <c r="CV13" s="594"/>
      <c r="CW13" s="594"/>
      <c r="CX13" s="594"/>
      <c r="CY13" s="595"/>
      <c r="CZ13" s="596">
        <v>9.8000000000000007</v>
      </c>
      <c r="DA13" s="596"/>
      <c r="DB13" s="596"/>
      <c r="DC13" s="596"/>
      <c r="DD13" s="602">
        <v>256285</v>
      </c>
      <c r="DE13" s="594"/>
      <c r="DF13" s="594"/>
      <c r="DG13" s="594"/>
      <c r="DH13" s="594"/>
      <c r="DI13" s="594"/>
      <c r="DJ13" s="594"/>
      <c r="DK13" s="594"/>
      <c r="DL13" s="594"/>
      <c r="DM13" s="594"/>
      <c r="DN13" s="594"/>
      <c r="DO13" s="594"/>
      <c r="DP13" s="595"/>
      <c r="DQ13" s="602">
        <v>60970</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15877</v>
      </c>
      <c r="BH14" s="594"/>
      <c r="BI14" s="594"/>
      <c r="BJ14" s="594"/>
      <c r="BK14" s="594"/>
      <c r="BL14" s="594"/>
      <c r="BM14" s="594"/>
      <c r="BN14" s="595"/>
      <c r="BO14" s="596">
        <v>4.2</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182512</v>
      </c>
      <c r="CS14" s="594"/>
      <c r="CT14" s="594"/>
      <c r="CU14" s="594"/>
      <c r="CV14" s="594"/>
      <c r="CW14" s="594"/>
      <c r="CX14" s="594"/>
      <c r="CY14" s="595"/>
      <c r="CZ14" s="596">
        <v>5.7</v>
      </c>
      <c r="DA14" s="596"/>
      <c r="DB14" s="596"/>
      <c r="DC14" s="596"/>
      <c r="DD14" s="602" t="s">
        <v>221</v>
      </c>
      <c r="DE14" s="594"/>
      <c r="DF14" s="594"/>
      <c r="DG14" s="594"/>
      <c r="DH14" s="594"/>
      <c r="DI14" s="594"/>
      <c r="DJ14" s="594"/>
      <c r="DK14" s="594"/>
      <c r="DL14" s="594"/>
      <c r="DM14" s="594"/>
      <c r="DN14" s="594"/>
      <c r="DO14" s="594"/>
      <c r="DP14" s="595"/>
      <c r="DQ14" s="602">
        <v>164052</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606</v>
      </c>
      <c r="S15" s="594"/>
      <c r="T15" s="594"/>
      <c r="U15" s="594"/>
      <c r="V15" s="594"/>
      <c r="W15" s="594"/>
      <c r="X15" s="594"/>
      <c r="Y15" s="595"/>
      <c r="Z15" s="596">
        <v>0</v>
      </c>
      <c r="AA15" s="596"/>
      <c r="AB15" s="596"/>
      <c r="AC15" s="596"/>
      <c r="AD15" s="597">
        <v>606</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20489</v>
      </c>
      <c r="BH15" s="594"/>
      <c r="BI15" s="594"/>
      <c r="BJ15" s="594"/>
      <c r="BK15" s="594"/>
      <c r="BL15" s="594"/>
      <c r="BM15" s="594"/>
      <c r="BN15" s="595"/>
      <c r="BO15" s="596">
        <v>5.4</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144717</v>
      </c>
      <c r="CS15" s="594"/>
      <c r="CT15" s="594"/>
      <c r="CU15" s="594"/>
      <c r="CV15" s="594"/>
      <c r="CW15" s="594"/>
      <c r="CX15" s="594"/>
      <c r="CY15" s="595"/>
      <c r="CZ15" s="596">
        <v>4.5</v>
      </c>
      <c r="DA15" s="596"/>
      <c r="DB15" s="596"/>
      <c r="DC15" s="596"/>
      <c r="DD15" s="602" t="s">
        <v>221</v>
      </c>
      <c r="DE15" s="594"/>
      <c r="DF15" s="594"/>
      <c r="DG15" s="594"/>
      <c r="DH15" s="594"/>
      <c r="DI15" s="594"/>
      <c r="DJ15" s="594"/>
      <c r="DK15" s="594"/>
      <c r="DL15" s="594"/>
      <c r="DM15" s="594"/>
      <c r="DN15" s="594"/>
      <c r="DO15" s="594"/>
      <c r="DP15" s="595"/>
      <c r="DQ15" s="602">
        <v>140027</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1631035</v>
      </c>
      <c r="S16" s="594"/>
      <c r="T16" s="594"/>
      <c r="U16" s="594"/>
      <c r="V16" s="594"/>
      <c r="W16" s="594"/>
      <c r="X16" s="594"/>
      <c r="Y16" s="595"/>
      <c r="Z16" s="596">
        <v>48.5</v>
      </c>
      <c r="AA16" s="596"/>
      <c r="AB16" s="596"/>
      <c r="AC16" s="596"/>
      <c r="AD16" s="597">
        <v>1447035</v>
      </c>
      <c r="AE16" s="597"/>
      <c r="AF16" s="597"/>
      <c r="AG16" s="597"/>
      <c r="AH16" s="597"/>
      <c r="AI16" s="597"/>
      <c r="AJ16" s="597"/>
      <c r="AK16" s="597"/>
      <c r="AL16" s="598">
        <v>74.8</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185838</v>
      </c>
      <c r="CS16" s="594"/>
      <c r="CT16" s="594"/>
      <c r="CU16" s="594"/>
      <c r="CV16" s="594"/>
      <c r="CW16" s="594"/>
      <c r="CX16" s="594"/>
      <c r="CY16" s="595"/>
      <c r="CZ16" s="596">
        <v>5.8</v>
      </c>
      <c r="DA16" s="596"/>
      <c r="DB16" s="596"/>
      <c r="DC16" s="596"/>
      <c r="DD16" s="602" t="s">
        <v>221</v>
      </c>
      <c r="DE16" s="594"/>
      <c r="DF16" s="594"/>
      <c r="DG16" s="594"/>
      <c r="DH16" s="594"/>
      <c r="DI16" s="594"/>
      <c r="DJ16" s="594"/>
      <c r="DK16" s="594"/>
      <c r="DL16" s="594"/>
      <c r="DM16" s="594"/>
      <c r="DN16" s="594"/>
      <c r="DO16" s="594"/>
      <c r="DP16" s="595"/>
      <c r="DQ16" s="602">
        <v>6964</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1447035</v>
      </c>
      <c r="S17" s="594"/>
      <c r="T17" s="594"/>
      <c r="U17" s="594"/>
      <c r="V17" s="594"/>
      <c r="W17" s="594"/>
      <c r="X17" s="594"/>
      <c r="Y17" s="595"/>
      <c r="Z17" s="596">
        <v>43</v>
      </c>
      <c r="AA17" s="596"/>
      <c r="AB17" s="596"/>
      <c r="AC17" s="596"/>
      <c r="AD17" s="597">
        <v>1447035</v>
      </c>
      <c r="AE17" s="597"/>
      <c r="AF17" s="597"/>
      <c r="AG17" s="597"/>
      <c r="AH17" s="597"/>
      <c r="AI17" s="597"/>
      <c r="AJ17" s="597"/>
      <c r="AK17" s="597"/>
      <c r="AL17" s="598">
        <v>74.8</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367765</v>
      </c>
      <c r="CS17" s="594"/>
      <c r="CT17" s="594"/>
      <c r="CU17" s="594"/>
      <c r="CV17" s="594"/>
      <c r="CW17" s="594"/>
      <c r="CX17" s="594"/>
      <c r="CY17" s="595"/>
      <c r="CZ17" s="596">
        <v>11.4</v>
      </c>
      <c r="DA17" s="596"/>
      <c r="DB17" s="596"/>
      <c r="DC17" s="596"/>
      <c r="DD17" s="602" t="s">
        <v>221</v>
      </c>
      <c r="DE17" s="594"/>
      <c r="DF17" s="594"/>
      <c r="DG17" s="594"/>
      <c r="DH17" s="594"/>
      <c r="DI17" s="594"/>
      <c r="DJ17" s="594"/>
      <c r="DK17" s="594"/>
      <c r="DL17" s="594"/>
      <c r="DM17" s="594"/>
      <c r="DN17" s="594"/>
      <c r="DO17" s="594"/>
      <c r="DP17" s="595"/>
      <c r="DQ17" s="602">
        <v>364063</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184000</v>
      </c>
      <c r="S18" s="594"/>
      <c r="T18" s="594"/>
      <c r="U18" s="594"/>
      <c r="V18" s="594"/>
      <c r="W18" s="594"/>
      <c r="X18" s="594"/>
      <c r="Y18" s="595"/>
      <c r="Z18" s="596">
        <v>5.5</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221</v>
      </c>
      <c r="BH19" s="594"/>
      <c r="BI19" s="594"/>
      <c r="BJ19" s="594"/>
      <c r="BK19" s="594"/>
      <c r="BL19" s="594"/>
      <c r="BM19" s="594"/>
      <c r="BN19" s="595"/>
      <c r="BO19" s="596" t="s">
        <v>221</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2114524</v>
      </c>
      <c r="S20" s="594"/>
      <c r="T20" s="594"/>
      <c r="U20" s="594"/>
      <c r="V20" s="594"/>
      <c r="W20" s="594"/>
      <c r="X20" s="594"/>
      <c r="Y20" s="595"/>
      <c r="Z20" s="596">
        <v>62.9</v>
      </c>
      <c r="AA20" s="596"/>
      <c r="AB20" s="596"/>
      <c r="AC20" s="596"/>
      <c r="AD20" s="597">
        <v>1930524</v>
      </c>
      <c r="AE20" s="597"/>
      <c r="AF20" s="597"/>
      <c r="AG20" s="597"/>
      <c r="AH20" s="597"/>
      <c r="AI20" s="597"/>
      <c r="AJ20" s="597"/>
      <c r="AK20" s="597"/>
      <c r="AL20" s="598">
        <v>99.8</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221</v>
      </c>
      <c r="BH20" s="594"/>
      <c r="BI20" s="594"/>
      <c r="BJ20" s="594"/>
      <c r="BK20" s="594"/>
      <c r="BL20" s="594"/>
      <c r="BM20" s="594"/>
      <c r="BN20" s="595"/>
      <c r="BO20" s="596" t="s">
        <v>221</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3228897</v>
      </c>
      <c r="CS20" s="594"/>
      <c r="CT20" s="594"/>
      <c r="CU20" s="594"/>
      <c r="CV20" s="594"/>
      <c r="CW20" s="594"/>
      <c r="CX20" s="594"/>
      <c r="CY20" s="595"/>
      <c r="CZ20" s="596">
        <v>100</v>
      </c>
      <c r="DA20" s="596"/>
      <c r="DB20" s="596"/>
      <c r="DC20" s="596"/>
      <c r="DD20" s="602">
        <v>268212</v>
      </c>
      <c r="DE20" s="594"/>
      <c r="DF20" s="594"/>
      <c r="DG20" s="594"/>
      <c r="DH20" s="594"/>
      <c r="DI20" s="594"/>
      <c r="DJ20" s="594"/>
      <c r="DK20" s="594"/>
      <c r="DL20" s="594"/>
      <c r="DM20" s="594"/>
      <c r="DN20" s="594"/>
      <c r="DO20" s="594"/>
      <c r="DP20" s="595"/>
      <c r="DQ20" s="602">
        <v>2255048</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t="s">
        <v>221</v>
      </c>
      <c r="S21" s="594"/>
      <c r="T21" s="594"/>
      <c r="U21" s="594"/>
      <c r="V21" s="594"/>
      <c r="W21" s="594"/>
      <c r="X21" s="594"/>
      <c r="Y21" s="595"/>
      <c r="Z21" s="596" t="s">
        <v>221</v>
      </c>
      <c r="AA21" s="596"/>
      <c r="AB21" s="596"/>
      <c r="AC21" s="596"/>
      <c r="AD21" s="597" t="s">
        <v>221</v>
      </c>
      <c r="AE21" s="597"/>
      <c r="AF21" s="597"/>
      <c r="AG21" s="597"/>
      <c r="AH21" s="597"/>
      <c r="AI21" s="597"/>
      <c r="AJ21" s="597"/>
      <c r="AK21" s="597"/>
      <c r="AL21" s="598" t="s">
        <v>221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62771</v>
      </c>
      <c r="S22" s="594"/>
      <c r="T22" s="594"/>
      <c r="U22" s="594"/>
      <c r="V22" s="594"/>
      <c r="W22" s="594"/>
      <c r="X22" s="594"/>
      <c r="Y22" s="595"/>
      <c r="Z22" s="596">
        <v>1.9</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31769</v>
      </c>
      <c r="S23" s="594"/>
      <c r="T23" s="594"/>
      <c r="U23" s="594"/>
      <c r="V23" s="594"/>
      <c r="W23" s="594"/>
      <c r="X23" s="594"/>
      <c r="Y23" s="595"/>
      <c r="Z23" s="596">
        <v>0.9</v>
      </c>
      <c r="AA23" s="596"/>
      <c r="AB23" s="596"/>
      <c r="AC23" s="596"/>
      <c r="AD23" s="597">
        <v>3319</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14115</v>
      </c>
      <c r="S24" s="594"/>
      <c r="T24" s="594"/>
      <c r="U24" s="594"/>
      <c r="V24" s="594"/>
      <c r="W24" s="594"/>
      <c r="X24" s="594"/>
      <c r="Y24" s="595"/>
      <c r="Z24" s="596">
        <v>0.4</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1136170</v>
      </c>
      <c r="CS24" s="583"/>
      <c r="CT24" s="583"/>
      <c r="CU24" s="583"/>
      <c r="CV24" s="583"/>
      <c r="CW24" s="583"/>
      <c r="CX24" s="583"/>
      <c r="CY24" s="584"/>
      <c r="CZ24" s="620">
        <v>35.200000000000003</v>
      </c>
      <c r="DA24" s="621"/>
      <c r="DB24" s="621"/>
      <c r="DC24" s="622"/>
      <c r="DD24" s="619">
        <v>894007</v>
      </c>
      <c r="DE24" s="583"/>
      <c r="DF24" s="583"/>
      <c r="DG24" s="583"/>
      <c r="DH24" s="583"/>
      <c r="DI24" s="583"/>
      <c r="DJ24" s="583"/>
      <c r="DK24" s="584"/>
      <c r="DL24" s="619">
        <v>892963</v>
      </c>
      <c r="DM24" s="583"/>
      <c r="DN24" s="583"/>
      <c r="DO24" s="583"/>
      <c r="DP24" s="583"/>
      <c r="DQ24" s="583"/>
      <c r="DR24" s="583"/>
      <c r="DS24" s="583"/>
      <c r="DT24" s="583"/>
      <c r="DU24" s="583"/>
      <c r="DV24" s="584"/>
      <c r="DW24" s="587">
        <v>43.7</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337999</v>
      </c>
      <c r="S25" s="594"/>
      <c r="T25" s="594"/>
      <c r="U25" s="594"/>
      <c r="V25" s="594"/>
      <c r="W25" s="594"/>
      <c r="X25" s="594"/>
      <c r="Y25" s="595"/>
      <c r="Z25" s="596">
        <v>10.1</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567999</v>
      </c>
      <c r="CS25" s="625"/>
      <c r="CT25" s="625"/>
      <c r="CU25" s="625"/>
      <c r="CV25" s="625"/>
      <c r="CW25" s="625"/>
      <c r="CX25" s="625"/>
      <c r="CY25" s="626"/>
      <c r="CZ25" s="627">
        <v>17.600000000000001</v>
      </c>
      <c r="DA25" s="628"/>
      <c r="DB25" s="628"/>
      <c r="DC25" s="629"/>
      <c r="DD25" s="602">
        <v>463995</v>
      </c>
      <c r="DE25" s="625"/>
      <c r="DF25" s="625"/>
      <c r="DG25" s="625"/>
      <c r="DH25" s="625"/>
      <c r="DI25" s="625"/>
      <c r="DJ25" s="625"/>
      <c r="DK25" s="626"/>
      <c r="DL25" s="602">
        <v>463031</v>
      </c>
      <c r="DM25" s="625"/>
      <c r="DN25" s="625"/>
      <c r="DO25" s="625"/>
      <c r="DP25" s="625"/>
      <c r="DQ25" s="625"/>
      <c r="DR25" s="625"/>
      <c r="DS25" s="625"/>
      <c r="DT25" s="625"/>
      <c r="DU25" s="625"/>
      <c r="DV25" s="626"/>
      <c r="DW25" s="598">
        <v>22.7</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346528</v>
      </c>
      <c r="CS26" s="594"/>
      <c r="CT26" s="594"/>
      <c r="CU26" s="594"/>
      <c r="CV26" s="594"/>
      <c r="CW26" s="594"/>
      <c r="CX26" s="594"/>
      <c r="CY26" s="595"/>
      <c r="CZ26" s="627">
        <v>10.7</v>
      </c>
      <c r="DA26" s="628"/>
      <c r="DB26" s="628"/>
      <c r="DC26" s="629"/>
      <c r="DD26" s="602">
        <v>262436</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280425</v>
      </c>
      <c r="S27" s="594"/>
      <c r="T27" s="594"/>
      <c r="U27" s="594"/>
      <c r="V27" s="594"/>
      <c r="W27" s="594"/>
      <c r="X27" s="594"/>
      <c r="Y27" s="595"/>
      <c r="Z27" s="596">
        <v>8.3000000000000007</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382355</v>
      </c>
      <c r="BH27" s="594"/>
      <c r="BI27" s="594"/>
      <c r="BJ27" s="594"/>
      <c r="BK27" s="594"/>
      <c r="BL27" s="594"/>
      <c r="BM27" s="594"/>
      <c r="BN27" s="595"/>
      <c r="BO27" s="596">
        <v>100</v>
      </c>
      <c r="BP27" s="596"/>
      <c r="BQ27" s="596"/>
      <c r="BR27" s="596"/>
      <c r="BS27" s="602">
        <v>16543</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200406</v>
      </c>
      <c r="CS27" s="625"/>
      <c r="CT27" s="625"/>
      <c r="CU27" s="625"/>
      <c r="CV27" s="625"/>
      <c r="CW27" s="625"/>
      <c r="CX27" s="625"/>
      <c r="CY27" s="626"/>
      <c r="CZ27" s="627">
        <v>6.2</v>
      </c>
      <c r="DA27" s="628"/>
      <c r="DB27" s="628"/>
      <c r="DC27" s="629"/>
      <c r="DD27" s="602">
        <v>65949</v>
      </c>
      <c r="DE27" s="625"/>
      <c r="DF27" s="625"/>
      <c r="DG27" s="625"/>
      <c r="DH27" s="625"/>
      <c r="DI27" s="625"/>
      <c r="DJ27" s="625"/>
      <c r="DK27" s="626"/>
      <c r="DL27" s="602">
        <v>65949</v>
      </c>
      <c r="DM27" s="625"/>
      <c r="DN27" s="625"/>
      <c r="DO27" s="625"/>
      <c r="DP27" s="625"/>
      <c r="DQ27" s="625"/>
      <c r="DR27" s="625"/>
      <c r="DS27" s="625"/>
      <c r="DT27" s="625"/>
      <c r="DU27" s="625"/>
      <c r="DV27" s="626"/>
      <c r="DW27" s="598">
        <v>3.2</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1863</v>
      </c>
      <c r="S28" s="594"/>
      <c r="T28" s="594"/>
      <c r="U28" s="594"/>
      <c r="V28" s="594"/>
      <c r="W28" s="594"/>
      <c r="X28" s="594"/>
      <c r="Y28" s="595"/>
      <c r="Z28" s="596">
        <v>0.1</v>
      </c>
      <c r="AA28" s="596"/>
      <c r="AB28" s="596"/>
      <c r="AC28" s="596"/>
      <c r="AD28" s="597">
        <v>75</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367765</v>
      </c>
      <c r="CS28" s="594"/>
      <c r="CT28" s="594"/>
      <c r="CU28" s="594"/>
      <c r="CV28" s="594"/>
      <c r="CW28" s="594"/>
      <c r="CX28" s="594"/>
      <c r="CY28" s="595"/>
      <c r="CZ28" s="627">
        <v>11.4</v>
      </c>
      <c r="DA28" s="628"/>
      <c r="DB28" s="628"/>
      <c r="DC28" s="629"/>
      <c r="DD28" s="602">
        <v>364063</v>
      </c>
      <c r="DE28" s="594"/>
      <c r="DF28" s="594"/>
      <c r="DG28" s="594"/>
      <c r="DH28" s="594"/>
      <c r="DI28" s="594"/>
      <c r="DJ28" s="594"/>
      <c r="DK28" s="595"/>
      <c r="DL28" s="602">
        <v>363983</v>
      </c>
      <c r="DM28" s="594"/>
      <c r="DN28" s="594"/>
      <c r="DO28" s="594"/>
      <c r="DP28" s="594"/>
      <c r="DQ28" s="594"/>
      <c r="DR28" s="594"/>
      <c r="DS28" s="594"/>
      <c r="DT28" s="594"/>
      <c r="DU28" s="594"/>
      <c r="DV28" s="595"/>
      <c r="DW28" s="598">
        <v>17.8</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3540</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367545</v>
      </c>
      <c r="CS29" s="625"/>
      <c r="CT29" s="625"/>
      <c r="CU29" s="625"/>
      <c r="CV29" s="625"/>
      <c r="CW29" s="625"/>
      <c r="CX29" s="625"/>
      <c r="CY29" s="626"/>
      <c r="CZ29" s="627">
        <v>11.4</v>
      </c>
      <c r="DA29" s="628"/>
      <c r="DB29" s="628"/>
      <c r="DC29" s="629"/>
      <c r="DD29" s="602">
        <v>363843</v>
      </c>
      <c r="DE29" s="625"/>
      <c r="DF29" s="625"/>
      <c r="DG29" s="625"/>
      <c r="DH29" s="625"/>
      <c r="DI29" s="625"/>
      <c r="DJ29" s="625"/>
      <c r="DK29" s="626"/>
      <c r="DL29" s="602">
        <v>363763</v>
      </c>
      <c r="DM29" s="625"/>
      <c r="DN29" s="625"/>
      <c r="DO29" s="625"/>
      <c r="DP29" s="625"/>
      <c r="DQ29" s="625"/>
      <c r="DR29" s="625"/>
      <c r="DS29" s="625"/>
      <c r="DT29" s="625"/>
      <c r="DU29" s="625"/>
      <c r="DV29" s="626"/>
      <c r="DW29" s="598">
        <v>17.8</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6000</v>
      </c>
      <c r="S30" s="594"/>
      <c r="T30" s="594"/>
      <c r="U30" s="594"/>
      <c r="V30" s="594"/>
      <c r="W30" s="594"/>
      <c r="X30" s="594"/>
      <c r="Y30" s="595"/>
      <c r="Z30" s="596">
        <v>0.2</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97.8</v>
      </c>
      <c r="BH30" s="652"/>
      <c r="BI30" s="652"/>
      <c r="BJ30" s="652"/>
      <c r="BK30" s="652"/>
      <c r="BL30" s="652"/>
      <c r="BM30" s="588">
        <v>92.7</v>
      </c>
      <c r="BN30" s="652"/>
      <c r="BO30" s="652"/>
      <c r="BP30" s="652"/>
      <c r="BQ30" s="653"/>
      <c r="BR30" s="651">
        <v>97.6</v>
      </c>
      <c r="BS30" s="652"/>
      <c r="BT30" s="652"/>
      <c r="BU30" s="652"/>
      <c r="BV30" s="652"/>
      <c r="BW30" s="652"/>
      <c r="BX30" s="588">
        <v>90.8</v>
      </c>
      <c r="BY30" s="652"/>
      <c r="BZ30" s="652"/>
      <c r="CA30" s="652"/>
      <c r="CB30" s="653"/>
      <c r="CD30" s="656"/>
      <c r="CE30" s="657"/>
      <c r="CF30" s="607" t="s">
        <v>293</v>
      </c>
      <c r="CG30" s="608"/>
      <c r="CH30" s="608"/>
      <c r="CI30" s="608"/>
      <c r="CJ30" s="608"/>
      <c r="CK30" s="608"/>
      <c r="CL30" s="608"/>
      <c r="CM30" s="608"/>
      <c r="CN30" s="608"/>
      <c r="CO30" s="608"/>
      <c r="CP30" s="608"/>
      <c r="CQ30" s="609"/>
      <c r="CR30" s="593">
        <v>328632</v>
      </c>
      <c r="CS30" s="594"/>
      <c r="CT30" s="594"/>
      <c r="CU30" s="594"/>
      <c r="CV30" s="594"/>
      <c r="CW30" s="594"/>
      <c r="CX30" s="594"/>
      <c r="CY30" s="595"/>
      <c r="CZ30" s="627">
        <v>10.199999999999999</v>
      </c>
      <c r="DA30" s="628"/>
      <c r="DB30" s="628"/>
      <c r="DC30" s="629"/>
      <c r="DD30" s="602">
        <v>324930</v>
      </c>
      <c r="DE30" s="594"/>
      <c r="DF30" s="594"/>
      <c r="DG30" s="594"/>
      <c r="DH30" s="594"/>
      <c r="DI30" s="594"/>
      <c r="DJ30" s="594"/>
      <c r="DK30" s="595"/>
      <c r="DL30" s="602">
        <v>324850</v>
      </c>
      <c r="DM30" s="594"/>
      <c r="DN30" s="594"/>
      <c r="DO30" s="594"/>
      <c r="DP30" s="594"/>
      <c r="DQ30" s="594"/>
      <c r="DR30" s="594"/>
      <c r="DS30" s="594"/>
      <c r="DT30" s="594"/>
      <c r="DU30" s="594"/>
      <c r="DV30" s="595"/>
      <c r="DW30" s="598">
        <v>15.9</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120208</v>
      </c>
      <c r="S31" s="594"/>
      <c r="T31" s="594"/>
      <c r="U31" s="594"/>
      <c r="V31" s="594"/>
      <c r="W31" s="594"/>
      <c r="X31" s="594"/>
      <c r="Y31" s="595"/>
      <c r="Z31" s="596">
        <v>3.6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98.3</v>
      </c>
      <c r="BH31" s="625"/>
      <c r="BI31" s="625"/>
      <c r="BJ31" s="625"/>
      <c r="BK31" s="625"/>
      <c r="BL31" s="625"/>
      <c r="BM31" s="599">
        <v>93.9</v>
      </c>
      <c r="BN31" s="649"/>
      <c r="BO31" s="649"/>
      <c r="BP31" s="649"/>
      <c r="BQ31" s="650"/>
      <c r="BR31" s="648">
        <v>98.1</v>
      </c>
      <c r="BS31" s="625"/>
      <c r="BT31" s="625"/>
      <c r="BU31" s="625"/>
      <c r="BV31" s="625"/>
      <c r="BW31" s="625"/>
      <c r="BX31" s="599">
        <v>89.9</v>
      </c>
      <c r="BY31" s="649"/>
      <c r="BZ31" s="649"/>
      <c r="CA31" s="649"/>
      <c r="CB31" s="650"/>
      <c r="CD31" s="656"/>
      <c r="CE31" s="657"/>
      <c r="CF31" s="607" t="s">
        <v>297</v>
      </c>
      <c r="CG31" s="608"/>
      <c r="CH31" s="608"/>
      <c r="CI31" s="608"/>
      <c r="CJ31" s="608"/>
      <c r="CK31" s="608"/>
      <c r="CL31" s="608"/>
      <c r="CM31" s="608"/>
      <c r="CN31" s="608"/>
      <c r="CO31" s="608"/>
      <c r="CP31" s="608"/>
      <c r="CQ31" s="609"/>
      <c r="CR31" s="593">
        <v>38913</v>
      </c>
      <c r="CS31" s="625"/>
      <c r="CT31" s="625"/>
      <c r="CU31" s="625"/>
      <c r="CV31" s="625"/>
      <c r="CW31" s="625"/>
      <c r="CX31" s="625"/>
      <c r="CY31" s="626"/>
      <c r="CZ31" s="627">
        <v>1.2</v>
      </c>
      <c r="DA31" s="628"/>
      <c r="DB31" s="628"/>
      <c r="DC31" s="629"/>
      <c r="DD31" s="602">
        <v>38913</v>
      </c>
      <c r="DE31" s="625"/>
      <c r="DF31" s="625"/>
      <c r="DG31" s="625"/>
      <c r="DH31" s="625"/>
      <c r="DI31" s="625"/>
      <c r="DJ31" s="625"/>
      <c r="DK31" s="626"/>
      <c r="DL31" s="602">
        <v>38913</v>
      </c>
      <c r="DM31" s="625"/>
      <c r="DN31" s="625"/>
      <c r="DO31" s="625"/>
      <c r="DP31" s="625"/>
      <c r="DQ31" s="625"/>
      <c r="DR31" s="625"/>
      <c r="DS31" s="625"/>
      <c r="DT31" s="625"/>
      <c r="DU31" s="625"/>
      <c r="DV31" s="626"/>
      <c r="DW31" s="598">
        <v>1.9</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48146</v>
      </c>
      <c r="S32" s="594"/>
      <c r="T32" s="594"/>
      <c r="U32" s="594"/>
      <c r="V32" s="594"/>
      <c r="W32" s="594"/>
      <c r="X32" s="594"/>
      <c r="Y32" s="595"/>
      <c r="Z32" s="596">
        <v>1.4</v>
      </c>
      <c r="AA32" s="596"/>
      <c r="AB32" s="596"/>
      <c r="AC32" s="596"/>
      <c r="AD32" s="597">
        <v>143</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97.2</v>
      </c>
      <c r="BH32" s="661"/>
      <c r="BI32" s="661"/>
      <c r="BJ32" s="661"/>
      <c r="BK32" s="661"/>
      <c r="BL32" s="661"/>
      <c r="BM32" s="662">
        <v>91.1</v>
      </c>
      <c r="BN32" s="661"/>
      <c r="BO32" s="661"/>
      <c r="BP32" s="661"/>
      <c r="BQ32" s="663"/>
      <c r="BR32" s="660">
        <v>96.9</v>
      </c>
      <c r="BS32" s="661"/>
      <c r="BT32" s="661"/>
      <c r="BU32" s="661"/>
      <c r="BV32" s="661"/>
      <c r="BW32" s="661"/>
      <c r="BX32" s="662">
        <v>90.5</v>
      </c>
      <c r="BY32" s="661"/>
      <c r="BZ32" s="661"/>
      <c r="CA32" s="661"/>
      <c r="CB32" s="663"/>
      <c r="CD32" s="658"/>
      <c r="CE32" s="659"/>
      <c r="CF32" s="607" t="s">
        <v>300</v>
      </c>
      <c r="CG32" s="608"/>
      <c r="CH32" s="608"/>
      <c r="CI32" s="608"/>
      <c r="CJ32" s="608"/>
      <c r="CK32" s="608"/>
      <c r="CL32" s="608"/>
      <c r="CM32" s="608"/>
      <c r="CN32" s="608"/>
      <c r="CO32" s="608"/>
      <c r="CP32" s="608"/>
      <c r="CQ32" s="609"/>
      <c r="CR32" s="593">
        <v>220</v>
      </c>
      <c r="CS32" s="594"/>
      <c r="CT32" s="594"/>
      <c r="CU32" s="594"/>
      <c r="CV32" s="594"/>
      <c r="CW32" s="594"/>
      <c r="CX32" s="594"/>
      <c r="CY32" s="595"/>
      <c r="CZ32" s="627">
        <v>0</v>
      </c>
      <c r="DA32" s="628"/>
      <c r="DB32" s="628"/>
      <c r="DC32" s="629"/>
      <c r="DD32" s="602">
        <v>220</v>
      </c>
      <c r="DE32" s="594"/>
      <c r="DF32" s="594"/>
      <c r="DG32" s="594"/>
      <c r="DH32" s="594"/>
      <c r="DI32" s="594"/>
      <c r="DJ32" s="594"/>
      <c r="DK32" s="595"/>
      <c r="DL32" s="602">
        <v>220</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340300</v>
      </c>
      <c r="S33" s="594"/>
      <c r="T33" s="594"/>
      <c r="U33" s="594"/>
      <c r="V33" s="594"/>
      <c r="W33" s="594"/>
      <c r="X33" s="594"/>
      <c r="Y33" s="595"/>
      <c r="Z33" s="596">
        <v>10.1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1638677</v>
      </c>
      <c r="CS33" s="625"/>
      <c r="CT33" s="625"/>
      <c r="CU33" s="625"/>
      <c r="CV33" s="625"/>
      <c r="CW33" s="625"/>
      <c r="CX33" s="625"/>
      <c r="CY33" s="626"/>
      <c r="CZ33" s="627">
        <v>50.8</v>
      </c>
      <c r="DA33" s="628"/>
      <c r="DB33" s="628"/>
      <c r="DC33" s="629"/>
      <c r="DD33" s="602">
        <v>1335182</v>
      </c>
      <c r="DE33" s="625"/>
      <c r="DF33" s="625"/>
      <c r="DG33" s="625"/>
      <c r="DH33" s="625"/>
      <c r="DI33" s="625"/>
      <c r="DJ33" s="625"/>
      <c r="DK33" s="626"/>
      <c r="DL33" s="602">
        <v>958146</v>
      </c>
      <c r="DM33" s="625"/>
      <c r="DN33" s="625"/>
      <c r="DO33" s="625"/>
      <c r="DP33" s="625"/>
      <c r="DQ33" s="625"/>
      <c r="DR33" s="625"/>
      <c r="DS33" s="625"/>
      <c r="DT33" s="625"/>
      <c r="DU33" s="625"/>
      <c r="DV33" s="626"/>
      <c r="DW33" s="598">
        <v>46.9</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322092</v>
      </c>
      <c r="CS34" s="594"/>
      <c r="CT34" s="594"/>
      <c r="CU34" s="594"/>
      <c r="CV34" s="594"/>
      <c r="CW34" s="594"/>
      <c r="CX34" s="594"/>
      <c r="CY34" s="595"/>
      <c r="CZ34" s="627">
        <v>10</v>
      </c>
      <c r="DA34" s="628"/>
      <c r="DB34" s="628"/>
      <c r="DC34" s="629"/>
      <c r="DD34" s="602">
        <v>180003</v>
      </c>
      <c r="DE34" s="594"/>
      <c r="DF34" s="594"/>
      <c r="DG34" s="594"/>
      <c r="DH34" s="594"/>
      <c r="DI34" s="594"/>
      <c r="DJ34" s="594"/>
      <c r="DK34" s="595"/>
      <c r="DL34" s="602">
        <v>143662</v>
      </c>
      <c r="DM34" s="594"/>
      <c r="DN34" s="594"/>
      <c r="DO34" s="594"/>
      <c r="DP34" s="594"/>
      <c r="DQ34" s="594"/>
      <c r="DR34" s="594"/>
      <c r="DS34" s="594"/>
      <c r="DT34" s="594"/>
      <c r="DU34" s="594"/>
      <c r="DV34" s="595"/>
      <c r="DW34" s="598">
        <v>7</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108600</v>
      </c>
      <c r="S35" s="594"/>
      <c r="T35" s="594"/>
      <c r="U35" s="594"/>
      <c r="V35" s="594"/>
      <c r="W35" s="594"/>
      <c r="X35" s="594"/>
      <c r="Y35" s="595"/>
      <c r="Z35" s="596">
        <v>3.2</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420816</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-24401</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2271</v>
      </c>
      <c r="CS35" s="625"/>
      <c r="CT35" s="625"/>
      <c r="CU35" s="625"/>
      <c r="CV35" s="625"/>
      <c r="CW35" s="625"/>
      <c r="CX35" s="625"/>
      <c r="CY35" s="626"/>
      <c r="CZ35" s="627">
        <v>0.1</v>
      </c>
      <c r="DA35" s="628"/>
      <c r="DB35" s="628"/>
      <c r="DC35" s="629"/>
      <c r="DD35" s="602">
        <v>1279</v>
      </c>
      <c r="DE35" s="625"/>
      <c r="DF35" s="625"/>
      <c r="DG35" s="625"/>
      <c r="DH35" s="625"/>
      <c r="DI35" s="625"/>
      <c r="DJ35" s="625"/>
      <c r="DK35" s="626"/>
      <c r="DL35" s="602">
        <v>287</v>
      </c>
      <c r="DM35" s="625"/>
      <c r="DN35" s="625"/>
      <c r="DO35" s="625"/>
      <c r="DP35" s="625"/>
      <c r="DQ35" s="625"/>
      <c r="DR35" s="625"/>
      <c r="DS35" s="625"/>
      <c r="DT35" s="625"/>
      <c r="DU35" s="625"/>
      <c r="DV35" s="626"/>
      <c r="DW35" s="598">
        <v>0</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3361660</v>
      </c>
      <c r="S36" s="666"/>
      <c r="T36" s="666"/>
      <c r="U36" s="666"/>
      <c r="V36" s="666"/>
      <c r="W36" s="666"/>
      <c r="X36" s="666"/>
      <c r="Y36" s="667"/>
      <c r="Z36" s="668">
        <v>100</v>
      </c>
      <c r="AA36" s="668"/>
      <c r="AB36" s="668"/>
      <c r="AC36" s="668"/>
      <c r="AD36" s="669">
        <v>1934061</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125600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-43920</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723024</v>
      </c>
      <c r="CS36" s="594"/>
      <c r="CT36" s="594"/>
      <c r="CU36" s="594"/>
      <c r="CV36" s="594"/>
      <c r="CW36" s="594"/>
      <c r="CX36" s="594"/>
      <c r="CY36" s="595"/>
      <c r="CZ36" s="627">
        <v>22.4</v>
      </c>
      <c r="DA36" s="628"/>
      <c r="DB36" s="628"/>
      <c r="DC36" s="629"/>
      <c r="DD36" s="602">
        <v>607535</v>
      </c>
      <c r="DE36" s="594"/>
      <c r="DF36" s="594"/>
      <c r="DG36" s="594"/>
      <c r="DH36" s="594"/>
      <c r="DI36" s="594"/>
      <c r="DJ36" s="594"/>
      <c r="DK36" s="595"/>
      <c r="DL36" s="602">
        <v>584049</v>
      </c>
      <c r="DM36" s="594"/>
      <c r="DN36" s="594"/>
      <c r="DO36" s="594"/>
      <c r="DP36" s="594"/>
      <c r="DQ36" s="594"/>
      <c r="DR36" s="594"/>
      <c r="DS36" s="594"/>
      <c r="DT36" s="594"/>
      <c r="DU36" s="594"/>
      <c r="DV36" s="595"/>
      <c r="DW36" s="598">
        <v>28.6</v>
      </c>
      <c r="DX36" s="623"/>
      <c r="DY36" s="623"/>
      <c r="DZ36" s="623"/>
      <c r="EA36" s="623"/>
      <c r="EB36" s="623"/>
      <c r="EC36" s="624"/>
    </row>
    <row r="37" spans="2:133" ht="11.25" customHeight="1">
      <c r="AQ37" s="672" t="s">
        <v>315</v>
      </c>
      <c r="AR37" s="673"/>
      <c r="AS37" s="673"/>
      <c r="AT37" s="673"/>
      <c r="AU37" s="673"/>
      <c r="AV37" s="673"/>
      <c r="AW37" s="673"/>
      <c r="AX37" s="673"/>
      <c r="AY37" s="674"/>
      <c r="AZ37" s="593">
        <v>54006</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871</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538802</v>
      </c>
      <c r="CS37" s="625"/>
      <c r="CT37" s="625"/>
      <c r="CU37" s="625"/>
      <c r="CV37" s="625"/>
      <c r="CW37" s="625"/>
      <c r="CX37" s="625"/>
      <c r="CY37" s="626"/>
      <c r="CZ37" s="627">
        <v>16.7</v>
      </c>
      <c r="DA37" s="628"/>
      <c r="DB37" s="628"/>
      <c r="DC37" s="629"/>
      <c r="DD37" s="602">
        <v>509623</v>
      </c>
      <c r="DE37" s="625"/>
      <c r="DF37" s="625"/>
      <c r="DG37" s="625"/>
      <c r="DH37" s="625"/>
      <c r="DI37" s="625"/>
      <c r="DJ37" s="625"/>
      <c r="DK37" s="626"/>
      <c r="DL37" s="602">
        <v>500964</v>
      </c>
      <c r="DM37" s="625"/>
      <c r="DN37" s="625"/>
      <c r="DO37" s="625"/>
      <c r="DP37" s="625"/>
      <c r="DQ37" s="625"/>
      <c r="DR37" s="625"/>
      <c r="DS37" s="625"/>
      <c r="DT37" s="625"/>
      <c r="DU37" s="625"/>
      <c r="DV37" s="626"/>
      <c r="DW37" s="598">
        <v>24.5</v>
      </c>
      <c r="DX37" s="623"/>
      <c r="DY37" s="623"/>
      <c r="DZ37" s="623"/>
      <c r="EA37" s="623"/>
      <c r="EB37" s="623"/>
      <c r="EC37" s="624"/>
    </row>
    <row r="38" spans="2:133" ht="11.25" customHeight="1">
      <c r="AQ38" s="672" t="s">
        <v>318</v>
      </c>
      <c r="AR38" s="673"/>
      <c r="AS38" s="673"/>
      <c r="AT38" s="673"/>
      <c r="AU38" s="673"/>
      <c r="AV38" s="673"/>
      <c r="AW38" s="673"/>
      <c r="AX38" s="673"/>
      <c r="AY38" s="674"/>
      <c r="AZ38" s="593">
        <v>37331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1707</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383485</v>
      </c>
      <c r="CS38" s="594"/>
      <c r="CT38" s="594"/>
      <c r="CU38" s="594"/>
      <c r="CV38" s="594"/>
      <c r="CW38" s="594"/>
      <c r="CX38" s="594"/>
      <c r="CY38" s="595"/>
      <c r="CZ38" s="627">
        <v>11.9</v>
      </c>
      <c r="DA38" s="628"/>
      <c r="DB38" s="628"/>
      <c r="DC38" s="629"/>
      <c r="DD38" s="602">
        <v>342947</v>
      </c>
      <c r="DE38" s="594"/>
      <c r="DF38" s="594"/>
      <c r="DG38" s="594"/>
      <c r="DH38" s="594"/>
      <c r="DI38" s="594"/>
      <c r="DJ38" s="594"/>
      <c r="DK38" s="595"/>
      <c r="DL38" s="602">
        <v>230148</v>
      </c>
      <c r="DM38" s="594"/>
      <c r="DN38" s="594"/>
      <c r="DO38" s="594"/>
      <c r="DP38" s="594"/>
      <c r="DQ38" s="594"/>
      <c r="DR38" s="594"/>
      <c r="DS38" s="594"/>
      <c r="DT38" s="594"/>
      <c r="DU38" s="594"/>
      <c r="DV38" s="595"/>
      <c r="DW38" s="598">
        <v>11.3</v>
      </c>
      <c r="DX38" s="623"/>
      <c r="DY38" s="623"/>
      <c r="DZ38" s="623"/>
      <c r="EA38" s="623"/>
      <c r="EB38" s="623"/>
      <c r="EC38" s="624"/>
    </row>
    <row r="39" spans="2:133" ht="11.25" customHeight="1">
      <c r="AQ39" s="672" t="s">
        <v>321</v>
      </c>
      <c r="AR39" s="673"/>
      <c r="AS39" s="673"/>
      <c r="AT39" s="673"/>
      <c r="AU39" s="673"/>
      <c r="AV39" s="673"/>
      <c r="AW39" s="673"/>
      <c r="AX39" s="673"/>
      <c r="AY39" s="674"/>
      <c r="AZ39" s="593">
        <v>15169</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95</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207805</v>
      </c>
      <c r="CS39" s="625"/>
      <c r="CT39" s="625"/>
      <c r="CU39" s="625"/>
      <c r="CV39" s="625"/>
      <c r="CW39" s="625"/>
      <c r="CX39" s="625"/>
      <c r="CY39" s="626"/>
      <c r="CZ39" s="627">
        <v>6.4</v>
      </c>
      <c r="DA39" s="628"/>
      <c r="DB39" s="628"/>
      <c r="DC39" s="629"/>
      <c r="DD39" s="602">
        <v>203418</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72992</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99</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t="s">
        <v>221</v>
      </c>
      <c r="CS40" s="594"/>
      <c r="CT40" s="594"/>
      <c r="CU40" s="594"/>
      <c r="CV40" s="594"/>
      <c r="CW40" s="594"/>
      <c r="CX40" s="594"/>
      <c r="CY40" s="595"/>
      <c r="CZ40" s="627" t="s">
        <v>221</v>
      </c>
      <c r="DA40" s="628"/>
      <c r="DB40" s="628"/>
      <c r="DC40" s="629"/>
      <c r="DD40" s="602" t="s">
        <v>221</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115718</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320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25"/>
      <c r="CT41" s="625"/>
      <c r="CU41" s="625"/>
      <c r="CV41" s="625"/>
      <c r="CW41" s="625"/>
      <c r="CX41" s="625"/>
      <c r="CY41" s="626"/>
      <c r="CZ41" s="627" t="s">
        <v>215</v>
      </c>
      <c r="DA41" s="628"/>
      <c r="DB41" s="628"/>
      <c r="DC41" s="629"/>
      <c r="DD41" s="602" t="s">
        <v>215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454050</v>
      </c>
      <c r="CS42" s="594"/>
      <c r="CT42" s="594"/>
      <c r="CU42" s="594"/>
      <c r="CV42" s="594"/>
      <c r="CW42" s="594"/>
      <c r="CX42" s="594"/>
      <c r="CY42" s="595"/>
      <c r="CZ42" s="627">
        <v>14.1</v>
      </c>
      <c r="DA42" s="676"/>
      <c r="DB42" s="676"/>
      <c r="DC42" s="677"/>
      <c r="DD42" s="602">
        <v>25859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8033</v>
      </c>
      <c r="CS43" s="625"/>
      <c r="CT43" s="625"/>
      <c r="CU43" s="625"/>
      <c r="CV43" s="625"/>
      <c r="CW43" s="625"/>
      <c r="CX43" s="625"/>
      <c r="CY43" s="626"/>
      <c r="CZ43" s="627">
        <v>0.2</v>
      </c>
      <c r="DA43" s="628"/>
      <c r="DB43" s="628"/>
      <c r="DC43" s="629"/>
      <c r="DD43" s="602">
        <v>2191</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268212</v>
      </c>
      <c r="CS44" s="594"/>
      <c r="CT44" s="594"/>
      <c r="CU44" s="594"/>
      <c r="CV44" s="594"/>
      <c r="CW44" s="594"/>
      <c r="CX44" s="594"/>
      <c r="CY44" s="595"/>
      <c r="CZ44" s="627">
        <v>8.3000000000000007</v>
      </c>
      <c r="DA44" s="676"/>
      <c r="DB44" s="676"/>
      <c r="DC44" s="677"/>
      <c r="DD44" s="602">
        <v>18895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177680</v>
      </c>
      <c r="CS45" s="625"/>
      <c r="CT45" s="625"/>
      <c r="CU45" s="625"/>
      <c r="CV45" s="625"/>
      <c r="CW45" s="625"/>
      <c r="CX45" s="625"/>
      <c r="CY45" s="626"/>
      <c r="CZ45" s="627">
        <v>5.5</v>
      </c>
      <c r="DA45" s="628"/>
      <c r="DB45" s="628"/>
      <c r="DC45" s="629"/>
      <c r="DD45" s="602">
        <v>1919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90532</v>
      </c>
      <c r="CS46" s="594"/>
      <c r="CT46" s="594"/>
      <c r="CU46" s="594"/>
      <c r="CV46" s="594"/>
      <c r="CW46" s="594"/>
      <c r="CX46" s="594"/>
      <c r="CY46" s="595"/>
      <c r="CZ46" s="627">
        <v>2.8</v>
      </c>
      <c r="DA46" s="676"/>
      <c r="DB46" s="676"/>
      <c r="DC46" s="677"/>
      <c r="DD46" s="602">
        <v>16976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185838</v>
      </c>
      <c r="CS47" s="625"/>
      <c r="CT47" s="625"/>
      <c r="CU47" s="625"/>
      <c r="CV47" s="625"/>
      <c r="CW47" s="625"/>
      <c r="CX47" s="625"/>
      <c r="CY47" s="626"/>
      <c r="CZ47" s="627">
        <v>5.8</v>
      </c>
      <c r="DA47" s="628"/>
      <c r="DB47" s="628"/>
      <c r="DC47" s="629"/>
      <c r="DD47" s="602">
        <v>6964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3228897</v>
      </c>
      <c r="CS49" s="661"/>
      <c r="CT49" s="661"/>
      <c r="CU49" s="661"/>
      <c r="CV49" s="661"/>
      <c r="CW49" s="661"/>
      <c r="CX49" s="661"/>
      <c r="CY49" s="688"/>
      <c r="CZ49" s="689">
        <v>100</v>
      </c>
      <c r="DA49" s="690"/>
      <c r="DB49" s="690"/>
      <c r="DC49" s="691"/>
      <c r="DD49" s="692">
        <v>2255048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97" fitToHeight="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1" zoomScale="70" zoomScaleNormal="25" zoomScaleSheetLayoutView="70" workbookViewId="0">
      <selection activeCell="AK36" sqref="AK36:AO3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3362</v>
      </c>
      <c r="R7" s="723"/>
      <c r="S7" s="723"/>
      <c r="T7" s="723"/>
      <c r="U7" s="723"/>
      <c r="V7" s="723">
        <v>3229</v>
      </c>
      <c r="W7" s="723"/>
      <c r="X7" s="723"/>
      <c r="Y7" s="723"/>
      <c r="Z7" s="723"/>
      <c r="AA7" s="723">
        <v>133</v>
      </c>
      <c r="AB7" s="723"/>
      <c r="AC7" s="723"/>
      <c r="AD7" s="723"/>
      <c r="AE7" s="724"/>
      <c r="AF7" s="725">
        <v>98</v>
      </c>
      <c r="AG7" s="726"/>
      <c r="AH7" s="726"/>
      <c r="AI7" s="726"/>
      <c r="AJ7" s="727"/>
      <c r="AK7" s="762">
        <v>6</v>
      </c>
      <c r="AL7" s="763"/>
      <c r="AM7" s="763"/>
      <c r="AN7" s="763"/>
      <c r="AO7" s="763"/>
      <c r="AP7" s="763">
        <v>3467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550</v>
      </c>
      <c r="BT7" s="767"/>
      <c r="BU7" s="767"/>
      <c r="BV7" s="767"/>
      <c r="BW7" s="767"/>
      <c r="BX7" s="767"/>
      <c r="BY7" s="767"/>
      <c r="BZ7" s="767"/>
      <c r="CA7" s="767"/>
      <c r="CB7" s="767"/>
      <c r="CC7" s="767"/>
      <c r="CD7" s="767"/>
      <c r="CE7" s="767"/>
      <c r="CF7" s="767"/>
      <c r="CG7" s="768"/>
      <c r="CH7" s="759">
        <v>2</v>
      </c>
      <c r="CI7" s="760"/>
      <c r="CJ7" s="760"/>
      <c r="CK7" s="760"/>
      <c r="CL7" s="761"/>
      <c r="CM7" s="759">
        <v>13</v>
      </c>
      <c r="CN7" s="760"/>
      <c r="CO7" s="760"/>
      <c r="CP7" s="760"/>
      <c r="CQ7" s="761"/>
      <c r="CR7" s="759">
        <v>10</v>
      </c>
      <c r="CS7" s="760"/>
      <c r="CT7" s="760"/>
      <c r="CU7" s="760"/>
      <c r="CV7" s="761"/>
      <c r="CW7" s="759" t="s">
        <v>534</v>
      </c>
      <c r="CX7" s="760"/>
      <c r="CY7" s="760"/>
      <c r="CZ7" s="760"/>
      <c r="DA7" s="761"/>
      <c r="DB7" s="759" t="s">
        <v>534</v>
      </c>
      <c r="DC7" s="760"/>
      <c r="DD7" s="760"/>
      <c r="DE7" s="760"/>
      <c r="DF7" s="761"/>
      <c r="DG7" s="759" t="s">
        <v>553</v>
      </c>
      <c r="DH7" s="760"/>
      <c r="DI7" s="760"/>
      <c r="DJ7" s="760"/>
      <c r="DK7" s="761"/>
      <c r="DL7" s="759" t="s">
        <v>534</v>
      </c>
      <c r="DM7" s="760"/>
      <c r="DN7" s="760"/>
      <c r="DO7" s="760"/>
      <c r="DP7" s="761"/>
      <c r="DQ7" s="759" t="s">
        <v>534</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v>3362</v>
      </c>
      <c r="R23" s="782"/>
      <c r="S23" s="782"/>
      <c r="T23" s="782"/>
      <c r="U23" s="782"/>
      <c r="V23" s="782">
        <v>3229</v>
      </c>
      <c r="W23" s="782"/>
      <c r="X23" s="782"/>
      <c r="Y23" s="782"/>
      <c r="Z23" s="782"/>
      <c r="AA23" s="782">
        <v>133</v>
      </c>
      <c r="AB23" s="782"/>
      <c r="AC23" s="782"/>
      <c r="AD23" s="782"/>
      <c r="AE23" s="783"/>
      <c r="AF23" s="784">
        <v>98</v>
      </c>
      <c r="AG23" s="782"/>
      <c r="AH23" s="782"/>
      <c r="AI23" s="782"/>
      <c r="AJ23" s="785"/>
      <c r="AK23" s="786"/>
      <c r="AL23" s="787"/>
      <c r="AM23" s="787"/>
      <c r="AN23" s="787"/>
      <c r="AO23" s="787"/>
      <c r="AP23" s="782">
        <v>3467</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775</v>
      </c>
      <c r="R28" s="811"/>
      <c r="S28" s="811"/>
      <c r="T28" s="811"/>
      <c r="U28" s="811"/>
      <c r="V28" s="811">
        <v>799</v>
      </c>
      <c r="W28" s="811"/>
      <c r="X28" s="811"/>
      <c r="Y28" s="811"/>
      <c r="Z28" s="811"/>
      <c r="AA28" s="811">
        <v>-24</v>
      </c>
      <c r="AB28" s="811"/>
      <c r="AC28" s="811"/>
      <c r="AD28" s="811"/>
      <c r="AE28" s="812"/>
      <c r="AF28" s="813">
        <v>-24</v>
      </c>
      <c r="AG28" s="811"/>
      <c r="AH28" s="811"/>
      <c r="AI28" s="811"/>
      <c r="AJ28" s="814"/>
      <c r="AK28" s="815">
        <v>55</v>
      </c>
      <c r="AL28" s="806"/>
      <c r="AM28" s="806"/>
      <c r="AN28" s="806"/>
      <c r="AO28" s="806"/>
      <c r="AP28" s="806">
        <v>16</v>
      </c>
      <c r="AQ28" s="806"/>
      <c r="AR28" s="806"/>
      <c r="AS28" s="806"/>
      <c r="AT28" s="806"/>
      <c r="AU28" s="806">
        <v>0</v>
      </c>
      <c r="AV28" s="806"/>
      <c r="AW28" s="806"/>
      <c r="AX28" s="806"/>
      <c r="AY28" s="806"/>
      <c r="AZ28" s="807" t="s">
        <v>534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85</v>
      </c>
      <c r="R29" s="747"/>
      <c r="S29" s="747"/>
      <c r="T29" s="747"/>
      <c r="U29" s="747"/>
      <c r="V29" s="747">
        <v>84</v>
      </c>
      <c r="W29" s="747"/>
      <c r="X29" s="747"/>
      <c r="Y29" s="747"/>
      <c r="Z29" s="747"/>
      <c r="AA29" s="747">
        <v>1</v>
      </c>
      <c r="AB29" s="747"/>
      <c r="AC29" s="747"/>
      <c r="AD29" s="747"/>
      <c r="AE29" s="748"/>
      <c r="AF29" s="749">
        <v>1</v>
      </c>
      <c r="AG29" s="750"/>
      <c r="AH29" s="750"/>
      <c r="AI29" s="750"/>
      <c r="AJ29" s="751"/>
      <c r="AK29" s="818">
        <v>18</v>
      </c>
      <c r="AL29" s="819"/>
      <c r="AM29" s="819"/>
      <c r="AN29" s="819"/>
      <c r="AO29" s="819"/>
      <c r="AP29" s="819" t="s">
        <v>534</v>
      </c>
      <c r="AQ29" s="819"/>
      <c r="AR29" s="819"/>
      <c r="AS29" s="819"/>
      <c r="AT29" s="819"/>
      <c r="AU29" s="819" t="s">
        <v>534</v>
      </c>
      <c r="AV29" s="819"/>
      <c r="AW29" s="819"/>
      <c r="AX29" s="819"/>
      <c r="AY29" s="819"/>
      <c r="AZ29" s="820" t="s">
        <v>534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584</v>
      </c>
      <c r="R30" s="747"/>
      <c r="S30" s="747"/>
      <c r="T30" s="747"/>
      <c r="U30" s="747"/>
      <c r="V30" s="747">
        <v>576</v>
      </c>
      <c r="W30" s="747"/>
      <c r="X30" s="747"/>
      <c r="Y30" s="747"/>
      <c r="Z30" s="747"/>
      <c r="AA30" s="747">
        <v>8</v>
      </c>
      <c r="AB30" s="747"/>
      <c r="AC30" s="747"/>
      <c r="AD30" s="747"/>
      <c r="AE30" s="748"/>
      <c r="AF30" s="749">
        <v>8</v>
      </c>
      <c r="AG30" s="750"/>
      <c r="AH30" s="750"/>
      <c r="AI30" s="750"/>
      <c r="AJ30" s="751"/>
      <c r="AK30" s="818">
        <v>93</v>
      </c>
      <c r="AL30" s="819"/>
      <c r="AM30" s="819"/>
      <c r="AN30" s="819"/>
      <c r="AO30" s="819"/>
      <c r="AP30" s="819" t="s">
        <v>534</v>
      </c>
      <c r="AQ30" s="819"/>
      <c r="AR30" s="819"/>
      <c r="AS30" s="819"/>
      <c r="AT30" s="819"/>
      <c r="AU30" s="819" t="s">
        <v>535</v>
      </c>
      <c r="AV30" s="819"/>
      <c r="AW30" s="819"/>
      <c r="AX30" s="819"/>
      <c r="AY30" s="819"/>
      <c r="AZ30" s="820" t="s">
        <v>534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3</v>
      </c>
      <c r="R31" s="747"/>
      <c r="S31" s="747"/>
      <c r="T31" s="747"/>
      <c r="U31" s="747"/>
      <c r="V31" s="747">
        <v>2</v>
      </c>
      <c r="W31" s="747"/>
      <c r="X31" s="747"/>
      <c r="Y31" s="747"/>
      <c r="Z31" s="747"/>
      <c r="AA31" s="747">
        <v>0</v>
      </c>
      <c r="AB31" s="747"/>
      <c r="AC31" s="747"/>
      <c r="AD31" s="747"/>
      <c r="AE31" s="748"/>
      <c r="AF31" s="749">
        <v>0</v>
      </c>
      <c r="AG31" s="750"/>
      <c r="AH31" s="750"/>
      <c r="AI31" s="750"/>
      <c r="AJ31" s="751"/>
      <c r="AK31" s="818">
        <v>0</v>
      </c>
      <c r="AL31" s="819"/>
      <c r="AM31" s="819"/>
      <c r="AN31" s="819"/>
      <c r="AO31" s="819"/>
      <c r="AP31" s="819" t="s">
        <v>534</v>
      </c>
      <c r="AQ31" s="819"/>
      <c r="AR31" s="819"/>
      <c r="AS31" s="819"/>
      <c r="AT31" s="819"/>
      <c r="AU31" s="819" t="s">
        <v>534</v>
      </c>
      <c r="AV31" s="819"/>
      <c r="AW31" s="819"/>
      <c r="AX31" s="819"/>
      <c r="AY31" s="819"/>
      <c r="AZ31" s="820" t="s">
        <v>535</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382</v>
      </c>
      <c r="C32" s="744"/>
      <c r="D32" s="744"/>
      <c r="E32" s="744"/>
      <c r="F32" s="744"/>
      <c r="G32" s="744"/>
      <c r="H32" s="744"/>
      <c r="I32" s="744"/>
      <c r="J32" s="744"/>
      <c r="K32" s="744"/>
      <c r="L32" s="744"/>
      <c r="M32" s="744"/>
      <c r="N32" s="744"/>
      <c r="O32" s="744"/>
      <c r="P32" s="745"/>
      <c r="Q32" s="746">
        <v>56</v>
      </c>
      <c r="R32" s="747"/>
      <c r="S32" s="747"/>
      <c r="T32" s="747"/>
      <c r="U32" s="747"/>
      <c r="V32" s="747">
        <v>55</v>
      </c>
      <c r="W32" s="747"/>
      <c r="X32" s="747"/>
      <c r="Y32" s="747"/>
      <c r="Z32" s="747"/>
      <c r="AA32" s="747">
        <v>0</v>
      </c>
      <c r="AB32" s="747"/>
      <c r="AC32" s="747"/>
      <c r="AD32" s="747"/>
      <c r="AE32" s="748"/>
      <c r="AF32" s="749">
        <v>0</v>
      </c>
      <c r="AG32" s="750"/>
      <c r="AH32" s="750"/>
      <c r="AI32" s="750"/>
      <c r="AJ32" s="751"/>
      <c r="AK32" s="818">
        <v>22</v>
      </c>
      <c r="AL32" s="819"/>
      <c r="AM32" s="819"/>
      <c r="AN32" s="819"/>
      <c r="AO32" s="819"/>
      <c r="AP32" s="819" t="s">
        <v>534</v>
      </c>
      <c r="AQ32" s="819"/>
      <c r="AR32" s="819"/>
      <c r="AS32" s="819"/>
      <c r="AT32" s="819"/>
      <c r="AU32" s="819" t="s">
        <v>534</v>
      </c>
      <c r="AV32" s="819"/>
      <c r="AW32" s="819"/>
      <c r="AX32" s="819"/>
      <c r="AY32" s="819"/>
      <c r="AZ32" s="820" t="s">
        <v>534</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383</v>
      </c>
      <c r="C33" s="744"/>
      <c r="D33" s="744"/>
      <c r="E33" s="744"/>
      <c r="F33" s="744"/>
      <c r="G33" s="744"/>
      <c r="H33" s="744"/>
      <c r="I33" s="744"/>
      <c r="J33" s="744"/>
      <c r="K33" s="744"/>
      <c r="L33" s="744"/>
      <c r="M33" s="744"/>
      <c r="N33" s="744"/>
      <c r="O33" s="744"/>
      <c r="P33" s="745"/>
      <c r="Q33" s="746">
        <v>15</v>
      </c>
      <c r="R33" s="747"/>
      <c r="S33" s="747"/>
      <c r="T33" s="747"/>
      <c r="U33" s="747"/>
      <c r="V33" s="747">
        <v>15</v>
      </c>
      <c r="W33" s="747"/>
      <c r="X33" s="747"/>
      <c r="Y33" s="747"/>
      <c r="Z33" s="747"/>
      <c r="AA33" s="747" t="s">
        <v>534</v>
      </c>
      <c r="AB33" s="747"/>
      <c r="AC33" s="747"/>
      <c r="AD33" s="747"/>
      <c r="AE33" s="748"/>
      <c r="AF33" s="749" t="s">
        <v>112</v>
      </c>
      <c r="AG33" s="750"/>
      <c r="AH33" s="750"/>
      <c r="AI33" s="750"/>
      <c r="AJ33" s="751"/>
      <c r="AK33" s="818">
        <v>15</v>
      </c>
      <c r="AL33" s="819"/>
      <c r="AM33" s="819"/>
      <c r="AN33" s="819"/>
      <c r="AO33" s="819"/>
      <c r="AP33" s="819" t="s">
        <v>534</v>
      </c>
      <c r="AQ33" s="819"/>
      <c r="AR33" s="819"/>
      <c r="AS33" s="819"/>
      <c r="AT33" s="819"/>
      <c r="AU33" s="819" t="s">
        <v>534</v>
      </c>
      <c r="AV33" s="819"/>
      <c r="AW33" s="819"/>
      <c r="AX33" s="819"/>
      <c r="AY33" s="819"/>
      <c r="AZ33" s="820" t="s">
        <v>534</v>
      </c>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384</v>
      </c>
      <c r="C34" s="744"/>
      <c r="D34" s="744"/>
      <c r="E34" s="744"/>
      <c r="F34" s="744"/>
      <c r="G34" s="744"/>
      <c r="H34" s="744"/>
      <c r="I34" s="744"/>
      <c r="J34" s="744"/>
      <c r="K34" s="744"/>
      <c r="L34" s="744"/>
      <c r="M34" s="744"/>
      <c r="N34" s="744"/>
      <c r="O34" s="744"/>
      <c r="P34" s="745"/>
      <c r="Q34" s="746">
        <v>166</v>
      </c>
      <c r="R34" s="747"/>
      <c r="S34" s="747"/>
      <c r="T34" s="747"/>
      <c r="U34" s="747"/>
      <c r="V34" s="747">
        <v>156</v>
      </c>
      <c r="W34" s="747"/>
      <c r="X34" s="747"/>
      <c r="Y34" s="747"/>
      <c r="Z34" s="747"/>
      <c r="AA34" s="747">
        <v>10</v>
      </c>
      <c r="AB34" s="747"/>
      <c r="AC34" s="747"/>
      <c r="AD34" s="747"/>
      <c r="AE34" s="748"/>
      <c r="AF34" s="749">
        <v>10</v>
      </c>
      <c r="AG34" s="750"/>
      <c r="AH34" s="750"/>
      <c r="AI34" s="750"/>
      <c r="AJ34" s="751"/>
      <c r="AK34" s="818">
        <v>54</v>
      </c>
      <c r="AL34" s="819"/>
      <c r="AM34" s="819"/>
      <c r="AN34" s="819"/>
      <c r="AO34" s="819"/>
      <c r="AP34" s="819">
        <v>1200</v>
      </c>
      <c r="AQ34" s="819"/>
      <c r="AR34" s="819"/>
      <c r="AS34" s="819"/>
      <c r="AT34" s="819"/>
      <c r="AU34" s="819">
        <v>764</v>
      </c>
      <c r="AV34" s="819"/>
      <c r="AW34" s="819"/>
      <c r="AX34" s="819"/>
      <c r="AY34" s="819"/>
      <c r="AZ34" s="820" t="s">
        <v>534</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386</v>
      </c>
      <c r="C35" s="744"/>
      <c r="D35" s="744"/>
      <c r="E35" s="744"/>
      <c r="F35" s="744"/>
      <c r="G35" s="744"/>
      <c r="H35" s="744"/>
      <c r="I35" s="744"/>
      <c r="J35" s="744"/>
      <c r="K35" s="744"/>
      <c r="L35" s="744"/>
      <c r="M35" s="744"/>
      <c r="N35" s="744"/>
      <c r="O35" s="744"/>
      <c r="P35" s="745"/>
      <c r="Q35" s="746">
        <v>194</v>
      </c>
      <c r="R35" s="747"/>
      <c r="S35" s="747"/>
      <c r="T35" s="747"/>
      <c r="U35" s="747"/>
      <c r="V35" s="747">
        <v>191</v>
      </c>
      <c r="W35" s="747"/>
      <c r="X35" s="747"/>
      <c r="Y35" s="747"/>
      <c r="Z35" s="747"/>
      <c r="AA35" s="747">
        <v>3</v>
      </c>
      <c r="AB35" s="747"/>
      <c r="AC35" s="747"/>
      <c r="AD35" s="747"/>
      <c r="AE35" s="748"/>
      <c r="AF35" s="749">
        <v>4</v>
      </c>
      <c r="AG35" s="750"/>
      <c r="AH35" s="750"/>
      <c r="AI35" s="750"/>
      <c r="AJ35" s="751"/>
      <c r="AK35" s="818">
        <v>126</v>
      </c>
      <c r="AL35" s="819"/>
      <c r="AM35" s="819"/>
      <c r="AN35" s="819"/>
      <c r="AO35" s="819"/>
      <c r="AP35" s="819">
        <v>2189</v>
      </c>
      <c r="AQ35" s="819"/>
      <c r="AR35" s="819"/>
      <c r="AS35" s="819"/>
      <c r="AT35" s="819"/>
      <c r="AU35" s="819">
        <v>1834</v>
      </c>
      <c r="AV35" s="819"/>
      <c r="AW35" s="819"/>
      <c r="AX35" s="819"/>
      <c r="AY35" s="819"/>
      <c r="AZ35" s="820" t="s">
        <v>534</v>
      </c>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v>
      </c>
      <c r="AG63" s="830"/>
      <c r="AH63" s="830"/>
      <c r="AI63" s="830"/>
      <c r="AJ63" s="831"/>
      <c r="AK63" s="832"/>
      <c r="AL63" s="827"/>
      <c r="AM63" s="827"/>
      <c r="AN63" s="827"/>
      <c r="AO63" s="827"/>
      <c r="AP63" s="830">
        <v>3405</v>
      </c>
      <c r="AQ63" s="830"/>
      <c r="AR63" s="830"/>
      <c r="AS63" s="830"/>
      <c r="AT63" s="830"/>
      <c r="AU63" s="830">
        <v>2599</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391</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536</v>
      </c>
      <c r="C68" s="858"/>
      <c r="D68" s="858"/>
      <c r="E68" s="858"/>
      <c r="F68" s="858"/>
      <c r="G68" s="858"/>
      <c r="H68" s="858"/>
      <c r="I68" s="858"/>
      <c r="J68" s="858"/>
      <c r="K68" s="858"/>
      <c r="L68" s="858"/>
      <c r="M68" s="858"/>
      <c r="N68" s="858"/>
      <c r="O68" s="858"/>
      <c r="P68" s="859"/>
      <c r="Q68" s="860">
        <v>6701</v>
      </c>
      <c r="R68" s="854"/>
      <c r="S68" s="854"/>
      <c r="T68" s="854"/>
      <c r="U68" s="854"/>
      <c r="V68" s="854">
        <v>6632</v>
      </c>
      <c r="W68" s="854"/>
      <c r="X68" s="854"/>
      <c r="Y68" s="854"/>
      <c r="Z68" s="854"/>
      <c r="AA68" s="854">
        <v>68</v>
      </c>
      <c r="AB68" s="854"/>
      <c r="AC68" s="854"/>
      <c r="AD68" s="854"/>
      <c r="AE68" s="854"/>
      <c r="AF68" s="854">
        <v>2502</v>
      </c>
      <c r="AG68" s="854"/>
      <c r="AH68" s="854"/>
      <c r="AI68" s="854"/>
      <c r="AJ68" s="854"/>
      <c r="AK68" s="854" t="s">
        <v>551</v>
      </c>
      <c r="AL68" s="854"/>
      <c r="AM68" s="854"/>
      <c r="AN68" s="854"/>
      <c r="AO68" s="854"/>
      <c r="AP68" s="854">
        <v>6328</v>
      </c>
      <c r="AQ68" s="854"/>
      <c r="AR68" s="854"/>
      <c r="AS68" s="854"/>
      <c r="AT68" s="854"/>
      <c r="AU68" s="854">
        <v>234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537</v>
      </c>
      <c r="C69" s="862"/>
      <c r="D69" s="862"/>
      <c r="E69" s="862"/>
      <c r="F69" s="862"/>
      <c r="G69" s="862"/>
      <c r="H69" s="862"/>
      <c r="I69" s="862"/>
      <c r="J69" s="862"/>
      <c r="K69" s="862"/>
      <c r="L69" s="862"/>
      <c r="M69" s="862"/>
      <c r="N69" s="862"/>
      <c r="O69" s="862"/>
      <c r="P69" s="863"/>
      <c r="Q69" s="864">
        <v>503</v>
      </c>
      <c r="R69" s="819"/>
      <c r="S69" s="819"/>
      <c r="T69" s="819"/>
      <c r="U69" s="819"/>
      <c r="V69" s="819">
        <v>493</v>
      </c>
      <c r="W69" s="819"/>
      <c r="X69" s="819"/>
      <c r="Y69" s="819"/>
      <c r="Z69" s="819"/>
      <c r="AA69" s="819">
        <v>11</v>
      </c>
      <c r="AB69" s="819"/>
      <c r="AC69" s="819"/>
      <c r="AD69" s="819"/>
      <c r="AE69" s="819"/>
      <c r="AF69" s="819">
        <v>171</v>
      </c>
      <c r="AG69" s="819"/>
      <c r="AH69" s="819"/>
      <c r="AI69" s="819"/>
      <c r="AJ69" s="819"/>
      <c r="AK69" s="819" t="s">
        <v>534</v>
      </c>
      <c r="AL69" s="819"/>
      <c r="AM69" s="819"/>
      <c r="AN69" s="819"/>
      <c r="AO69" s="819"/>
      <c r="AP69" s="819">
        <v>929</v>
      </c>
      <c r="AQ69" s="819"/>
      <c r="AR69" s="819"/>
      <c r="AS69" s="819"/>
      <c r="AT69" s="819"/>
      <c r="AU69" s="819">
        <v>63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538</v>
      </c>
      <c r="C70" s="862"/>
      <c r="D70" s="862"/>
      <c r="E70" s="862"/>
      <c r="F70" s="862"/>
      <c r="G70" s="862"/>
      <c r="H70" s="862"/>
      <c r="I70" s="862"/>
      <c r="J70" s="862"/>
      <c r="K70" s="862"/>
      <c r="L70" s="862"/>
      <c r="M70" s="862"/>
      <c r="N70" s="862"/>
      <c r="O70" s="862"/>
      <c r="P70" s="863"/>
      <c r="Q70" s="864">
        <v>4885</v>
      </c>
      <c r="R70" s="819"/>
      <c r="S70" s="819"/>
      <c r="T70" s="819"/>
      <c r="U70" s="819"/>
      <c r="V70" s="819">
        <v>4744</v>
      </c>
      <c r="W70" s="819"/>
      <c r="X70" s="819"/>
      <c r="Y70" s="819"/>
      <c r="Z70" s="819"/>
      <c r="AA70" s="819">
        <v>141</v>
      </c>
      <c r="AB70" s="819"/>
      <c r="AC70" s="819"/>
      <c r="AD70" s="819"/>
      <c r="AE70" s="819"/>
      <c r="AF70" s="819">
        <v>141</v>
      </c>
      <c r="AG70" s="819"/>
      <c r="AH70" s="819"/>
      <c r="AI70" s="819"/>
      <c r="AJ70" s="819"/>
      <c r="AK70" s="819">
        <v>100</v>
      </c>
      <c r="AL70" s="819"/>
      <c r="AM70" s="819"/>
      <c r="AN70" s="819"/>
      <c r="AO70" s="819"/>
      <c r="AP70" s="819" t="s">
        <v>534</v>
      </c>
      <c r="AQ70" s="819"/>
      <c r="AR70" s="819"/>
      <c r="AS70" s="819"/>
      <c r="AT70" s="819"/>
      <c r="AU70" s="819" t="s">
        <v>534</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539</v>
      </c>
      <c r="C71" s="862"/>
      <c r="D71" s="862"/>
      <c r="E71" s="862"/>
      <c r="F71" s="862"/>
      <c r="G71" s="862"/>
      <c r="H71" s="862"/>
      <c r="I71" s="862"/>
      <c r="J71" s="862"/>
      <c r="K71" s="862"/>
      <c r="L71" s="862"/>
      <c r="M71" s="862"/>
      <c r="N71" s="862"/>
      <c r="O71" s="862"/>
      <c r="P71" s="863"/>
      <c r="Q71" s="864">
        <v>10</v>
      </c>
      <c r="R71" s="819"/>
      <c r="S71" s="819"/>
      <c r="T71" s="819"/>
      <c r="U71" s="819"/>
      <c r="V71" s="819">
        <v>7</v>
      </c>
      <c r="W71" s="819"/>
      <c r="X71" s="819"/>
      <c r="Y71" s="819"/>
      <c r="Z71" s="819"/>
      <c r="AA71" s="819">
        <v>2</v>
      </c>
      <c r="AB71" s="819"/>
      <c r="AC71" s="819"/>
      <c r="AD71" s="819"/>
      <c r="AE71" s="819"/>
      <c r="AF71" s="819">
        <v>2</v>
      </c>
      <c r="AG71" s="819"/>
      <c r="AH71" s="819"/>
      <c r="AI71" s="819"/>
      <c r="AJ71" s="819"/>
      <c r="AK71" s="819" t="s">
        <v>534</v>
      </c>
      <c r="AL71" s="819"/>
      <c r="AM71" s="819"/>
      <c r="AN71" s="819"/>
      <c r="AO71" s="819"/>
      <c r="AP71" s="819" t="s">
        <v>534</v>
      </c>
      <c r="AQ71" s="819"/>
      <c r="AR71" s="819"/>
      <c r="AS71" s="819"/>
      <c r="AT71" s="819"/>
      <c r="AU71" s="819" t="s">
        <v>534</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540</v>
      </c>
      <c r="C72" s="862"/>
      <c r="D72" s="862"/>
      <c r="E72" s="862"/>
      <c r="F72" s="862"/>
      <c r="G72" s="862"/>
      <c r="H72" s="862"/>
      <c r="I72" s="862"/>
      <c r="J72" s="862"/>
      <c r="K72" s="862"/>
      <c r="L72" s="862"/>
      <c r="M72" s="862"/>
      <c r="N72" s="862"/>
      <c r="O72" s="862"/>
      <c r="P72" s="863"/>
      <c r="Q72" s="864">
        <v>1344</v>
      </c>
      <c r="R72" s="819"/>
      <c r="S72" s="819"/>
      <c r="T72" s="819"/>
      <c r="U72" s="819"/>
      <c r="V72" s="819">
        <v>1307</v>
      </c>
      <c r="W72" s="819"/>
      <c r="X72" s="819"/>
      <c r="Y72" s="819"/>
      <c r="Z72" s="819"/>
      <c r="AA72" s="819">
        <v>37</v>
      </c>
      <c r="AB72" s="819"/>
      <c r="AC72" s="819"/>
      <c r="AD72" s="819"/>
      <c r="AE72" s="819"/>
      <c r="AF72" s="819">
        <v>37</v>
      </c>
      <c r="AG72" s="819"/>
      <c r="AH72" s="819"/>
      <c r="AI72" s="819"/>
      <c r="AJ72" s="819"/>
      <c r="AK72" s="819" t="s">
        <v>534</v>
      </c>
      <c r="AL72" s="819"/>
      <c r="AM72" s="819"/>
      <c r="AN72" s="819"/>
      <c r="AO72" s="819"/>
      <c r="AP72" s="819">
        <v>480</v>
      </c>
      <c r="AQ72" s="819"/>
      <c r="AR72" s="819"/>
      <c r="AS72" s="819"/>
      <c r="AT72" s="819"/>
      <c r="AU72" s="819">
        <v>22</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541</v>
      </c>
      <c r="C73" s="862"/>
      <c r="D73" s="862"/>
      <c r="E73" s="862"/>
      <c r="F73" s="862"/>
      <c r="G73" s="862"/>
      <c r="H73" s="862"/>
      <c r="I73" s="862"/>
      <c r="J73" s="862"/>
      <c r="K73" s="862"/>
      <c r="L73" s="862"/>
      <c r="M73" s="862"/>
      <c r="N73" s="862"/>
      <c r="O73" s="862"/>
      <c r="P73" s="863"/>
      <c r="Q73" s="864">
        <v>465</v>
      </c>
      <c r="R73" s="819"/>
      <c r="S73" s="819"/>
      <c r="T73" s="819"/>
      <c r="U73" s="819"/>
      <c r="V73" s="819">
        <v>464</v>
      </c>
      <c r="W73" s="819"/>
      <c r="X73" s="819"/>
      <c r="Y73" s="819"/>
      <c r="Z73" s="819"/>
      <c r="AA73" s="819">
        <v>1</v>
      </c>
      <c r="AB73" s="819"/>
      <c r="AC73" s="819"/>
      <c r="AD73" s="819"/>
      <c r="AE73" s="819"/>
      <c r="AF73" s="819">
        <v>1</v>
      </c>
      <c r="AG73" s="819"/>
      <c r="AH73" s="819"/>
      <c r="AI73" s="819"/>
      <c r="AJ73" s="819"/>
      <c r="AK73" s="819" t="s">
        <v>534</v>
      </c>
      <c r="AL73" s="819"/>
      <c r="AM73" s="819"/>
      <c r="AN73" s="819"/>
      <c r="AO73" s="819"/>
      <c r="AP73" s="819">
        <v>128</v>
      </c>
      <c r="AQ73" s="819"/>
      <c r="AR73" s="819"/>
      <c r="AS73" s="819"/>
      <c r="AT73" s="819"/>
      <c r="AU73" s="819">
        <v>15</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542</v>
      </c>
      <c r="C74" s="862"/>
      <c r="D74" s="862"/>
      <c r="E74" s="862"/>
      <c r="F74" s="862"/>
      <c r="G74" s="862"/>
      <c r="H74" s="862"/>
      <c r="I74" s="862"/>
      <c r="J74" s="862"/>
      <c r="K74" s="862"/>
      <c r="L74" s="862"/>
      <c r="M74" s="862"/>
      <c r="N74" s="862"/>
      <c r="O74" s="862"/>
      <c r="P74" s="863"/>
      <c r="Q74" s="864">
        <v>20</v>
      </c>
      <c r="R74" s="819"/>
      <c r="S74" s="819"/>
      <c r="T74" s="819"/>
      <c r="U74" s="819"/>
      <c r="V74" s="819">
        <v>18</v>
      </c>
      <c r="W74" s="819"/>
      <c r="X74" s="819"/>
      <c r="Y74" s="819"/>
      <c r="Z74" s="819"/>
      <c r="AA74" s="819">
        <v>2</v>
      </c>
      <c r="AB74" s="819"/>
      <c r="AC74" s="819"/>
      <c r="AD74" s="819"/>
      <c r="AE74" s="819"/>
      <c r="AF74" s="819">
        <v>2</v>
      </c>
      <c r="AG74" s="819"/>
      <c r="AH74" s="819"/>
      <c r="AI74" s="819"/>
      <c r="AJ74" s="819"/>
      <c r="AK74" s="819">
        <v>8</v>
      </c>
      <c r="AL74" s="819"/>
      <c r="AM74" s="819"/>
      <c r="AN74" s="819"/>
      <c r="AO74" s="819"/>
      <c r="AP74" s="819" t="s">
        <v>534</v>
      </c>
      <c r="AQ74" s="819"/>
      <c r="AR74" s="819"/>
      <c r="AS74" s="819"/>
      <c r="AT74" s="819"/>
      <c r="AU74" s="819" t="s">
        <v>553</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543</v>
      </c>
      <c r="C75" s="862"/>
      <c r="D75" s="862"/>
      <c r="E75" s="862"/>
      <c r="F75" s="862"/>
      <c r="G75" s="862"/>
      <c r="H75" s="862"/>
      <c r="I75" s="862"/>
      <c r="J75" s="862"/>
      <c r="K75" s="862"/>
      <c r="L75" s="862"/>
      <c r="M75" s="862"/>
      <c r="N75" s="862"/>
      <c r="O75" s="862"/>
      <c r="P75" s="863"/>
      <c r="Q75" s="867">
        <v>105</v>
      </c>
      <c r="R75" s="868"/>
      <c r="S75" s="868"/>
      <c r="T75" s="868"/>
      <c r="U75" s="818"/>
      <c r="V75" s="869">
        <v>93</v>
      </c>
      <c r="W75" s="868"/>
      <c r="X75" s="868"/>
      <c r="Y75" s="868"/>
      <c r="Z75" s="818"/>
      <c r="AA75" s="869">
        <v>12</v>
      </c>
      <c r="AB75" s="868"/>
      <c r="AC75" s="868"/>
      <c r="AD75" s="868"/>
      <c r="AE75" s="818"/>
      <c r="AF75" s="869">
        <v>12</v>
      </c>
      <c r="AG75" s="868"/>
      <c r="AH75" s="868"/>
      <c r="AI75" s="868"/>
      <c r="AJ75" s="818"/>
      <c r="AK75" s="869" t="s">
        <v>534</v>
      </c>
      <c r="AL75" s="868"/>
      <c r="AM75" s="868"/>
      <c r="AN75" s="868"/>
      <c r="AO75" s="818"/>
      <c r="AP75" s="869" t="s">
        <v>534</v>
      </c>
      <c r="AQ75" s="868"/>
      <c r="AR75" s="868"/>
      <c r="AS75" s="868"/>
      <c r="AT75" s="818"/>
      <c r="AU75" s="869" t="s">
        <v>534</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544</v>
      </c>
      <c r="C76" s="862"/>
      <c r="D76" s="862"/>
      <c r="E76" s="862"/>
      <c r="F76" s="862"/>
      <c r="G76" s="862"/>
      <c r="H76" s="862"/>
      <c r="I76" s="862"/>
      <c r="J76" s="862"/>
      <c r="K76" s="862"/>
      <c r="L76" s="862"/>
      <c r="M76" s="862"/>
      <c r="N76" s="862"/>
      <c r="O76" s="862"/>
      <c r="P76" s="863"/>
      <c r="Q76" s="867">
        <v>37</v>
      </c>
      <c r="R76" s="868"/>
      <c r="S76" s="868"/>
      <c r="T76" s="868"/>
      <c r="U76" s="818"/>
      <c r="V76" s="869">
        <v>57</v>
      </c>
      <c r="W76" s="868"/>
      <c r="X76" s="868"/>
      <c r="Y76" s="868"/>
      <c r="Z76" s="818"/>
      <c r="AA76" s="869">
        <v>-20</v>
      </c>
      <c r="AB76" s="868"/>
      <c r="AC76" s="868"/>
      <c r="AD76" s="868"/>
      <c r="AE76" s="818"/>
      <c r="AF76" s="869">
        <v>4</v>
      </c>
      <c r="AG76" s="868"/>
      <c r="AH76" s="868"/>
      <c r="AI76" s="868"/>
      <c r="AJ76" s="818"/>
      <c r="AK76" s="869" t="s">
        <v>534</v>
      </c>
      <c r="AL76" s="868"/>
      <c r="AM76" s="868"/>
      <c r="AN76" s="868"/>
      <c r="AO76" s="818"/>
      <c r="AP76" s="869" t="s">
        <v>534</v>
      </c>
      <c r="AQ76" s="868"/>
      <c r="AR76" s="868"/>
      <c r="AS76" s="868"/>
      <c r="AT76" s="818"/>
      <c r="AU76" s="869" t="s">
        <v>534</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545</v>
      </c>
      <c r="C77" s="862"/>
      <c r="D77" s="862"/>
      <c r="E77" s="862"/>
      <c r="F77" s="862"/>
      <c r="G77" s="862"/>
      <c r="H77" s="862"/>
      <c r="I77" s="862"/>
      <c r="J77" s="862"/>
      <c r="K77" s="862"/>
      <c r="L77" s="862"/>
      <c r="M77" s="862"/>
      <c r="N77" s="862"/>
      <c r="O77" s="862"/>
      <c r="P77" s="863"/>
      <c r="Q77" s="867">
        <v>862</v>
      </c>
      <c r="R77" s="868"/>
      <c r="S77" s="868"/>
      <c r="T77" s="868"/>
      <c r="U77" s="818"/>
      <c r="V77" s="869">
        <v>108</v>
      </c>
      <c r="W77" s="868"/>
      <c r="X77" s="868"/>
      <c r="Y77" s="868"/>
      <c r="Z77" s="818"/>
      <c r="AA77" s="869">
        <v>755</v>
      </c>
      <c r="AB77" s="868"/>
      <c r="AC77" s="868"/>
      <c r="AD77" s="868"/>
      <c r="AE77" s="818"/>
      <c r="AF77" s="869">
        <v>731</v>
      </c>
      <c r="AG77" s="868"/>
      <c r="AH77" s="868"/>
      <c r="AI77" s="868"/>
      <c r="AJ77" s="818"/>
      <c r="AK77" s="869">
        <v>5</v>
      </c>
      <c r="AL77" s="868"/>
      <c r="AM77" s="868"/>
      <c r="AN77" s="868"/>
      <c r="AO77" s="818"/>
      <c r="AP77" s="869">
        <v>222</v>
      </c>
      <c r="AQ77" s="868"/>
      <c r="AR77" s="868"/>
      <c r="AS77" s="868"/>
      <c r="AT77" s="818"/>
      <c r="AU77" s="869">
        <v>24</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546</v>
      </c>
      <c r="C78" s="862"/>
      <c r="D78" s="862"/>
      <c r="E78" s="862"/>
      <c r="F78" s="862"/>
      <c r="G78" s="862"/>
      <c r="H78" s="862"/>
      <c r="I78" s="862"/>
      <c r="J78" s="862"/>
      <c r="K78" s="862"/>
      <c r="L78" s="862"/>
      <c r="M78" s="862"/>
      <c r="N78" s="862"/>
      <c r="O78" s="862"/>
      <c r="P78" s="863"/>
      <c r="Q78" s="864">
        <v>2614</v>
      </c>
      <c r="R78" s="819"/>
      <c r="S78" s="819"/>
      <c r="T78" s="819"/>
      <c r="U78" s="819"/>
      <c r="V78" s="819">
        <v>2558</v>
      </c>
      <c r="W78" s="819"/>
      <c r="X78" s="819"/>
      <c r="Y78" s="819"/>
      <c r="Z78" s="819"/>
      <c r="AA78" s="819">
        <v>55</v>
      </c>
      <c r="AB78" s="819"/>
      <c r="AC78" s="819"/>
      <c r="AD78" s="819"/>
      <c r="AE78" s="819"/>
      <c r="AF78" s="819">
        <v>55</v>
      </c>
      <c r="AG78" s="819"/>
      <c r="AH78" s="819"/>
      <c r="AI78" s="819"/>
      <c r="AJ78" s="819"/>
      <c r="AK78" s="819">
        <v>18</v>
      </c>
      <c r="AL78" s="819"/>
      <c r="AM78" s="819"/>
      <c r="AN78" s="819"/>
      <c r="AO78" s="819"/>
      <c r="AP78" s="819" t="s">
        <v>534</v>
      </c>
      <c r="AQ78" s="819"/>
      <c r="AR78" s="819"/>
      <c r="AS78" s="819"/>
      <c r="AT78" s="819"/>
      <c r="AU78" s="819" t="s">
        <v>534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547</v>
      </c>
      <c r="C79" s="862"/>
      <c r="D79" s="862"/>
      <c r="E79" s="862"/>
      <c r="F79" s="862"/>
      <c r="G79" s="862"/>
      <c r="H79" s="862"/>
      <c r="I79" s="862"/>
      <c r="J79" s="862"/>
      <c r="K79" s="862"/>
      <c r="L79" s="862"/>
      <c r="M79" s="862"/>
      <c r="N79" s="862"/>
      <c r="O79" s="862"/>
      <c r="P79" s="863"/>
      <c r="Q79" s="864">
        <v>325977</v>
      </c>
      <c r="R79" s="819"/>
      <c r="S79" s="819"/>
      <c r="T79" s="819"/>
      <c r="U79" s="819"/>
      <c r="V79" s="819">
        <v>309321</v>
      </c>
      <c r="W79" s="819"/>
      <c r="X79" s="819"/>
      <c r="Y79" s="819"/>
      <c r="Z79" s="819"/>
      <c r="AA79" s="819">
        <v>16656</v>
      </c>
      <c r="AB79" s="819"/>
      <c r="AC79" s="819"/>
      <c r="AD79" s="819"/>
      <c r="AE79" s="819"/>
      <c r="AF79" s="819">
        <v>16656</v>
      </c>
      <c r="AG79" s="819"/>
      <c r="AH79" s="819"/>
      <c r="AI79" s="819"/>
      <c r="AJ79" s="819"/>
      <c r="AK79" s="819">
        <v>1899</v>
      </c>
      <c r="AL79" s="819"/>
      <c r="AM79" s="819"/>
      <c r="AN79" s="819"/>
      <c r="AO79" s="819"/>
      <c r="AP79" s="819" t="s">
        <v>534</v>
      </c>
      <c r="AQ79" s="819"/>
      <c r="AR79" s="819"/>
      <c r="AS79" s="819"/>
      <c r="AT79" s="819"/>
      <c r="AU79" s="819" t="s">
        <v>552</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548</v>
      </c>
      <c r="C80" s="862"/>
      <c r="D80" s="862"/>
      <c r="E80" s="862"/>
      <c r="F80" s="862"/>
      <c r="G80" s="862"/>
      <c r="H80" s="862"/>
      <c r="I80" s="862"/>
      <c r="J80" s="862"/>
      <c r="K80" s="862"/>
      <c r="L80" s="862"/>
      <c r="M80" s="862"/>
      <c r="N80" s="862"/>
      <c r="O80" s="862"/>
      <c r="P80" s="863"/>
      <c r="Q80" s="864">
        <v>708</v>
      </c>
      <c r="R80" s="819"/>
      <c r="S80" s="819"/>
      <c r="T80" s="819"/>
      <c r="U80" s="819"/>
      <c r="V80" s="819">
        <v>698</v>
      </c>
      <c r="W80" s="819"/>
      <c r="X80" s="819"/>
      <c r="Y80" s="819"/>
      <c r="Z80" s="819"/>
      <c r="AA80" s="819">
        <v>10</v>
      </c>
      <c r="AB80" s="819"/>
      <c r="AC80" s="819"/>
      <c r="AD80" s="819"/>
      <c r="AE80" s="819"/>
      <c r="AF80" s="819">
        <v>10</v>
      </c>
      <c r="AG80" s="819"/>
      <c r="AH80" s="819"/>
      <c r="AI80" s="819"/>
      <c r="AJ80" s="819"/>
      <c r="AK80" s="819" t="s">
        <v>534</v>
      </c>
      <c r="AL80" s="819"/>
      <c r="AM80" s="819"/>
      <c r="AN80" s="819"/>
      <c r="AO80" s="819"/>
      <c r="AP80" s="819">
        <v>93</v>
      </c>
      <c r="AQ80" s="819"/>
      <c r="AR80" s="819"/>
      <c r="AS80" s="819"/>
      <c r="AT80" s="819"/>
      <c r="AU80" s="819">
        <v>36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549</v>
      </c>
      <c r="C81" s="862"/>
      <c r="D81" s="862"/>
      <c r="E81" s="862"/>
      <c r="F81" s="862"/>
      <c r="G81" s="862"/>
      <c r="H81" s="862"/>
      <c r="I81" s="862"/>
      <c r="J81" s="862"/>
      <c r="K81" s="862"/>
      <c r="L81" s="862"/>
      <c r="M81" s="862"/>
      <c r="N81" s="862"/>
      <c r="O81" s="862"/>
      <c r="P81" s="863"/>
      <c r="Q81" s="864">
        <v>2466</v>
      </c>
      <c r="R81" s="819"/>
      <c r="S81" s="819"/>
      <c r="T81" s="819"/>
      <c r="U81" s="819"/>
      <c r="V81" s="819">
        <v>2465</v>
      </c>
      <c r="W81" s="819"/>
      <c r="X81" s="819"/>
      <c r="Y81" s="819"/>
      <c r="Z81" s="819"/>
      <c r="AA81" s="819">
        <v>1</v>
      </c>
      <c r="AB81" s="819"/>
      <c r="AC81" s="819"/>
      <c r="AD81" s="819"/>
      <c r="AE81" s="819"/>
      <c r="AF81" s="819">
        <v>1</v>
      </c>
      <c r="AG81" s="819"/>
      <c r="AH81" s="819"/>
      <c r="AI81" s="819"/>
      <c r="AJ81" s="819"/>
      <c r="AK81" s="819" t="s">
        <v>534</v>
      </c>
      <c r="AL81" s="819"/>
      <c r="AM81" s="819"/>
      <c r="AN81" s="819"/>
      <c r="AO81" s="819"/>
      <c r="AP81" s="819" t="s">
        <v>534</v>
      </c>
      <c r="AQ81" s="819"/>
      <c r="AR81" s="819"/>
      <c r="AS81" s="819"/>
      <c r="AT81" s="819"/>
      <c r="AU81" s="819" t="s">
        <v>534</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20323</v>
      </c>
      <c r="AG88" s="830"/>
      <c r="AH88" s="830"/>
      <c r="AI88" s="830"/>
      <c r="AJ88" s="830"/>
      <c r="AK88" s="827"/>
      <c r="AL88" s="827"/>
      <c r="AM88" s="827"/>
      <c r="AN88" s="827"/>
      <c r="AO88" s="827"/>
      <c r="AP88" s="830">
        <v>8180</v>
      </c>
      <c r="AQ88" s="830"/>
      <c r="AR88" s="830"/>
      <c r="AS88" s="830"/>
      <c r="AT88" s="830"/>
      <c r="AU88" s="830">
        <v>394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10</v>
      </c>
      <c r="CS102" s="838"/>
      <c r="CT102" s="838"/>
      <c r="CU102" s="838"/>
      <c r="CV102" s="881"/>
      <c r="CW102" s="880" t="s">
        <v>534</v>
      </c>
      <c r="CX102" s="838"/>
      <c r="CY102" s="838"/>
      <c r="CZ102" s="838"/>
      <c r="DA102" s="881"/>
      <c r="DB102" s="880" t="s">
        <v>534</v>
      </c>
      <c r="DC102" s="838"/>
      <c r="DD102" s="838"/>
      <c r="DE102" s="838"/>
      <c r="DF102" s="881"/>
      <c r="DG102" s="880" t="s">
        <v>534</v>
      </c>
      <c r="DH102" s="838"/>
      <c r="DI102" s="838"/>
      <c r="DJ102" s="838"/>
      <c r="DK102" s="881"/>
      <c r="DL102" s="880" t="s">
        <v>535</v>
      </c>
      <c r="DM102" s="838"/>
      <c r="DN102" s="838"/>
      <c r="DO102" s="838"/>
      <c r="DP102" s="881"/>
      <c r="DQ102" s="880" t="s">
        <v>534</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287</v>
      </c>
      <c r="AG109" s="883"/>
      <c r="AH109" s="883"/>
      <c r="AI109" s="883"/>
      <c r="AJ109" s="884"/>
      <c r="AK109" s="882" t="s">
        <v>286</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287</v>
      </c>
      <c r="BW109" s="883"/>
      <c r="BX109" s="883"/>
      <c r="BY109" s="883"/>
      <c r="BZ109" s="884"/>
      <c r="CA109" s="882" t="s">
        <v>286</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287</v>
      </c>
      <c r="DM109" s="883"/>
      <c r="DN109" s="883"/>
      <c r="DO109" s="883"/>
      <c r="DP109" s="884"/>
      <c r="DQ109" s="882" t="s">
        <v>286</v>
      </c>
      <c r="DR109" s="883"/>
      <c r="DS109" s="883"/>
      <c r="DT109" s="883"/>
      <c r="DU109" s="884"/>
      <c r="DV109" s="882" t="s">
        <v>402</v>
      </c>
      <c r="DW109" s="883"/>
      <c r="DX109" s="883"/>
      <c r="DY109" s="883"/>
      <c r="DZ109" s="885"/>
    </row>
    <row r="110" spans="1:131" s="197" customFormat="1" ht="26.25" customHeight="1">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388592</v>
      </c>
      <c r="AB110" s="890"/>
      <c r="AC110" s="890"/>
      <c r="AD110" s="890"/>
      <c r="AE110" s="891"/>
      <c r="AF110" s="892">
        <v>375659</v>
      </c>
      <c r="AG110" s="890"/>
      <c r="AH110" s="890"/>
      <c r="AI110" s="890"/>
      <c r="AJ110" s="891"/>
      <c r="AK110" s="892">
        <v>367465</v>
      </c>
      <c r="AL110" s="890"/>
      <c r="AM110" s="890"/>
      <c r="AN110" s="890"/>
      <c r="AO110" s="891"/>
      <c r="AP110" s="893">
        <v>21.9</v>
      </c>
      <c r="AQ110" s="894"/>
      <c r="AR110" s="894"/>
      <c r="AS110" s="894"/>
      <c r="AT110" s="895"/>
      <c r="AU110" s="896" t="s">
        <v>60</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3341360</v>
      </c>
      <c r="BR110" s="927"/>
      <c r="BS110" s="927"/>
      <c r="BT110" s="927"/>
      <c r="BU110" s="927"/>
      <c r="BV110" s="927">
        <v>3455186</v>
      </c>
      <c r="BW110" s="927"/>
      <c r="BX110" s="927"/>
      <c r="BY110" s="927"/>
      <c r="BZ110" s="927"/>
      <c r="CA110" s="927">
        <v>3466854</v>
      </c>
      <c r="CB110" s="927"/>
      <c r="CC110" s="927"/>
      <c r="CD110" s="927"/>
      <c r="CE110" s="927"/>
      <c r="CF110" s="941">
        <v>207</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409</v>
      </c>
      <c r="BA111" s="950"/>
      <c r="BB111" s="950"/>
      <c r="BC111" s="950"/>
      <c r="BD111" s="950"/>
      <c r="BE111" s="950"/>
      <c r="BF111" s="950"/>
      <c r="BG111" s="950"/>
      <c r="BH111" s="950"/>
      <c r="BI111" s="950"/>
      <c r="BJ111" s="950"/>
      <c r="BK111" s="950"/>
      <c r="BL111" s="950"/>
      <c r="BM111" s="950"/>
      <c r="BN111" s="950"/>
      <c r="BO111" s="950"/>
      <c r="BP111" s="951"/>
      <c r="BQ111" s="919" t="s">
        <v>112</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410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411</v>
      </c>
      <c r="B112" s="953"/>
      <c r="C112" s="950" t="s">
        <v>412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413</v>
      </c>
      <c r="BA112" s="950"/>
      <c r="BB112" s="950"/>
      <c r="BC112" s="950"/>
      <c r="BD112" s="950"/>
      <c r="BE112" s="950"/>
      <c r="BF112" s="950"/>
      <c r="BG112" s="950"/>
      <c r="BH112" s="950"/>
      <c r="BI112" s="950"/>
      <c r="BJ112" s="950"/>
      <c r="BK112" s="950"/>
      <c r="BL112" s="950"/>
      <c r="BM112" s="950"/>
      <c r="BN112" s="950"/>
      <c r="BO112" s="950"/>
      <c r="BP112" s="951"/>
      <c r="BQ112" s="919">
        <v>2700744</v>
      </c>
      <c r="BR112" s="920"/>
      <c r="BS112" s="920"/>
      <c r="BT112" s="920"/>
      <c r="BU112" s="920"/>
      <c r="BV112" s="920">
        <v>2667659</v>
      </c>
      <c r="BW112" s="920"/>
      <c r="BX112" s="920"/>
      <c r="BY112" s="920"/>
      <c r="BZ112" s="920"/>
      <c r="CA112" s="920">
        <v>2598904</v>
      </c>
      <c r="CB112" s="920"/>
      <c r="CC112" s="920"/>
      <c r="CD112" s="920"/>
      <c r="CE112" s="920"/>
      <c r="CF112" s="914">
        <v>155.19999999999999</v>
      </c>
      <c r="CG112" s="915"/>
      <c r="CH112" s="915"/>
      <c r="CI112" s="915"/>
      <c r="CJ112" s="915"/>
      <c r="CK112" s="945"/>
      <c r="CL112" s="946"/>
      <c r="CM112" s="916" t="s">
        <v>414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152310</v>
      </c>
      <c r="AB113" s="934"/>
      <c r="AC113" s="934"/>
      <c r="AD113" s="934"/>
      <c r="AE113" s="935"/>
      <c r="AF113" s="936">
        <v>149002</v>
      </c>
      <c r="AG113" s="934"/>
      <c r="AH113" s="934"/>
      <c r="AI113" s="934"/>
      <c r="AJ113" s="935"/>
      <c r="AK113" s="936">
        <v>142106</v>
      </c>
      <c r="AL113" s="934"/>
      <c r="AM113" s="934"/>
      <c r="AN113" s="934"/>
      <c r="AO113" s="935"/>
      <c r="AP113" s="937">
        <v>8.5</v>
      </c>
      <c r="AQ113" s="938"/>
      <c r="AR113" s="938"/>
      <c r="AS113" s="938"/>
      <c r="AT113" s="939"/>
      <c r="AU113" s="899"/>
      <c r="AV113" s="900"/>
      <c r="AW113" s="900"/>
      <c r="AX113" s="900"/>
      <c r="AY113" s="901"/>
      <c r="AZ113" s="949" t="s">
        <v>416</v>
      </c>
      <c r="BA113" s="950"/>
      <c r="BB113" s="950"/>
      <c r="BC113" s="950"/>
      <c r="BD113" s="950"/>
      <c r="BE113" s="950"/>
      <c r="BF113" s="950"/>
      <c r="BG113" s="950"/>
      <c r="BH113" s="950"/>
      <c r="BI113" s="950"/>
      <c r="BJ113" s="950"/>
      <c r="BK113" s="950"/>
      <c r="BL113" s="950"/>
      <c r="BM113" s="950"/>
      <c r="BN113" s="950"/>
      <c r="BO113" s="950"/>
      <c r="BP113" s="951"/>
      <c r="BQ113" s="919">
        <v>494782</v>
      </c>
      <c r="BR113" s="920"/>
      <c r="BS113" s="920"/>
      <c r="BT113" s="920"/>
      <c r="BU113" s="920"/>
      <c r="BV113" s="920">
        <v>425950</v>
      </c>
      <c r="BW113" s="920"/>
      <c r="BX113" s="920"/>
      <c r="BY113" s="920"/>
      <c r="BZ113" s="920"/>
      <c r="CA113" s="920">
        <v>394262</v>
      </c>
      <c r="CB113" s="920"/>
      <c r="CC113" s="920"/>
      <c r="CD113" s="920"/>
      <c r="CE113" s="920"/>
      <c r="CF113" s="914">
        <v>23.5</v>
      </c>
      <c r="CG113" s="915"/>
      <c r="CH113" s="915"/>
      <c r="CI113" s="915"/>
      <c r="CJ113" s="915"/>
      <c r="CK113" s="945"/>
      <c r="CL113" s="946"/>
      <c r="CM113" s="916" t="s">
        <v>417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418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120169</v>
      </c>
      <c r="AB114" s="959"/>
      <c r="AC114" s="959"/>
      <c r="AD114" s="959"/>
      <c r="AE114" s="960"/>
      <c r="AF114" s="961">
        <v>104048</v>
      </c>
      <c r="AG114" s="959"/>
      <c r="AH114" s="959"/>
      <c r="AI114" s="959"/>
      <c r="AJ114" s="960"/>
      <c r="AK114" s="961">
        <v>52696</v>
      </c>
      <c r="AL114" s="959"/>
      <c r="AM114" s="959"/>
      <c r="AN114" s="959"/>
      <c r="AO114" s="960"/>
      <c r="AP114" s="962">
        <v>3.1</v>
      </c>
      <c r="AQ114" s="963"/>
      <c r="AR114" s="963"/>
      <c r="AS114" s="963"/>
      <c r="AT114" s="964"/>
      <c r="AU114" s="899"/>
      <c r="AV114" s="900"/>
      <c r="AW114" s="900"/>
      <c r="AX114" s="900"/>
      <c r="AY114" s="901"/>
      <c r="AZ114" s="949" t="s">
        <v>419</v>
      </c>
      <c r="BA114" s="950"/>
      <c r="BB114" s="950"/>
      <c r="BC114" s="950"/>
      <c r="BD114" s="950"/>
      <c r="BE114" s="950"/>
      <c r="BF114" s="950"/>
      <c r="BG114" s="950"/>
      <c r="BH114" s="950"/>
      <c r="BI114" s="950"/>
      <c r="BJ114" s="950"/>
      <c r="BK114" s="950"/>
      <c r="BL114" s="950"/>
      <c r="BM114" s="950"/>
      <c r="BN114" s="950"/>
      <c r="BO114" s="950"/>
      <c r="BP114" s="951"/>
      <c r="BQ114" s="919">
        <v>657237</v>
      </c>
      <c r="BR114" s="920"/>
      <c r="BS114" s="920"/>
      <c r="BT114" s="920"/>
      <c r="BU114" s="920"/>
      <c r="BV114" s="920">
        <v>626834</v>
      </c>
      <c r="BW114" s="920"/>
      <c r="BX114" s="920"/>
      <c r="BY114" s="920"/>
      <c r="BZ114" s="920"/>
      <c r="CA114" s="920">
        <v>575832</v>
      </c>
      <c r="CB114" s="920"/>
      <c r="CC114" s="920"/>
      <c r="CD114" s="920"/>
      <c r="CE114" s="920"/>
      <c r="CF114" s="914">
        <v>34.4</v>
      </c>
      <c r="CG114" s="915"/>
      <c r="CH114" s="915"/>
      <c r="CI114" s="915"/>
      <c r="CJ114" s="915"/>
      <c r="CK114" s="945"/>
      <c r="CL114" s="946"/>
      <c r="CM114" s="916" t="s">
        <v>420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422</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178</v>
      </c>
      <c r="AB116" s="959"/>
      <c r="AC116" s="959"/>
      <c r="AD116" s="959"/>
      <c r="AE116" s="960"/>
      <c r="AF116" s="961">
        <v>227</v>
      </c>
      <c r="AG116" s="959"/>
      <c r="AH116" s="959"/>
      <c r="AI116" s="959"/>
      <c r="AJ116" s="960"/>
      <c r="AK116" s="961">
        <v>203</v>
      </c>
      <c r="AL116" s="959"/>
      <c r="AM116" s="959"/>
      <c r="AN116" s="959"/>
      <c r="AO116" s="960"/>
      <c r="AP116" s="962">
        <v>0</v>
      </c>
      <c r="AQ116" s="963"/>
      <c r="AR116" s="963"/>
      <c r="AS116" s="963"/>
      <c r="AT116" s="964"/>
      <c r="AU116" s="899"/>
      <c r="AV116" s="900"/>
      <c r="AW116" s="900"/>
      <c r="AX116" s="900"/>
      <c r="AY116" s="901"/>
      <c r="AZ116" s="949" t="s">
        <v>425</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427</v>
      </c>
      <c r="Z117" s="884"/>
      <c r="AA117" s="996">
        <v>661249</v>
      </c>
      <c r="AB117" s="966"/>
      <c r="AC117" s="966"/>
      <c r="AD117" s="966"/>
      <c r="AE117" s="967"/>
      <c r="AF117" s="965">
        <v>628936</v>
      </c>
      <c r="AG117" s="966"/>
      <c r="AH117" s="966"/>
      <c r="AI117" s="966"/>
      <c r="AJ117" s="967"/>
      <c r="AK117" s="965">
        <v>562470</v>
      </c>
      <c r="AL117" s="966"/>
      <c r="AM117" s="966"/>
      <c r="AN117" s="966"/>
      <c r="AO117" s="967"/>
      <c r="AP117" s="968"/>
      <c r="AQ117" s="969"/>
      <c r="AR117" s="969"/>
      <c r="AS117" s="969"/>
      <c r="AT117" s="970"/>
      <c r="AU117" s="899"/>
      <c r="AV117" s="900"/>
      <c r="AW117" s="900"/>
      <c r="AX117" s="900"/>
      <c r="AY117" s="901"/>
      <c r="AZ117" s="995" t="s">
        <v>428</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287</v>
      </c>
      <c r="AG118" s="883"/>
      <c r="AH118" s="883"/>
      <c r="AI118" s="883"/>
      <c r="AJ118" s="884"/>
      <c r="AK118" s="882" t="s">
        <v>286</v>
      </c>
      <c r="AL118" s="883"/>
      <c r="AM118" s="883"/>
      <c r="AN118" s="883"/>
      <c r="AO118" s="884"/>
      <c r="AP118" s="990" t="s">
        <v>402</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430</v>
      </c>
      <c r="BP118" s="994"/>
      <c r="BQ118" s="985">
        <v>7194123</v>
      </c>
      <c r="BR118" s="986"/>
      <c r="BS118" s="986"/>
      <c r="BT118" s="986"/>
      <c r="BU118" s="986"/>
      <c r="BV118" s="986">
        <v>7175629</v>
      </c>
      <c r="BW118" s="986"/>
      <c r="BX118" s="986"/>
      <c r="BY118" s="986"/>
      <c r="BZ118" s="986"/>
      <c r="CA118" s="986">
        <v>7035852</v>
      </c>
      <c r="CB118" s="986"/>
      <c r="CC118" s="986"/>
      <c r="CD118" s="986"/>
      <c r="CE118" s="986"/>
      <c r="CF118" s="987"/>
      <c r="CG118" s="988"/>
      <c r="CH118" s="988"/>
      <c r="CI118" s="988"/>
      <c r="CJ118" s="989"/>
      <c r="CK118" s="945"/>
      <c r="CL118" s="946"/>
      <c r="CM118" s="916" t="s">
        <v>431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432</v>
      </c>
      <c r="AV119" s="978"/>
      <c r="AW119" s="978"/>
      <c r="AX119" s="978"/>
      <c r="AY119" s="979"/>
      <c r="AZ119" s="940" t="s">
        <v>433</v>
      </c>
      <c r="BA119" s="887"/>
      <c r="BB119" s="887"/>
      <c r="BC119" s="887"/>
      <c r="BD119" s="887"/>
      <c r="BE119" s="887"/>
      <c r="BF119" s="887"/>
      <c r="BG119" s="887"/>
      <c r="BH119" s="887"/>
      <c r="BI119" s="887"/>
      <c r="BJ119" s="887"/>
      <c r="BK119" s="887"/>
      <c r="BL119" s="887"/>
      <c r="BM119" s="887"/>
      <c r="BN119" s="887"/>
      <c r="BO119" s="887"/>
      <c r="BP119" s="888"/>
      <c r="BQ119" s="926">
        <v>1223365</v>
      </c>
      <c r="BR119" s="927"/>
      <c r="BS119" s="927"/>
      <c r="BT119" s="927"/>
      <c r="BU119" s="927"/>
      <c r="BV119" s="927">
        <v>1411371</v>
      </c>
      <c r="BW119" s="927"/>
      <c r="BX119" s="927"/>
      <c r="BY119" s="927"/>
      <c r="BZ119" s="927"/>
      <c r="CA119" s="927">
        <v>1613157</v>
      </c>
      <c r="CB119" s="927"/>
      <c r="CC119" s="927"/>
      <c r="CD119" s="927"/>
      <c r="CE119" s="927"/>
      <c r="CF119" s="941">
        <v>96.3</v>
      </c>
      <c r="CG119" s="942"/>
      <c r="CH119" s="942"/>
      <c r="CI119" s="942"/>
      <c r="CJ119" s="942"/>
      <c r="CK119" s="947"/>
      <c r="CL119" s="948"/>
      <c r="CM119" s="1004" t="s">
        <v>434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435</v>
      </c>
      <c r="BA120" s="950"/>
      <c r="BB120" s="950"/>
      <c r="BC120" s="950"/>
      <c r="BD120" s="950"/>
      <c r="BE120" s="950"/>
      <c r="BF120" s="950"/>
      <c r="BG120" s="950"/>
      <c r="BH120" s="950"/>
      <c r="BI120" s="950"/>
      <c r="BJ120" s="950"/>
      <c r="BK120" s="950"/>
      <c r="BL120" s="950"/>
      <c r="BM120" s="950"/>
      <c r="BN120" s="950"/>
      <c r="BO120" s="950"/>
      <c r="BP120" s="951"/>
      <c r="BQ120" s="919">
        <v>25937</v>
      </c>
      <c r="BR120" s="920"/>
      <c r="BS120" s="920"/>
      <c r="BT120" s="920"/>
      <c r="BU120" s="920"/>
      <c r="BV120" s="920">
        <v>22235</v>
      </c>
      <c r="BW120" s="920"/>
      <c r="BX120" s="920"/>
      <c r="BY120" s="920"/>
      <c r="BZ120" s="920"/>
      <c r="CA120" s="920">
        <v>18533</v>
      </c>
      <c r="CB120" s="920"/>
      <c r="CC120" s="920"/>
      <c r="CD120" s="920"/>
      <c r="CE120" s="920"/>
      <c r="CF120" s="914">
        <v>1.1000000000000001</v>
      </c>
      <c r="CG120" s="915"/>
      <c r="CH120" s="915"/>
      <c r="CI120" s="915"/>
      <c r="CJ120" s="915"/>
      <c r="CK120" s="1013" t="s">
        <v>436</v>
      </c>
      <c r="CL120" s="1014"/>
      <c r="CM120" s="1014"/>
      <c r="CN120" s="1014"/>
      <c r="CO120" s="1015"/>
      <c r="CP120" s="1021" t="s">
        <v>386</v>
      </c>
      <c r="CQ120" s="1022"/>
      <c r="CR120" s="1022"/>
      <c r="CS120" s="1022"/>
      <c r="CT120" s="1022"/>
      <c r="CU120" s="1022"/>
      <c r="CV120" s="1022"/>
      <c r="CW120" s="1022"/>
      <c r="CX120" s="1022"/>
      <c r="CY120" s="1022"/>
      <c r="CZ120" s="1022"/>
      <c r="DA120" s="1022"/>
      <c r="DB120" s="1022"/>
      <c r="DC120" s="1022"/>
      <c r="DD120" s="1022"/>
      <c r="DE120" s="1022"/>
      <c r="DF120" s="1023"/>
      <c r="DG120" s="926">
        <v>1955321</v>
      </c>
      <c r="DH120" s="927"/>
      <c r="DI120" s="927"/>
      <c r="DJ120" s="927"/>
      <c r="DK120" s="927"/>
      <c r="DL120" s="927">
        <v>1882237</v>
      </c>
      <c r="DM120" s="927"/>
      <c r="DN120" s="927"/>
      <c r="DO120" s="927"/>
      <c r="DP120" s="927"/>
      <c r="DQ120" s="927">
        <v>1834094</v>
      </c>
      <c r="DR120" s="927"/>
      <c r="DS120" s="927"/>
      <c r="DT120" s="927"/>
      <c r="DU120" s="927"/>
      <c r="DV120" s="928">
        <v>109.5</v>
      </c>
      <c r="DW120" s="928"/>
      <c r="DX120" s="928"/>
      <c r="DY120" s="928"/>
      <c r="DZ120" s="929"/>
    </row>
    <row r="121" spans="1:130" s="197" customFormat="1" ht="26.25" customHeight="1">
      <c r="A121" s="975"/>
      <c r="B121" s="946"/>
      <c r="C121" s="1010" t="s">
        <v>437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438</v>
      </c>
      <c r="BA121" s="971"/>
      <c r="BB121" s="971"/>
      <c r="BC121" s="971"/>
      <c r="BD121" s="971"/>
      <c r="BE121" s="971"/>
      <c r="BF121" s="971"/>
      <c r="BG121" s="971"/>
      <c r="BH121" s="971"/>
      <c r="BI121" s="971"/>
      <c r="BJ121" s="971"/>
      <c r="BK121" s="971"/>
      <c r="BL121" s="971"/>
      <c r="BM121" s="971"/>
      <c r="BN121" s="971"/>
      <c r="BO121" s="971"/>
      <c r="BP121" s="972"/>
      <c r="BQ121" s="985">
        <v>3934861</v>
      </c>
      <c r="BR121" s="986"/>
      <c r="BS121" s="986"/>
      <c r="BT121" s="986"/>
      <c r="BU121" s="986"/>
      <c r="BV121" s="986">
        <v>3917492</v>
      </c>
      <c r="BW121" s="986"/>
      <c r="BX121" s="986"/>
      <c r="BY121" s="986"/>
      <c r="BZ121" s="986"/>
      <c r="CA121" s="986">
        <v>3890847</v>
      </c>
      <c r="CB121" s="986"/>
      <c r="CC121" s="986"/>
      <c r="CD121" s="986"/>
      <c r="CE121" s="986"/>
      <c r="CF121" s="1024">
        <v>232.3</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745423</v>
      </c>
      <c r="DH121" s="920"/>
      <c r="DI121" s="920"/>
      <c r="DJ121" s="920"/>
      <c r="DK121" s="920"/>
      <c r="DL121" s="920">
        <v>784822</v>
      </c>
      <c r="DM121" s="920"/>
      <c r="DN121" s="920"/>
      <c r="DO121" s="920"/>
      <c r="DP121" s="920"/>
      <c r="DQ121" s="920">
        <v>764378</v>
      </c>
      <c r="DR121" s="920"/>
      <c r="DS121" s="920"/>
      <c r="DT121" s="920"/>
      <c r="DU121" s="920"/>
      <c r="DV121" s="921">
        <v>45.6</v>
      </c>
      <c r="DW121" s="921"/>
      <c r="DX121" s="921"/>
      <c r="DY121" s="921"/>
      <c r="DZ121" s="922"/>
    </row>
    <row r="122" spans="1:130" s="197" customFormat="1" ht="26.25" customHeight="1">
      <c r="A122" s="975"/>
      <c r="B122" s="946"/>
      <c r="C122" s="916" t="s">
        <v>420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439</v>
      </c>
      <c r="BP122" s="994"/>
      <c r="BQ122" s="1034">
        <v>5184163</v>
      </c>
      <c r="BR122" s="1035"/>
      <c r="BS122" s="1035"/>
      <c r="BT122" s="1035"/>
      <c r="BU122" s="1035"/>
      <c r="BV122" s="1035">
        <v>5351098</v>
      </c>
      <c r="BW122" s="1035"/>
      <c r="BX122" s="1035"/>
      <c r="BY122" s="1035"/>
      <c r="BZ122" s="1035"/>
      <c r="CA122" s="1035">
        <v>5522537</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118.7</v>
      </c>
      <c r="BR123" s="1027"/>
      <c r="BS123" s="1027"/>
      <c r="BT123" s="1027"/>
      <c r="BU123" s="1027"/>
      <c r="BV123" s="1027">
        <v>107.7</v>
      </c>
      <c r="BW123" s="1027"/>
      <c r="BX123" s="1027"/>
      <c r="BY123" s="1027"/>
      <c r="BZ123" s="1027"/>
      <c r="CA123" s="1027">
        <v>90.3</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441</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442</v>
      </c>
      <c r="CL125" s="1014"/>
      <c r="CM125" s="1014"/>
      <c r="CN125" s="1014"/>
      <c r="CO125" s="1015"/>
      <c r="CP125" s="940" t="s">
        <v>443</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444</v>
      </c>
      <c r="AY126" s="1037"/>
      <c r="AZ126" s="1037"/>
      <c r="BA126" s="1037"/>
      <c r="BB126" s="1037"/>
      <c r="BC126" s="1037"/>
      <c r="BD126" s="1037"/>
      <c r="BE126" s="1038"/>
      <c r="BF126" s="1052" t="s">
        <v>445</v>
      </c>
      <c r="BG126" s="1037"/>
      <c r="BH126" s="1037"/>
      <c r="BI126" s="1037"/>
      <c r="BJ126" s="1037"/>
      <c r="BK126" s="1037"/>
      <c r="BL126" s="1038"/>
      <c r="BM126" s="1052" t="s">
        <v>446</v>
      </c>
      <c r="BN126" s="1037"/>
      <c r="BO126" s="1037"/>
      <c r="BP126" s="1037"/>
      <c r="BQ126" s="1037"/>
      <c r="BR126" s="1037"/>
      <c r="BS126" s="1038"/>
      <c r="BT126" s="1052" t="s">
        <v>447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448</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449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450</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451</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452</v>
      </c>
      <c r="DM127" s="1048"/>
      <c r="DN127" s="1048"/>
      <c r="DO127" s="1048"/>
      <c r="DP127" s="1048"/>
      <c r="DQ127" s="1048" t="s">
        <v>452</v>
      </c>
      <c r="DR127" s="1048"/>
      <c r="DS127" s="1048"/>
      <c r="DT127" s="1048"/>
      <c r="DU127" s="1048"/>
      <c r="DV127" s="1049" t="s">
        <v>452</v>
      </c>
      <c r="DW127" s="1049"/>
      <c r="DX127" s="1049"/>
      <c r="DY127" s="1049"/>
      <c r="DZ127" s="1050"/>
    </row>
    <row r="128" spans="1:130" s="197" customFormat="1" ht="26.25" customHeight="1">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3702</v>
      </c>
      <c r="AB128" s="1090"/>
      <c r="AC128" s="1090"/>
      <c r="AD128" s="1090"/>
      <c r="AE128" s="1091"/>
      <c r="AF128" s="1092">
        <v>3702</v>
      </c>
      <c r="AG128" s="1090"/>
      <c r="AH128" s="1090"/>
      <c r="AI128" s="1090"/>
      <c r="AJ128" s="1091"/>
      <c r="AK128" s="1092">
        <v>3702</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2067353</v>
      </c>
      <c r="AB129" s="959"/>
      <c r="AC129" s="959"/>
      <c r="AD129" s="959"/>
      <c r="AE129" s="960"/>
      <c r="AF129" s="961">
        <v>2068548</v>
      </c>
      <c r="AG129" s="959"/>
      <c r="AH129" s="959"/>
      <c r="AI129" s="959"/>
      <c r="AJ129" s="960"/>
      <c r="AK129" s="961">
        <v>2033941</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14.4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374650</v>
      </c>
      <c r="AB130" s="959"/>
      <c r="AC130" s="959"/>
      <c r="AD130" s="959"/>
      <c r="AE130" s="960"/>
      <c r="AF130" s="961">
        <v>374936</v>
      </c>
      <c r="AG130" s="959"/>
      <c r="AH130" s="959"/>
      <c r="AI130" s="959"/>
      <c r="AJ130" s="960"/>
      <c r="AK130" s="961">
        <v>358933</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v>90.3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1692703</v>
      </c>
      <c r="AB131" s="998"/>
      <c r="AC131" s="998"/>
      <c r="AD131" s="998"/>
      <c r="AE131" s="999"/>
      <c r="AF131" s="1000">
        <v>1693612</v>
      </c>
      <c r="AG131" s="998"/>
      <c r="AH131" s="998"/>
      <c r="AI131" s="998"/>
      <c r="AJ131" s="999"/>
      <c r="AK131" s="1000">
        <v>1675008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16.712736970000002</v>
      </c>
      <c r="AB132" s="1104"/>
      <c r="AC132" s="1104"/>
      <c r="AD132" s="1104"/>
      <c r="AE132" s="1105"/>
      <c r="AF132" s="1106">
        <v>14.77894583</v>
      </c>
      <c r="AG132" s="1104"/>
      <c r="AH132" s="1104"/>
      <c r="AI132" s="1104"/>
      <c r="AJ132" s="1105"/>
      <c r="AK132" s="1106">
        <v>11.93039078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17.5</v>
      </c>
      <c r="AB133" s="1111"/>
      <c r="AC133" s="1111"/>
      <c r="AD133" s="1111"/>
      <c r="AE133" s="1112"/>
      <c r="AF133" s="1110">
        <v>16.3</v>
      </c>
      <c r="AG133" s="1111"/>
      <c r="AH133" s="1111"/>
      <c r="AI133" s="1111"/>
      <c r="AJ133" s="1112"/>
      <c r="AK133" s="1110">
        <v>14.4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8" scale="6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R48"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8" scale="70"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19" t="s">
        <v>472</v>
      </c>
      <c r="H9" s="1120"/>
      <c r="I9" s="1120"/>
      <c r="J9" s="1121"/>
      <c r="K9" s="263">
        <v>567999</v>
      </c>
      <c r="L9" s="264">
        <v>130365</v>
      </c>
      <c r="M9" s="265">
        <v>189429</v>
      </c>
      <c r="N9" s="266">
        <v>-31.2</v>
      </c>
    </row>
    <row r="10" spans="1:16">
      <c r="A10" s="248"/>
      <c r="B10" s="244"/>
      <c r="C10" s="244"/>
      <c r="D10" s="244"/>
      <c r="E10" s="244"/>
      <c r="F10" s="244"/>
      <c r="G10" s="1119" t="s">
        <v>473</v>
      </c>
      <c r="H10" s="1120"/>
      <c r="I10" s="1120"/>
      <c r="J10" s="1121"/>
      <c r="K10" s="267">
        <v>44185</v>
      </c>
      <c r="L10" s="268">
        <v>10141</v>
      </c>
      <c r="M10" s="269">
        <v>18027</v>
      </c>
      <c r="N10" s="270">
        <v>-43.7</v>
      </c>
    </row>
    <row r="11" spans="1:16" ht="13.5" customHeight="1">
      <c r="A11" s="248"/>
      <c r="B11" s="244"/>
      <c r="C11" s="244"/>
      <c r="D11" s="244"/>
      <c r="E11" s="244"/>
      <c r="F11" s="244"/>
      <c r="G11" s="1119" t="s">
        <v>474</v>
      </c>
      <c r="H11" s="1120"/>
      <c r="I11" s="1120"/>
      <c r="J11" s="1121"/>
      <c r="K11" s="267">
        <v>146268</v>
      </c>
      <c r="L11" s="268">
        <v>33571</v>
      </c>
      <c r="M11" s="269">
        <v>27251</v>
      </c>
      <c r="N11" s="270">
        <v>23.2</v>
      </c>
    </row>
    <row r="12" spans="1:16" ht="13.5" customHeight="1">
      <c r="A12" s="248"/>
      <c r="B12" s="244"/>
      <c r="C12" s="244"/>
      <c r="D12" s="244"/>
      <c r="E12" s="244"/>
      <c r="F12" s="244"/>
      <c r="G12" s="1119" t="s">
        <v>475</v>
      </c>
      <c r="H12" s="1120"/>
      <c r="I12" s="1120"/>
      <c r="J12" s="1121"/>
      <c r="K12" s="267" t="s">
        <v>476</v>
      </c>
      <c r="L12" s="268" t="s">
        <v>476</v>
      </c>
      <c r="M12" s="269">
        <v>4133</v>
      </c>
      <c r="N12" s="270" t="s">
        <v>476</v>
      </c>
    </row>
    <row r="13" spans="1:16" ht="13.5" customHeight="1">
      <c r="A13" s="248"/>
      <c r="B13" s="244"/>
      <c r="C13" s="244"/>
      <c r="D13" s="244"/>
      <c r="E13" s="244"/>
      <c r="F13" s="244"/>
      <c r="G13" s="1119" t="s">
        <v>477</v>
      </c>
      <c r="H13" s="1120"/>
      <c r="I13" s="1120"/>
      <c r="J13" s="1121"/>
      <c r="K13" s="267" t="s">
        <v>476</v>
      </c>
      <c r="L13" s="268" t="s">
        <v>476</v>
      </c>
      <c r="M13" s="269" t="s">
        <v>476</v>
      </c>
      <c r="N13" s="270" t="s">
        <v>476</v>
      </c>
    </row>
    <row r="14" spans="1:16" ht="13.5" customHeight="1">
      <c r="A14" s="248"/>
      <c r="B14" s="244"/>
      <c r="C14" s="244"/>
      <c r="D14" s="244"/>
      <c r="E14" s="244"/>
      <c r="F14" s="244"/>
      <c r="G14" s="1119" t="s">
        <v>478</v>
      </c>
      <c r="H14" s="1120"/>
      <c r="I14" s="1120"/>
      <c r="J14" s="1121"/>
      <c r="K14" s="267">
        <v>19865</v>
      </c>
      <c r="L14" s="268">
        <v>4559</v>
      </c>
      <c r="M14" s="269">
        <v>9019</v>
      </c>
      <c r="N14" s="270">
        <v>-49.5</v>
      </c>
    </row>
    <row r="15" spans="1:16" ht="13.5" customHeight="1">
      <c r="A15" s="248"/>
      <c r="B15" s="244"/>
      <c r="C15" s="244"/>
      <c r="D15" s="244"/>
      <c r="E15" s="244"/>
      <c r="F15" s="244"/>
      <c r="G15" s="1119" t="s">
        <v>479</v>
      </c>
      <c r="H15" s="1120"/>
      <c r="I15" s="1120"/>
      <c r="J15" s="1121"/>
      <c r="K15" s="267">
        <v>8033</v>
      </c>
      <c r="L15" s="268">
        <v>1844</v>
      </c>
      <c r="M15" s="269">
        <v>5105</v>
      </c>
      <c r="N15" s="270">
        <v>-63.9</v>
      </c>
    </row>
    <row r="16" spans="1:16">
      <c r="A16" s="248"/>
      <c r="B16" s="244"/>
      <c r="C16" s="244"/>
      <c r="D16" s="244"/>
      <c r="E16" s="244"/>
      <c r="F16" s="244"/>
      <c r="G16" s="1122" t="s">
        <v>480</v>
      </c>
      <c r="H16" s="1123"/>
      <c r="I16" s="1123"/>
      <c r="J16" s="1124"/>
      <c r="K16" s="268">
        <v>-58581</v>
      </c>
      <c r="L16" s="268">
        <v>-13445</v>
      </c>
      <c r="M16" s="269">
        <v>-20971</v>
      </c>
      <c r="N16" s="270">
        <v>-35.9</v>
      </c>
    </row>
    <row r="17" spans="1:16">
      <c r="A17" s="248"/>
      <c r="B17" s="244"/>
      <c r="C17" s="244"/>
      <c r="D17" s="244"/>
      <c r="E17" s="244"/>
      <c r="F17" s="244"/>
      <c r="G17" s="1122" t="s">
        <v>170</v>
      </c>
      <c r="H17" s="1123"/>
      <c r="I17" s="1123"/>
      <c r="J17" s="1124"/>
      <c r="K17" s="268">
        <v>727769</v>
      </c>
      <c r="L17" s="268">
        <v>167034</v>
      </c>
      <c r="M17" s="269">
        <v>231994</v>
      </c>
      <c r="N17" s="270">
        <v>-28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4" t="s">
        <v>485</v>
      </c>
      <c r="H21" s="1115"/>
      <c r="I21" s="1115"/>
      <c r="J21" s="1116"/>
      <c r="K21" s="280">
        <v>14.92</v>
      </c>
      <c r="L21" s="281">
        <v>21.1</v>
      </c>
      <c r="M21" s="282">
        <v>-6.18</v>
      </c>
      <c r="N21" s="249"/>
      <c r="O21" s="283"/>
      <c r="P21" s="279"/>
    </row>
    <row r="22" spans="1:16" s="284" customFormat="1">
      <c r="A22" s="279"/>
      <c r="B22" s="249"/>
      <c r="C22" s="249"/>
      <c r="D22" s="249"/>
      <c r="E22" s="249"/>
      <c r="F22" s="249"/>
      <c r="G22" s="1114" t="s">
        <v>486</v>
      </c>
      <c r="H22" s="1115"/>
      <c r="I22" s="1115"/>
      <c r="J22" s="1116"/>
      <c r="K22" s="285">
        <v>95.5</v>
      </c>
      <c r="L22" s="286">
        <v>95</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30" t="s">
        <v>489</v>
      </c>
      <c r="H32" s="1131"/>
      <c r="I32" s="1131"/>
      <c r="J32" s="1132"/>
      <c r="K32" s="294">
        <v>367465</v>
      </c>
      <c r="L32" s="294">
        <v>84339</v>
      </c>
      <c r="M32" s="295">
        <v>144190</v>
      </c>
      <c r="N32" s="296">
        <v>-41.5</v>
      </c>
    </row>
    <row r="33" spans="1:16" ht="13.5" customHeight="1">
      <c r="A33" s="248"/>
      <c r="B33" s="244"/>
      <c r="C33" s="244"/>
      <c r="D33" s="244"/>
      <c r="E33" s="244"/>
      <c r="F33" s="244"/>
      <c r="G33" s="1130" t="s">
        <v>490</v>
      </c>
      <c r="H33" s="1131"/>
      <c r="I33" s="1131"/>
      <c r="J33" s="1132"/>
      <c r="K33" s="294" t="s">
        <v>476</v>
      </c>
      <c r="L33" s="294" t="s">
        <v>476</v>
      </c>
      <c r="M33" s="295" t="s">
        <v>476</v>
      </c>
      <c r="N33" s="296" t="s">
        <v>476</v>
      </c>
    </row>
    <row r="34" spans="1:16" ht="27" customHeight="1">
      <c r="A34" s="248"/>
      <c r="B34" s="244"/>
      <c r="C34" s="244"/>
      <c r="D34" s="244"/>
      <c r="E34" s="244"/>
      <c r="F34" s="244"/>
      <c r="G34" s="1130" t="s">
        <v>491</v>
      </c>
      <c r="H34" s="1131"/>
      <c r="I34" s="1131"/>
      <c r="J34" s="1132"/>
      <c r="K34" s="294" t="s">
        <v>476</v>
      </c>
      <c r="L34" s="294" t="s">
        <v>476</v>
      </c>
      <c r="M34" s="295" t="s">
        <v>476</v>
      </c>
      <c r="N34" s="296" t="s">
        <v>476</v>
      </c>
    </row>
    <row r="35" spans="1:16" ht="27" customHeight="1">
      <c r="A35" s="248"/>
      <c r="B35" s="244"/>
      <c r="C35" s="244"/>
      <c r="D35" s="244"/>
      <c r="E35" s="244"/>
      <c r="F35" s="244"/>
      <c r="G35" s="1130" t="s">
        <v>492</v>
      </c>
      <c r="H35" s="1131"/>
      <c r="I35" s="1131"/>
      <c r="J35" s="1132"/>
      <c r="K35" s="294">
        <v>142106</v>
      </c>
      <c r="L35" s="294">
        <v>32616</v>
      </c>
      <c r="M35" s="295">
        <v>29858</v>
      </c>
      <c r="N35" s="296">
        <v>9.1999999999999993</v>
      </c>
    </row>
    <row r="36" spans="1:16" ht="27" customHeight="1">
      <c r="A36" s="248"/>
      <c r="B36" s="244"/>
      <c r="C36" s="244"/>
      <c r="D36" s="244"/>
      <c r="E36" s="244"/>
      <c r="F36" s="244"/>
      <c r="G36" s="1130" t="s">
        <v>493</v>
      </c>
      <c r="H36" s="1131"/>
      <c r="I36" s="1131"/>
      <c r="J36" s="1132"/>
      <c r="K36" s="294">
        <v>52696</v>
      </c>
      <c r="L36" s="294">
        <v>12095</v>
      </c>
      <c r="M36" s="295">
        <v>6079</v>
      </c>
      <c r="N36" s="296">
        <v>99</v>
      </c>
    </row>
    <row r="37" spans="1:16" ht="13.5" customHeight="1">
      <c r="A37" s="248"/>
      <c r="B37" s="244"/>
      <c r="C37" s="244"/>
      <c r="D37" s="244"/>
      <c r="E37" s="244"/>
      <c r="F37" s="244"/>
      <c r="G37" s="1130" t="s">
        <v>494</v>
      </c>
      <c r="H37" s="1131"/>
      <c r="I37" s="1131"/>
      <c r="J37" s="1132"/>
      <c r="K37" s="294" t="s">
        <v>476</v>
      </c>
      <c r="L37" s="294" t="s">
        <v>476</v>
      </c>
      <c r="M37" s="295">
        <v>2554</v>
      </c>
      <c r="N37" s="296" t="s">
        <v>476</v>
      </c>
    </row>
    <row r="38" spans="1:16" ht="27" customHeight="1">
      <c r="A38" s="248"/>
      <c r="B38" s="244"/>
      <c r="C38" s="244"/>
      <c r="D38" s="244"/>
      <c r="E38" s="244"/>
      <c r="F38" s="244"/>
      <c r="G38" s="1133" t="s">
        <v>495</v>
      </c>
      <c r="H38" s="1134"/>
      <c r="I38" s="1134"/>
      <c r="J38" s="1135"/>
      <c r="K38" s="297">
        <v>203</v>
      </c>
      <c r="L38" s="297">
        <v>47</v>
      </c>
      <c r="M38" s="298">
        <v>44</v>
      </c>
      <c r="N38" s="299">
        <v>6.8</v>
      </c>
      <c r="O38" s="293"/>
    </row>
    <row r="39" spans="1:16">
      <c r="A39" s="248"/>
      <c r="B39" s="244"/>
      <c r="C39" s="244"/>
      <c r="D39" s="244"/>
      <c r="E39" s="244"/>
      <c r="F39" s="244"/>
      <c r="G39" s="1133" t="s">
        <v>496</v>
      </c>
      <c r="H39" s="1134"/>
      <c r="I39" s="1134"/>
      <c r="J39" s="1135"/>
      <c r="K39" s="300">
        <v>-3702</v>
      </c>
      <c r="L39" s="300">
        <v>-850</v>
      </c>
      <c r="M39" s="301">
        <v>-7957</v>
      </c>
      <c r="N39" s="302">
        <v>-89.3</v>
      </c>
      <c r="O39" s="293"/>
    </row>
    <row r="40" spans="1:16" ht="27" customHeight="1">
      <c r="A40" s="248"/>
      <c r="B40" s="244"/>
      <c r="C40" s="244"/>
      <c r="D40" s="244"/>
      <c r="E40" s="244"/>
      <c r="F40" s="244"/>
      <c r="G40" s="1130" t="s">
        <v>497</v>
      </c>
      <c r="H40" s="1131"/>
      <c r="I40" s="1131"/>
      <c r="J40" s="1132"/>
      <c r="K40" s="300">
        <v>-358933</v>
      </c>
      <c r="L40" s="300">
        <v>-82381</v>
      </c>
      <c r="M40" s="301">
        <v>-129245</v>
      </c>
      <c r="N40" s="302">
        <v>-36.299999999999997</v>
      </c>
      <c r="O40" s="293"/>
    </row>
    <row r="41" spans="1:16">
      <c r="A41" s="248"/>
      <c r="B41" s="244"/>
      <c r="C41" s="244"/>
      <c r="D41" s="244"/>
      <c r="E41" s="244"/>
      <c r="F41" s="244"/>
      <c r="G41" s="1136" t="s">
        <v>281</v>
      </c>
      <c r="H41" s="1137"/>
      <c r="I41" s="1137"/>
      <c r="J41" s="1138"/>
      <c r="K41" s="294">
        <v>199835</v>
      </c>
      <c r="L41" s="300">
        <v>45865</v>
      </c>
      <c r="M41" s="301">
        <v>45523</v>
      </c>
      <c r="N41" s="302">
        <v>0.8</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467</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186580</v>
      </c>
      <c r="J51" s="320">
        <v>39371</v>
      </c>
      <c r="K51" s="321">
        <v>-44.7</v>
      </c>
      <c r="L51" s="322">
        <v>334234</v>
      </c>
      <c r="M51" s="323">
        <v>27.2</v>
      </c>
      <c r="N51" s="324">
        <v>-71.900000000000006</v>
      </c>
    </row>
    <row r="52" spans="1:14">
      <c r="A52" s="248"/>
      <c r="B52" s="244"/>
      <c r="C52" s="244"/>
      <c r="D52" s="244"/>
      <c r="E52" s="244"/>
      <c r="F52" s="244"/>
      <c r="G52" s="325"/>
      <c r="H52" s="326" t="s">
        <v>508</v>
      </c>
      <c r="I52" s="327">
        <v>162899</v>
      </c>
      <c r="J52" s="328">
        <v>34374</v>
      </c>
      <c r="K52" s="329">
        <v>-35.299999999999997</v>
      </c>
      <c r="L52" s="330">
        <v>135366</v>
      </c>
      <c r="M52" s="331">
        <v>-8.1999999999999993</v>
      </c>
      <c r="N52" s="332">
        <v>-27.1</v>
      </c>
    </row>
    <row r="53" spans="1:14">
      <c r="A53" s="248"/>
      <c r="B53" s="244"/>
      <c r="C53" s="244"/>
      <c r="D53" s="244"/>
      <c r="E53" s="244"/>
      <c r="F53" s="244"/>
      <c r="G53" s="310" t="s">
        <v>509</v>
      </c>
      <c r="H53" s="311"/>
      <c r="I53" s="319">
        <v>173685</v>
      </c>
      <c r="J53" s="320">
        <v>37336</v>
      </c>
      <c r="K53" s="321">
        <v>-5.2</v>
      </c>
      <c r="L53" s="322">
        <v>216155</v>
      </c>
      <c r="M53" s="323">
        <v>-35.299999999999997</v>
      </c>
      <c r="N53" s="324">
        <v>30.1</v>
      </c>
    </row>
    <row r="54" spans="1:14">
      <c r="A54" s="248"/>
      <c r="B54" s="244"/>
      <c r="C54" s="244"/>
      <c r="D54" s="244"/>
      <c r="E54" s="244"/>
      <c r="F54" s="244"/>
      <c r="G54" s="325"/>
      <c r="H54" s="326" t="s">
        <v>508</v>
      </c>
      <c r="I54" s="327">
        <v>113736</v>
      </c>
      <c r="J54" s="328">
        <v>24449</v>
      </c>
      <c r="K54" s="329">
        <v>-28.9</v>
      </c>
      <c r="L54" s="330">
        <v>108827</v>
      </c>
      <c r="M54" s="331">
        <v>-19.600000000000001</v>
      </c>
      <c r="N54" s="332">
        <v>-9.3000000000000007</v>
      </c>
    </row>
    <row r="55" spans="1:14">
      <c r="A55" s="248"/>
      <c r="B55" s="244"/>
      <c r="C55" s="244"/>
      <c r="D55" s="244"/>
      <c r="E55" s="244"/>
      <c r="F55" s="244"/>
      <c r="G55" s="310" t="s">
        <v>510</v>
      </c>
      <c r="H55" s="311"/>
      <c r="I55" s="319">
        <v>273567</v>
      </c>
      <c r="J55" s="320">
        <v>60019</v>
      </c>
      <c r="K55" s="321">
        <v>60.8</v>
      </c>
      <c r="L55" s="322">
        <v>228305</v>
      </c>
      <c r="M55" s="323">
        <v>5.6</v>
      </c>
      <c r="N55" s="324">
        <v>55.2</v>
      </c>
    </row>
    <row r="56" spans="1:14">
      <c r="A56" s="248"/>
      <c r="B56" s="244"/>
      <c r="C56" s="244"/>
      <c r="D56" s="244"/>
      <c r="E56" s="244"/>
      <c r="F56" s="244"/>
      <c r="G56" s="325"/>
      <c r="H56" s="326" t="s">
        <v>508</v>
      </c>
      <c r="I56" s="327">
        <v>216319</v>
      </c>
      <c r="J56" s="328">
        <v>47459</v>
      </c>
      <c r="K56" s="329">
        <v>94.1</v>
      </c>
      <c r="L56" s="330">
        <v>86611</v>
      </c>
      <c r="M56" s="331">
        <v>-20.399999999999999</v>
      </c>
      <c r="N56" s="332">
        <v>114.5</v>
      </c>
    </row>
    <row r="57" spans="1:14">
      <c r="A57" s="248"/>
      <c r="B57" s="244"/>
      <c r="C57" s="244"/>
      <c r="D57" s="244"/>
      <c r="E57" s="244"/>
      <c r="F57" s="244"/>
      <c r="G57" s="310" t="s">
        <v>511</v>
      </c>
      <c r="H57" s="311"/>
      <c r="I57" s="319">
        <v>382834</v>
      </c>
      <c r="J57" s="320">
        <v>85245</v>
      </c>
      <c r="K57" s="321">
        <v>42</v>
      </c>
      <c r="L57" s="322">
        <v>316331</v>
      </c>
      <c r="M57" s="323">
        <v>38.6</v>
      </c>
      <c r="N57" s="324">
        <v>3.4</v>
      </c>
    </row>
    <row r="58" spans="1:14">
      <c r="A58" s="248"/>
      <c r="B58" s="244"/>
      <c r="C58" s="244"/>
      <c r="D58" s="244"/>
      <c r="E58" s="244"/>
      <c r="F58" s="244"/>
      <c r="G58" s="325"/>
      <c r="H58" s="326" t="s">
        <v>508</v>
      </c>
      <c r="I58" s="327">
        <v>273572</v>
      </c>
      <c r="J58" s="328">
        <v>60916</v>
      </c>
      <c r="K58" s="329">
        <v>28.4</v>
      </c>
      <c r="L58" s="330">
        <v>106387</v>
      </c>
      <c r="M58" s="331">
        <v>22.8</v>
      </c>
      <c r="N58" s="332">
        <v>5.6</v>
      </c>
    </row>
    <row r="59" spans="1:14">
      <c r="A59" s="248"/>
      <c r="B59" s="244"/>
      <c r="C59" s="244"/>
      <c r="D59" s="244"/>
      <c r="E59" s="244"/>
      <c r="F59" s="244"/>
      <c r="G59" s="310" t="s">
        <v>512</v>
      </c>
      <c r="H59" s="311"/>
      <c r="I59" s="319">
        <v>268212</v>
      </c>
      <c r="J59" s="320">
        <v>61559</v>
      </c>
      <c r="K59" s="321">
        <v>-27.8</v>
      </c>
      <c r="L59" s="322">
        <v>333013</v>
      </c>
      <c r="M59" s="323">
        <v>5.3</v>
      </c>
      <c r="N59" s="324">
        <v>-33.1</v>
      </c>
    </row>
    <row r="60" spans="1:14">
      <c r="A60" s="248"/>
      <c r="B60" s="244"/>
      <c r="C60" s="244"/>
      <c r="D60" s="244"/>
      <c r="E60" s="244"/>
      <c r="F60" s="244"/>
      <c r="G60" s="325"/>
      <c r="H60" s="326" t="s">
        <v>508</v>
      </c>
      <c r="I60" s="333">
        <v>90532</v>
      </c>
      <c r="J60" s="328">
        <v>20779</v>
      </c>
      <c r="K60" s="329">
        <v>-65.900000000000006</v>
      </c>
      <c r="L60" s="330">
        <v>126732</v>
      </c>
      <c r="M60" s="331">
        <v>19.100000000000001</v>
      </c>
      <c r="N60" s="332">
        <v>-85</v>
      </c>
    </row>
    <row r="61" spans="1:14">
      <c r="A61" s="248"/>
      <c r="B61" s="244"/>
      <c r="C61" s="244"/>
      <c r="D61" s="244"/>
      <c r="E61" s="244"/>
      <c r="F61" s="244"/>
      <c r="G61" s="310" t="s">
        <v>513</v>
      </c>
      <c r="H61" s="334"/>
      <c r="I61" s="335">
        <v>256976</v>
      </c>
      <c r="J61" s="336">
        <v>56706</v>
      </c>
      <c r="K61" s="337">
        <v>5</v>
      </c>
      <c r="L61" s="338">
        <v>285608</v>
      </c>
      <c r="M61" s="339">
        <v>8.3000000000000007</v>
      </c>
      <c r="N61" s="324">
        <v>-3.3</v>
      </c>
    </row>
    <row r="62" spans="1:14">
      <c r="A62" s="248"/>
      <c r="B62" s="244"/>
      <c r="C62" s="244"/>
      <c r="D62" s="244"/>
      <c r="E62" s="244"/>
      <c r="F62" s="244"/>
      <c r="G62" s="325"/>
      <c r="H62" s="326" t="s">
        <v>508</v>
      </c>
      <c r="I62" s="327">
        <v>171412</v>
      </c>
      <c r="J62" s="328">
        <v>37595</v>
      </c>
      <c r="K62" s="329">
        <v>-1.5</v>
      </c>
      <c r="L62" s="330">
        <v>112785</v>
      </c>
      <c r="M62" s="331">
        <v>-1.3</v>
      </c>
      <c r="N62" s="332">
        <v>-0.2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2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16.309999999999999</v>
      </c>
      <c r="G47" s="12">
        <v>24.88</v>
      </c>
      <c r="H47" s="12">
        <v>29.74</v>
      </c>
      <c r="I47" s="12">
        <v>31.73</v>
      </c>
      <c r="J47" s="13">
        <v>34.75</v>
      </c>
    </row>
    <row r="48" spans="2:10" ht="57.75" customHeight="1">
      <c r="B48" s="14"/>
      <c r="C48" s="1141" t="s">
        <v>4</v>
      </c>
      <c r="D48" s="1141"/>
      <c r="E48" s="1142"/>
      <c r="F48" s="15">
        <v>4.29</v>
      </c>
      <c r="G48" s="16">
        <v>4.3499999999999996</v>
      </c>
      <c r="H48" s="16">
        <v>4.0199999999999996</v>
      </c>
      <c r="I48" s="16">
        <v>4.0999999999999996</v>
      </c>
      <c r="J48" s="17">
        <v>4.84</v>
      </c>
    </row>
    <row r="49" spans="2:10" ht="57.75" customHeight="1" thickBot="1">
      <c r="B49" s="18"/>
      <c r="C49" s="1143" t="s">
        <v>5</v>
      </c>
      <c r="D49" s="1143"/>
      <c r="E49" s="1144"/>
      <c r="F49" s="19">
        <v>7.56</v>
      </c>
      <c r="G49" s="20">
        <v>8.24</v>
      </c>
      <c r="H49" s="20">
        <v>3.89</v>
      </c>
      <c r="I49" s="20">
        <v>2.1</v>
      </c>
      <c r="J49" s="21">
        <v>3.16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520</v>
      </c>
      <c r="D34" s="1151"/>
      <c r="E34" s="1152"/>
      <c r="F34" s="32" t="s">
        <v>521</v>
      </c>
      <c r="G34" s="33" t="s">
        <v>522</v>
      </c>
      <c r="H34" s="33" t="s">
        <v>523</v>
      </c>
      <c r="I34" s="33">
        <v>0.04</v>
      </c>
      <c r="J34" s="34" t="s">
        <v>524</v>
      </c>
      <c r="K34" s="22"/>
      <c r="L34" s="22"/>
      <c r="M34" s="22"/>
      <c r="N34" s="22"/>
      <c r="O34" s="22"/>
      <c r="P34" s="22"/>
    </row>
    <row r="35" spans="1:16" ht="39" customHeight="1">
      <c r="A35" s="22"/>
      <c r="B35" s="35"/>
      <c r="C35" s="1145" t="s">
        <v>525</v>
      </c>
      <c r="D35" s="1146"/>
      <c r="E35" s="1147"/>
      <c r="F35" s="36">
        <v>4.28</v>
      </c>
      <c r="G35" s="37">
        <v>4.34</v>
      </c>
      <c r="H35" s="37">
        <v>4.01</v>
      </c>
      <c r="I35" s="37">
        <v>4.09</v>
      </c>
      <c r="J35" s="38">
        <v>4.83</v>
      </c>
      <c r="K35" s="22"/>
      <c r="L35" s="22"/>
      <c r="M35" s="22"/>
      <c r="N35" s="22"/>
      <c r="O35" s="22"/>
      <c r="P35" s="22"/>
    </row>
    <row r="36" spans="1:16" ht="39" customHeight="1">
      <c r="A36" s="22"/>
      <c r="B36" s="35"/>
      <c r="C36" s="1145" t="s">
        <v>526</v>
      </c>
      <c r="D36" s="1146"/>
      <c r="E36" s="1147"/>
      <c r="F36" s="36">
        <v>0.19</v>
      </c>
      <c r="G36" s="37">
        <v>0.31</v>
      </c>
      <c r="H36" s="37">
        <v>0.36</v>
      </c>
      <c r="I36" s="37">
        <v>0.24</v>
      </c>
      <c r="J36" s="38">
        <v>0.49</v>
      </c>
      <c r="K36" s="22"/>
      <c r="L36" s="22"/>
      <c r="M36" s="22"/>
      <c r="N36" s="22"/>
      <c r="O36" s="22"/>
      <c r="P36" s="22"/>
    </row>
    <row r="37" spans="1:16" ht="39" customHeight="1">
      <c r="A37" s="22"/>
      <c r="B37" s="35"/>
      <c r="C37" s="1145" t="s">
        <v>527</v>
      </c>
      <c r="D37" s="1146"/>
      <c r="E37" s="1147"/>
      <c r="F37" s="36">
        <v>0.4</v>
      </c>
      <c r="G37" s="37">
        <v>0.44</v>
      </c>
      <c r="H37" s="37">
        <v>0.17</v>
      </c>
      <c r="I37" s="37">
        <v>0.45</v>
      </c>
      <c r="J37" s="38">
        <v>0.38</v>
      </c>
      <c r="K37" s="22"/>
      <c r="L37" s="22"/>
      <c r="M37" s="22"/>
      <c r="N37" s="22"/>
      <c r="O37" s="22"/>
      <c r="P37" s="22"/>
    </row>
    <row r="38" spans="1:16" ht="39" customHeight="1">
      <c r="A38" s="22"/>
      <c r="B38" s="35"/>
      <c r="C38" s="1145" t="s">
        <v>528</v>
      </c>
      <c r="D38" s="1146"/>
      <c r="E38" s="1147"/>
      <c r="F38" s="36">
        <v>0.3</v>
      </c>
      <c r="G38" s="37">
        <v>0.2</v>
      </c>
      <c r="H38" s="37">
        <v>0.22</v>
      </c>
      <c r="I38" s="37">
        <v>0.17</v>
      </c>
      <c r="J38" s="38">
        <v>0.17</v>
      </c>
      <c r="K38" s="22"/>
      <c r="L38" s="22"/>
      <c r="M38" s="22"/>
      <c r="N38" s="22"/>
      <c r="O38" s="22"/>
      <c r="P38" s="22"/>
    </row>
    <row r="39" spans="1:16" ht="39" customHeight="1">
      <c r="A39" s="22"/>
      <c r="B39" s="35"/>
      <c r="C39" s="1145" t="s">
        <v>529</v>
      </c>
      <c r="D39" s="1146"/>
      <c r="E39" s="1147"/>
      <c r="F39" s="36">
        <v>0.06</v>
      </c>
      <c r="G39" s="37">
        <v>0.16</v>
      </c>
      <c r="H39" s="37">
        <v>0.19</v>
      </c>
      <c r="I39" s="37">
        <v>0.14000000000000001</v>
      </c>
      <c r="J39" s="38">
        <v>0.04</v>
      </c>
      <c r="K39" s="22"/>
      <c r="L39" s="22"/>
      <c r="M39" s="22"/>
      <c r="N39" s="22"/>
      <c r="O39" s="22"/>
      <c r="P39" s="22"/>
    </row>
    <row r="40" spans="1:16" ht="39" customHeight="1">
      <c r="A40" s="22"/>
      <c r="B40" s="35"/>
      <c r="C40" s="1145" t="s">
        <v>530</v>
      </c>
      <c r="D40" s="1146"/>
      <c r="E40" s="1147"/>
      <c r="F40" s="36">
        <v>0</v>
      </c>
      <c r="G40" s="37">
        <v>0.02</v>
      </c>
      <c r="H40" s="37">
        <v>0.01</v>
      </c>
      <c r="I40" s="37">
        <v>0.02</v>
      </c>
      <c r="J40" s="38">
        <v>0.01</v>
      </c>
      <c r="K40" s="22"/>
      <c r="L40" s="22"/>
      <c r="M40" s="22"/>
      <c r="N40" s="22"/>
      <c r="O40" s="22"/>
      <c r="P40" s="22"/>
    </row>
    <row r="41" spans="1:16" ht="39" customHeight="1">
      <c r="A41" s="22"/>
      <c r="B41" s="35"/>
      <c r="C41" s="1145" t="s">
        <v>531</v>
      </c>
      <c r="D41" s="1146"/>
      <c r="E41" s="1147"/>
      <c r="F41" s="36">
        <v>0</v>
      </c>
      <c r="G41" s="37">
        <v>0</v>
      </c>
      <c r="H41" s="37">
        <v>0</v>
      </c>
      <c r="I41" s="37">
        <v>0.01</v>
      </c>
      <c r="J41" s="38">
        <v>0.01</v>
      </c>
      <c r="K41" s="22"/>
      <c r="L41" s="22"/>
      <c r="M41" s="22"/>
      <c r="N41" s="22"/>
      <c r="O41" s="22"/>
      <c r="P41" s="22"/>
    </row>
    <row r="42" spans="1:16" ht="39" customHeight="1">
      <c r="A42" s="22"/>
      <c r="B42" s="39"/>
      <c r="C42" s="1145" t="s">
        <v>532</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533</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447</v>
      </c>
      <c r="L45" s="60">
        <v>426</v>
      </c>
      <c r="M45" s="60">
        <v>389</v>
      </c>
      <c r="N45" s="60">
        <v>376</v>
      </c>
      <c r="O45" s="61">
        <v>367</v>
      </c>
      <c r="P45" s="48"/>
      <c r="Q45" s="48"/>
      <c r="R45" s="48"/>
      <c r="S45" s="48"/>
      <c r="T45" s="48"/>
      <c r="U45" s="48"/>
    </row>
    <row r="46" spans="1:21" ht="30.75" customHeight="1">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15</v>
      </c>
      <c r="F48" s="1155"/>
      <c r="G48" s="1155"/>
      <c r="H48" s="1155"/>
      <c r="I48" s="1155"/>
      <c r="J48" s="1156"/>
      <c r="K48" s="63">
        <v>137</v>
      </c>
      <c r="L48" s="64">
        <v>138</v>
      </c>
      <c r="M48" s="64">
        <v>152</v>
      </c>
      <c r="N48" s="64">
        <v>149</v>
      </c>
      <c r="O48" s="65">
        <v>142</v>
      </c>
      <c r="P48" s="48"/>
      <c r="Q48" s="48"/>
      <c r="R48" s="48"/>
      <c r="S48" s="48"/>
      <c r="T48" s="48"/>
      <c r="U48" s="48"/>
    </row>
    <row r="49" spans="1:21" ht="30.75" customHeight="1">
      <c r="A49" s="48"/>
      <c r="B49" s="1163"/>
      <c r="C49" s="1164"/>
      <c r="D49" s="62"/>
      <c r="E49" s="1155" t="s">
        <v>16</v>
      </c>
      <c r="F49" s="1155"/>
      <c r="G49" s="1155"/>
      <c r="H49" s="1155"/>
      <c r="I49" s="1155"/>
      <c r="J49" s="1156"/>
      <c r="K49" s="63">
        <v>142</v>
      </c>
      <c r="L49" s="64">
        <v>134</v>
      </c>
      <c r="M49" s="64">
        <v>120</v>
      </c>
      <c r="N49" s="64">
        <v>104</v>
      </c>
      <c r="O49" s="65">
        <v>53</v>
      </c>
      <c r="P49" s="48"/>
      <c r="Q49" s="48"/>
      <c r="R49" s="48"/>
      <c r="S49" s="48"/>
      <c r="T49" s="48"/>
      <c r="U49" s="48"/>
    </row>
    <row r="50" spans="1:21" ht="30.75" customHeight="1">
      <c r="A50" s="48"/>
      <c r="B50" s="1163"/>
      <c r="C50" s="1164"/>
      <c r="D50" s="62"/>
      <c r="E50" s="1155" t="s">
        <v>17</v>
      </c>
      <c r="F50" s="1155"/>
      <c r="G50" s="1155"/>
      <c r="H50" s="1155"/>
      <c r="I50" s="1155"/>
      <c r="J50" s="1156"/>
      <c r="K50" s="63" t="s">
        <v>476</v>
      </c>
      <c r="L50" s="64" t="s">
        <v>476</v>
      </c>
      <c r="M50" s="64" t="s">
        <v>476</v>
      </c>
      <c r="N50" s="64" t="s">
        <v>476</v>
      </c>
      <c r="O50" s="65" t="s">
        <v>476</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395</v>
      </c>
      <c r="L52" s="64">
        <v>385</v>
      </c>
      <c r="M52" s="64">
        <v>379</v>
      </c>
      <c r="N52" s="64">
        <v>379</v>
      </c>
      <c r="O52" s="65">
        <v>362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331</v>
      </c>
      <c r="L53" s="69">
        <v>313</v>
      </c>
      <c r="M53" s="69">
        <v>282</v>
      </c>
      <c r="N53" s="69">
        <v>250</v>
      </c>
      <c r="O53" s="70">
        <v>200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2016-04-21T10:59:17Z</cp:lastPrinted>
  <dcterms:created xsi:type="dcterms:W3CDTF">2016-02-15T01:43:09Z</dcterms:created>
  <dcterms:modified xsi:type="dcterms:W3CDTF">2016-04-21T10:59:20Z</dcterms:modified>
</cp:coreProperties>
</file>