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00206146\Desktop\13　公表\04　統計表（0719）\"/>
    </mc:Choice>
  </mc:AlternateContent>
  <xr:revisionPtr revIDLastSave="0" documentId="13_ncr:1_{2F379F48-9D59-413B-B8F3-5E92A9BC8D6E}" xr6:coauthVersionLast="36" xr6:coauthVersionMax="36" xr10:uidLastSave="{00000000-0000-0000-0000-000000000000}"/>
  <bookViews>
    <workbookView xWindow="0" yWindow="0" windowWidth="28800" windowHeight="12120" tabRatio="837" xr2:uid="{26611550-5851-41A9-9645-5A1FD5A13BE8}"/>
  </bookViews>
  <sheets>
    <sheet name="生産者価格評価表" sheetId="1" r:id="rId1"/>
    <sheet name="投入係数表" sheetId="2" r:id="rId2"/>
    <sheet name="開放型逆行列係数表" sheetId="4" r:id="rId3"/>
    <sheet name="単位行列" sheetId="5" state="hidden" r:id="rId4"/>
    <sheet name="移輸入率行列" sheetId="6" state="hidden" r:id="rId5"/>
    <sheet name="自給率行列" sheetId="7" state="hidden" r:id="rId6"/>
    <sheet name="粗付加価値率行列" sheetId="14" state="hidden" r:id="rId7"/>
    <sheet name="閉鎖型逆行列係数表" sheetId="3" r:id="rId8"/>
    <sheet name="最終需要項目別生産誘発額" sheetId="8" r:id="rId9"/>
    <sheet name="最終需要項目別生産誘発係数" sheetId="9" r:id="rId10"/>
    <sheet name="最終需要項目別生産誘発依存度" sheetId="10" r:id="rId11"/>
    <sheet name="最終需要項目別粗付加価値誘発額" sheetId="11" r:id="rId12"/>
    <sheet name="最終需要項目別粗付加価値誘発係数" sheetId="12" r:id="rId13"/>
    <sheet name="最終需要項目別粗付加価値誘発依存度" sheetId="13" r:id="rId14"/>
    <sheet name="MAL" sheetId="16" state="hidden" r:id="rId15"/>
    <sheet name="MALΓ+M" sheetId="17" state="hidden" r:id="rId16"/>
    <sheet name="最終需要項目別移輸入誘発額" sheetId="15" r:id="rId17"/>
    <sheet name="最終需要項目別移輸入誘発係数" sheetId="19" r:id="rId18"/>
    <sheet name="最終需要項目別移輸入誘発依存度" sheetId="18" r:id="rId19"/>
    <sheet name="全ての要素が1の列ベクトル" sheetId="21" state="hidden" r:id="rId20"/>
    <sheet name="移輸入係数，移輸入品投入係数，総合移輸入係数" sheetId="20" r:id="rId21"/>
  </sheets>
  <definedNames>
    <definedName name="_xlnm.Print_Area" localSheetId="10">最終需要項目別生産誘発依存度!$A:$J</definedName>
    <definedName name="_xlnm.Print_Area" localSheetId="8">最終需要項目別生産誘発額!$A:$J</definedName>
    <definedName name="_xlnm.Print_Titles" localSheetId="0">生産者価格評価表!$A:$B,生産者価格評価表!$1:$3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42" i="20" l="1" a="1"/>
  <c r="C42" i="20" s="1"/>
  <c r="C41" i="20" a="1"/>
  <c r="C41" i="20" s="1"/>
  <c r="C40" i="20" a="1"/>
  <c r="C40" i="20" s="1"/>
  <c r="C39" i="20" a="1"/>
  <c r="C39" i="20" s="1"/>
  <c r="C38" i="20" a="1"/>
  <c r="C38" i="20" s="1"/>
  <c r="C37" i="20" a="1"/>
  <c r="C37" i="20" s="1"/>
  <c r="C36" i="20" a="1"/>
  <c r="C36" i="20" s="1"/>
  <c r="C35" i="20" a="1"/>
  <c r="C35" i="20" s="1"/>
  <c r="C34" i="20" a="1"/>
  <c r="C34" i="20" s="1"/>
  <c r="C33" i="20" a="1"/>
  <c r="C33" i="20" s="1"/>
  <c r="C32" i="20" a="1"/>
  <c r="C32" i="20" s="1"/>
  <c r="C31" i="20" a="1"/>
  <c r="C31" i="20" s="1"/>
  <c r="C30" i="20" a="1"/>
  <c r="C30" i="20" s="1"/>
  <c r="C29" i="20" a="1"/>
  <c r="C29" i="20" s="1"/>
  <c r="C28" i="20" a="1"/>
  <c r="C28" i="20" s="1"/>
  <c r="C27" i="20" a="1"/>
  <c r="C27" i="20" s="1"/>
  <c r="C26" i="20" a="1"/>
  <c r="C26" i="20" s="1"/>
  <c r="C25" i="20" a="1"/>
  <c r="C25" i="20" s="1"/>
  <c r="C24" i="20" a="1"/>
  <c r="C24" i="20" s="1"/>
  <c r="C23" i="20" a="1"/>
  <c r="C23" i="20" s="1"/>
  <c r="C22" i="20" a="1"/>
  <c r="C22" i="20" s="1"/>
  <c r="C21" i="20" a="1"/>
  <c r="C21" i="20" s="1"/>
  <c r="C20" i="20" a="1"/>
  <c r="C20" i="20" s="1"/>
  <c r="C19" i="20" a="1"/>
  <c r="C19" i="20" s="1"/>
  <c r="C18" i="20" a="1"/>
  <c r="C18" i="20" s="1"/>
  <c r="C17" i="20" a="1"/>
  <c r="C17" i="20" s="1"/>
  <c r="C16" i="20" a="1"/>
  <c r="C16" i="20" s="1"/>
  <c r="C15" i="20" a="1"/>
  <c r="C15" i="20" s="1"/>
  <c r="C14" i="20" a="1"/>
  <c r="C14" i="20" s="1"/>
  <c r="C13" i="20" a="1"/>
  <c r="C13" i="20" s="1"/>
  <c r="C12" i="20" a="1"/>
  <c r="C12" i="20" s="1"/>
  <c r="C11" i="20" a="1"/>
  <c r="C11" i="20" s="1"/>
  <c r="C10" i="20" a="1"/>
  <c r="C10" i="20" s="1"/>
  <c r="C9" i="20" a="1"/>
  <c r="C9" i="20" s="1"/>
  <c r="C8" i="20" a="1"/>
  <c r="C8" i="20" s="1"/>
  <c r="C7" i="20" a="1"/>
  <c r="C7" i="20" s="1"/>
  <c r="C6" i="20" a="1"/>
  <c r="C6" i="20" s="1"/>
  <c r="C5" i="20" a="1"/>
  <c r="C5" i="20" s="1"/>
  <c r="C4" i="20" a="1"/>
  <c r="C4" i="20" s="1"/>
  <c r="J4" i="19" a="1"/>
  <c r="I4" i="19" a="1"/>
  <c r="C4" i="19" a="1"/>
  <c r="J4" i="12" l="1" a="1"/>
  <c r="I4" i="12" a="1"/>
  <c r="C4" i="12" a="1"/>
  <c r="C4" i="14" l="1" a="1"/>
  <c r="C43" i="14" a="1"/>
  <c r="C4" i="10" a="1"/>
  <c r="J4" i="9" a="1"/>
  <c r="I4" i="9" l="1" a="1"/>
  <c r="C4" i="9" a="1"/>
  <c r="C4" i="7" l="1" a="1"/>
  <c r="AK37" i="7" l="1"/>
  <c r="W40" i="7"/>
  <c r="AD40" i="7"/>
  <c r="AJ39" i="7"/>
  <c r="C22" i="7"/>
  <c r="AB22" i="7"/>
  <c r="D11" i="7"/>
  <c r="S10" i="7"/>
  <c r="I21" i="7"/>
  <c r="Z20" i="7"/>
  <c r="AJ21" i="7"/>
  <c r="AA21" i="7"/>
  <c r="M20" i="7"/>
  <c r="C20" i="7"/>
  <c r="P6" i="7"/>
  <c r="X6" i="7"/>
  <c r="U19" i="7"/>
  <c r="AC19" i="7"/>
  <c r="AG12" i="7"/>
  <c r="AO12" i="7"/>
  <c r="AL7" i="7"/>
  <c r="U17" i="7"/>
  <c r="C4" i="6" a="1"/>
  <c r="O7" i="6"/>
  <c r="AM7" i="6"/>
  <c r="L10" i="6"/>
  <c r="AJ10" i="6"/>
  <c r="G13" i="6"/>
  <c r="AI13" i="6"/>
  <c r="V15" i="6"/>
  <c r="AO15" i="6"/>
  <c r="AN17" i="6"/>
  <c r="S19" i="6"/>
  <c r="AH19" i="6"/>
  <c r="I21" i="6"/>
  <c r="S21" i="6"/>
  <c r="P22" i="6"/>
  <c r="AC22" i="6"/>
  <c r="W23" i="6"/>
  <c r="AF23" i="6"/>
  <c r="AE25" i="6"/>
  <c r="R26" i="6"/>
  <c r="Z26" i="6"/>
  <c r="P27" i="6"/>
  <c r="U27" i="6"/>
  <c r="J28" i="6"/>
  <c r="Q28" i="6"/>
  <c r="AL28" i="6"/>
  <c r="E29" i="6"/>
  <c r="X29" i="6"/>
  <c r="AC29" i="6"/>
  <c r="I30" i="6"/>
  <c r="N30" i="6"/>
  <c r="AG30" i="6"/>
  <c r="AM30" i="6"/>
  <c r="T31" i="6"/>
  <c r="X31" i="6"/>
  <c r="AN31" i="6"/>
  <c r="G33" i="6"/>
  <c r="X33" i="6"/>
  <c r="D34" i="6"/>
  <c r="E34" i="6"/>
  <c r="U34" i="6"/>
  <c r="X34" i="6"/>
  <c r="C35" i="6"/>
  <c r="E35" i="6"/>
  <c r="U35" i="6"/>
  <c r="Y35" i="6"/>
  <c r="AL35" i="6"/>
  <c r="AN35" i="6"/>
  <c r="R36" i="6"/>
  <c r="S36" i="6"/>
  <c r="AE36" i="6"/>
  <c r="AH36" i="6"/>
  <c r="D37" i="6"/>
  <c r="G37" i="6"/>
  <c r="H37" i="6"/>
  <c r="J37" i="6"/>
  <c r="K37" i="6"/>
  <c r="M37" i="6"/>
  <c r="P37" i="6"/>
  <c r="R37" i="6"/>
  <c r="S37" i="6"/>
  <c r="T37" i="6"/>
  <c r="V37" i="6"/>
  <c r="Z37" i="6"/>
  <c r="AA37" i="6"/>
  <c r="AB37" i="6"/>
  <c r="AC37" i="6"/>
  <c r="AE37" i="6"/>
  <c r="AF37" i="6"/>
  <c r="AI37" i="6"/>
  <c r="AJ37" i="6"/>
  <c r="AK37" i="6"/>
  <c r="AL37" i="6"/>
  <c r="AN37" i="6"/>
  <c r="AO37" i="6"/>
  <c r="G38" i="6"/>
  <c r="I38" i="6"/>
  <c r="R38" i="6"/>
  <c r="T38" i="6"/>
  <c r="AC38" i="6"/>
  <c r="AD38" i="6"/>
  <c r="AM38" i="6"/>
  <c r="AO38" i="6"/>
  <c r="K39" i="6"/>
  <c r="M39" i="6"/>
  <c r="V39" i="6"/>
  <c r="W39" i="6"/>
  <c r="AF39" i="6"/>
  <c r="AH39" i="6"/>
  <c r="C40" i="6"/>
  <c r="D40" i="6"/>
  <c r="F40" i="6"/>
  <c r="G40" i="6"/>
  <c r="H40" i="6"/>
  <c r="I40" i="6"/>
  <c r="K40" i="6"/>
  <c r="L40" i="6"/>
  <c r="N40" i="6"/>
  <c r="O40" i="6"/>
  <c r="P40" i="6"/>
  <c r="Q40" i="6"/>
  <c r="S40" i="6"/>
  <c r="T40" i="6"/>
  <c r="V40" i="6"/>
  <c r="W40" i="6"/>
  <c r="X40" i="6"/>
  <c r="Y40" i="6"/>
  <c r="AA40" i="6"/>
  <c r="AB40" i="6"/>
  <c r="AD40" i="6"/>
  <c r="AE40" i="6"/>
  <c r="AF40" i="6"/>
  <c r="AG40" i="6"/>
  <c r="AI40" i="6"/>
  <c r="AJ40" i="6"/>
  <c r="AL40" i="6"/>
  <c r="AM40" i="6"/>
  <c r="AN40" i="6"/>
  <c r="AO40" i="6"/>
  <c r="I41" i="6"/>
  <c r="T41" i="6"/>
  <c r="AE41" i="6"/>
  <c r="AO41" i="6"/>
  <c r="C42" i="6"/>
  <c r="H42" i="6"/>
  <c r="I42" i="6"/>
  <c r="K42" i="6"/>
  <c r="M42" i="6"/>
  <c r="N42" i="6"/>
  <c r="R42" i="6"/>
  <c r="S42" i="6"/>
  <c r="V42" i="6"/>
  <c r="X42" i="6"/>
  <c r="Y42" i="6"/>
  <c r="AC42" i="6"/>
  <c r="AD42" i="6"/>
  <c r="AG42" i="6"/>
  <c r="AH42" i="6"/>
  <c r="AI42" i="6"/>
  <c r="AN42" i="6"/>
  <c r="AO42" i="6"/>
  <c r="AP42" i="6"/>
  <c r="AP41" i="6"/>
  <c r="M41" i="6" s="1"/>
  <c r="AP40" i="6"/>
  <c r="E40" i="6" s="1"/>
  <c r="AP39" i="6"/>
  <c r="AA39" i="7" s="1"/>
  <c r="AP38" i="6"/>
  <c r="M38" i="6" s="1"/>
  <c r="AP37" i="6"/>
  <c r="AP36" i="6"/>
  <c r="J36" i="6" s="1"/>
  <c r="AP35" i="6"/>
  <c r="S35" i="6" s="1"/>
  <c r="AP34" i="6"/>
  <c r="AP33" i="6"/>
  <c r="S33" i="6" s="1"/>
  <c r="AP32" i="6"/>
  <c r="AP31" i="6"/>
  <c r="AB31" i="6" s="1"/>
  <c r="AP30" i="6"/>
  <c r="V30" i="6" s="1"/>
  <c r="AP29" i="6"/>
  <c r="P29" i="6" s="1"/>
  <c r="AP28" i="6"/>
  <c r="AG28" i="6" s="1"/>
  <c r="AP27" i="6"/>
  <c r="I27" i="6" s="1"/>
  <c r="AP26" i="6"/>
  <c r="AP25" i="6"/>
  <c r="AP24" i="6"/>
  <c r="P24" i="7" s="1"/>
  <c r="AP23" i="6"/>
  <c r="AK23" i="6" s="1"/>
  <c r="AP22" i="6"/>
  <c r="C22" i="6" s="1"/>
  <c r="AP21" i="6"/>
  <c r="Q21" i="7" s="1"/>
  <c r="AP20" i="6"/>
  <c r="AD20" i="6" s="1"/>
  <c r="AP19" i="6"/>
  <c r="G19" i="6" s="1"/>
  <c r="AP18" i="6"/>
  <c r="AP17" i="6"/>
  <c r="F17" i="7" s="1"/>
  <c r="AP16" i="6"/>
  <c r="AP15" i="6"/>
  <c r="R15" i="7" s="1"/>
  <c r="AP14" i="6"/>
  <c r="V14" i="6" s="1"/>
  <c r="AP13" i="6"/>
  <c r="G13" i="7" s="1"/>
  <c r="AP12" i="6"/>
  <c r="J12" i="7" s="1"/>
  <c r="AP11" i="6"/>
  <c r="AP10" i="6"/>
  <c r="AP9" i="6"/>
  <c r="X9" i="6" s="1"/>
  <c r="AP8" i="6"/>
  <c r="AA8" i="7" s="1"/>
  <c r="AP7" i="6"/>
  <c r="L7" i="7" s="1"/>
  <c r="AP6" i="6"/>
  <c r="L6" i="6" s="1"/>
  <c r="AP5" i="6"/>
  <c r="AN5" i="7" s="1"/>
  <c r="AP4" i="6"/>
  <c r="W4" i="7" s="1"/>
  <c r="C4" i="5" a="1"/>
  <c r="C4" i="5" s="1"/>
  <c r="L4" i="5"/>
  <c r="S4" i="5"/>
  <c r="U4" i="5"/>
  <c r="W4" i="5"/>
  <c r="AC4" i="5"/>
  <c r="AF4" i="5"/>
  <c r="AH4" i="5"/>
  <c r="AN4" i="5"/>
  <c r="D5" i="5"/>
  <c r="E5" i="5"/>
  <c r="L5" i="5"/>
  <c r="M5" i="5"/>
  <c r="N5" i="5"/>
  <c r="P5" i="5"/>
  <c r="V5" i="5"/>
  <c r="X5" i="5"/>
  <c r="Y5" i="5"/>
  <c r="AA5" i="5"/>
  <c r="AG5" i="5"/>
  <c r="AI5" i="5"/>
  <c r="AJ5" i="5"/>
  <c r="AK5" i="5"/>
  <c r="E6" i="5"/>
  <c r="F6" i="5"/>
  <c r="G6" i="5"/>
  <c r="I6" i="5"/>
  <c r="O6" i="5"/>
  <c r="Q6" i="5"/>
  <c r="R6" i="5"/>
  <c r="T6" i="5"/>
  <c r="Z6" i="5"/>
  <c r="AB6" i="5"/>
  <c r="AC6" i="5"/>
  <c r="AD6" i="5"/>
  <c r="AK6" i="5"/>
  <c r="AL6" i="5"/>
  <c r="AM6" i="5"/>
  <c r="AO6" i="5"/>
  <c r="F7" i="5"/>
  <c r="H7" i="5"/>
  <c r="J7" i="5"/>
  <c r="K7" i="5"/>
  <c r="M7" i="5"/>
  <c r="P7" i="5"/>
  <c r="S7" i="5"/>
  <c r="U7" i="5"/>
  <c r="V7" i="5"/>
  <c r="W7" i="5"/>
  <c r="AA7" i="5"/>
  <c r="AD7" i="5"/>
  <c r="AE7" i="5"/>
  <c r="AF7" i="5"/>
  <c r="AH7" i="5"/>
  <c r="AL7" i="5"/>
  <c r="AN7" i="5"/>
  <c r="C8" i="5"/>
  <c r="D8" i="5"/>
  <c r="F8" i="5"/>
  <c r="I8" i="5"/>
  <c r="L8" i="5"/>
  <c r="N8" i="5"/>
  <c r="O8" i="5"/>
  <c r="P8" i="5"/>
  <c r="T8" i="5"/>
  <c r="W8" i="5"/>
  <c r="X8" i="5"/>
  <c r="Y8" i="5"/>
  <c r="AA8" i="5"/>
  <c r="AE8" i="5"/>
  <c r="AG8" i="5"/>
  <c r="AI8" i="5"/>
  <c r="AJ8" i="5"/>
  <c r="AL8" i="5"/>
  <c r="AO8" i="5"/>
  <c r="E9" i="5"/>
  <c r="G9" i="5"/>
  <c r="H9" i="5"/>
  <c r="I9" i="5"/>
  <c r="M9" i="5"/>
  <c r="P9" i="5"/>
  <c r="Q9" i="5"/>
  <c r="R9" i="5"/>
  <c r="T9" i="5"/>
  <c r="X9" i="5"/>
  <c r="Z9" i="5"/>
  <c r="AB9" i="5"/>
  <c r="AC9" i="5"/>
  <c r="AE9" i="5"/>
  <c r="AH9" i="5"/>
  <c r="AK9" i="5"/>
  <c r="AM9" i="5"/>
  <c r="AN9" i="5"/>
  <c r="AO9" i="5"/>
  <c r="F10" i="5"/>
  <c r="I10" i="5"/>
  <c r="J10" i="5"/>
  <c r="K10" i="5"/>
  <c r="M10" i="5"/>
  <c r="Q10" i="5"/>
  <c r="S10" i="5"/>
  <c r="U10" i="5"/>
  <c r="V10" i="5"/>
  <c r="X10" i="5"/>
  <c r="AA10" i="5"/>
  <c r="AD10" i="5"/>
  <c r="AF10" i="5"/>
  <c r="AG10" i="5"/>
  <c r="AH10" i="5"/>
  <c r="AL10" i="5"/>
  <c r="AO10" i="5"/>
  <c r="C11" i="5"/>
  <c r="D11" i="5"/>
  <c r="F11" i="5"/>
  <c r="J11" i="5"/>
  <c r="L11" i="5"/>
  <c r="N11" i="5"/>
  <c r="O11" i="5"/>
  <c r="Q11" i="5"/>
  <c r="T11" i="5"/>
  <c r="W11" i="5"/>
  <c r="Y11" i="5"/>
  <c r="Z11" i="5"/>
  <c r="AA11" i="5"/>
  <c r="AE11" i="5"/>
  <c r="AH11" i="5"/>
  <c r="AI11" i="5"/>
  <c r="AJ11" i="5"/>
  <c r="AL11" i="5"/>
  <c r="C12" i="5"/>
  <c r="E12" i="5"/>
  <c r="G12" i="5"/>
  <c r="H12" i="5"/>
  <c r="J12" i="5"/>
  <c r="M12" i="5"/>
  <c r="O12" i="5"/>
  <c r="P12" i="5"/>
  <c r="R12" i="5"/>
  <c r="S12" i="5"/>
  <c r="T12" i="5"/>
  <c r="X12" i="5"/>
  <c r="Z12" i="5"/>
  <c r="AA12" i="5"/>
  <c r="AB12" i="5"/>
  <c r="AC12" i="5"/>
  <c r="AE12" i="5"/>
  <c r="AI12" i="5"/>
  <c r="AJ12" i="5"/>
  <c r="AK12" i="5"/>
  <c r="AM12" i="5"/>
  <c r="AN12" i="5"/>
  <c r="C13" i="5"/>
  <c r="F13" i="5"/>
  <c r="H13" i="5"/>
  <c r="I13" i="5"/>
  <c r="K13" i="5"/>
  <c r="L13" i="5"/>
  <c r="M13" i="5"/>
  <c r="Q13" i="5"/>
  <c r="S13" i="5"/>
  <c r="T13" i="5"/>
  <c r="U13" i="5"/>
  <c r="V13" i="5"/>
  <c r="X13" i="5"/>
  <c r="AA13" i="5"/>
  <c r="AB13" i="5"/>
  <c r="AC13" i="5"/>
  <c r="AD13" i="5"/>
  <c r="AF13" i="5"/>
  <c r="AG13" i="5"/>
  <c r="AJ13" i="5"/>
  <c r="AK13" i="5"/>
  <c r="AL13" i="5"/>
  <c r="AN13" i="5"/>
  <c r="AO13" i="5"/>
  <c r="C14" i="5"/>
  <c r="F14" i="5"/>
  <c r="G14" i="5"/>
  <c r="I14" i="5"/>
  <c r="J14" i="5"/>
  <c r="K14" i="5"/>
  <c r="L14" i="5"/>
  <c r="O14" i="5"/>
  <c r="Q14" i="5"/>
  <c r="R14" i="5"/>
  <c r="S14" i="5"/>
  <c r="T14" i="5"/>
  <c r="U14" i="5"/>
  <c r="Y14" i="5"/>
  <c r="Z14" i="5"/>
  <c r="AA14" i="5"/>
  <c r="AB14" i="5"/>
  <c r="AC14" i="5"/>
  <c r="AD14" i="5"/>
  <c r="AH14" i="5"/>
  <c r="AI14" i="5"/>
  <c r="AJ14" i="5"/>
  <c r="AK14" i="5"/>
  <c r="AL14" i="5"/>
  <c r="AM14" i="5"/>
  <c r="D15" i="5"/>
  <c r="E15" i="5"/>
  <c r="F15" i="5"/>
  <c r="G15" i="5"/>
  <c r="H15" i="5"/>
  <c r="J15" i="5"/>
  <c r="M15" i="5"/>
  <c r="N15" i="5"/>
  <c r="O15" i="5"/>
  <c r="P15" i="5"/>
  <c r="R15" i="5"/>
  <c r="S15" i="5"/>
  <c r="V15" i="5"/>
  <c r="W15" i="5"/>
  <c r="X15" i="5"/>
  <c r="Z15" i="5"/>
  <c r="AA15" i="5"/>
  <c r="AB15" i="5"/>
  <c r="AE15" i="5"/>
  <c r="AF15" i="5"/>
  <c r="AH15" i="5"/>
  <c r="AI15" i="5"/>
  <c r="AJ15" i="5"/>
  <c r="AK15" i="5"/>
  <c r="AN15" i="5"/>
  <c r="C16" i="5"/>
  <c r="D16" i="5"/>
  <c r="E16" i="5"/>
  <c r="F16" i="5"/>
  <c r="G16" i="5"/>
  <c r="K16" i="5"/>
  <c r="L16" i="5"/>
  <c r="M16" i="5"/>
  <c r="N16" i="5"/>
  <c r="O16" i="5"/>
  <c r="P16" i="5"/>
  <c r="Q16" i="5"/>
  <c r="T16" i="5"/>
  <c r="U16" i="5"/>
  <c r="V16" i="5"/>
  <c r="W16" i="5"/>
  <c r="X16" i="5"/>
  <c r="Y16" i="5"/>
  <c r="AA16" i="5"/>
  <c r="AC16" i="5"/>
  <c r="AD16" i="5"/>
  <c r="AE16" i="5"/>
  <c r="AF16" i="5"/>
  <c r="AG16" i="5"/>
  <c r="AI16" i="5"/>
  <c r="AJ16" i="5"/>
  <c r="AL16" i="5"/>
  <c r="AM16" i="5"/>
  <c r="AN16" i="5"/>
  <c r="AO16" i="5"/>
  <c r="D17" i="5"/>
  <c r="E17" i="5"/>
  <c r="F17" i="5"/>
  <c r="H17" i="5"/>
  <c r="I17" i="5"/>
  <c r="J17" i="5"/>
  <c r="L17" i="5"/>
  <c r="M17" i="5"/>
  <c r="N17" i="5"/>
  <c r="O17" i="5"/>
  <c r="Q17" i="5"/>
  <c r="R17" i="5"/>
  <c r="T17" i="5"/>
  <c r="U17" i="5"/>
  <c r="V17" i="5"/>
  <c r="W17" i="5"/>
  <c r="X17" i="5"/>
  <c r="Z17" i="5"/>
  <c r="AB17" i="5"/>
  <c r="AC17" i="5"/>
  <c r="AD17" i="5"/>
  <c r="AE17" i="5"/>
  <c r="AF17" i="5"/>
  <c r="AG17" i="5"/>
  <c r="AJ17" i="5"/>
  <c r="AK17" i="5"/>
  <c r="AL17" i="5"/>
  <c r="AM17" i="5"/>
  <c r="AN17" i="5"/>
  <c r="AO17" i="5"/>
  <c r="C18" i="5"/>
  <c r="F18" i="5"/>
  <c r="G18" i="5"/>
  <c r="H18" i="5"/>
  <c r="I18" i="5"/>
  <c r="J18" i="5"/>
  <c r="K18" i="5"/>
  <c r="M18" i="5"/>
  <c r="O18" i="5"/>
  <c r="P18" i="5"/>
  <c r="Q18" i="5"/>
  <c r="R18" i="5"/>
  <c r="S18" i="5"/>
  <c r="U18" i="5"/>
  <c r="V18" i="5"/>
  <c r="X18" i="5"/>
  <c r="Y18" i="5"/>
  <c r="Z18" i="5"/>
  <c r="AA18" i="5"/>
  <c r="AC18" i="5"/>
  <c r="AD18" i="5"/>
  <c r="AE18" i="5"/>
  <c r="AG18" i="5"/>
  <c r="AH18" i="5"/>
  <c r="AI18" i="5"/>
  <c r="AK18" i="5"/>
  <c r="AL18" i="5"/>
  <c r="AM18" i="5"/>
  <c r="AN18" i="5"/>
  <c r="C19" i="5"/>
  <c r="D19" i="5"/>
  <c r="F19" i="5"/>
  <c r="G19" i="5"/>
  <c r="H19" i="5"/>
  <c r="I19" i="5"/>
  <c r="J19" i="5"/>
  <c r="L19" i="5"/>
  <c r="N19" i="5"/>
  <c r="O19" i="5"/>
  <c r="P19" i="5"/>
  <c r="Q19" i="5"/>
  <c r="R19" i="5"/>
  <c r="S19" i="5"/>
  <c r="V19" i="5"/>
  <c r="W19" i="5"/>
  <c r="X19" i="5"/>
  <c r="Y19" i="5"/>
  <c r="Z19" i="5"/>
  <c r="AA19" i="5"/>
  <c r="AB19" i="5"/>
  <c r="AE19" i="5"/>
  <c r="AF19" i="5"/>
  <c r="AG19" i="5"/>
  <c r="AH19" i="5"/>
  <c r="AI19" i="5"/>
  <c r="AJ19" i="5"/>
  <c r="AL19" i="5"/>
  <c r="AN19" i="5"/>
  <c r="AO19" i="5"/>
  <c r="C20" i="5"/>
  <c r="D20" i="5"/>
  <c r="E20" i="5"/>
  <c r="G20" i="5"/>
  <c r="H20" i="5"/>
  <c r="J20" i="5"/>
  <c r="K20" i="5"/>
  <c r="L20" i="5"/>
  <c r="M20" i="5"/>
  <c r="O20" i="5"/>
  <c r="P20" i="5"/>
  <c r="Q20" i="5"/>
  <c r="S20" i="5"/>
  <c r="T20" i="5"/>
  <c r="U20" i="5"/>
  <c r="W20" i="5"/>
  <c r="X20" i="5"/>
  <c r="Y20" i="5"/>
  <c r="Z20" i="5"/>
  <c r="AB20" i="5"/>
  <c r="AC20" i="5"/>
  <c r="AE20" i="5"/>
  <c r="AF20" i="5"/>
  <c r="AG20" i="5"/>
  <c r="AH20" i="5"/>
  <c r="AI20" i="5"/>
  <c r="AK20" i="5"/>
  <c r="AM20" i="5"/>
  <c r="AN20" i="5"/>
  <c r="AO20" i="5"/>
  <c r="C21" i="5"/>
  <c r="D21" i="5"/>
  <c r="E21" i="5"/>
  <c r="H21" i="5"/>
  <c r="I21" i="5"/>
  <c r="J21" i="5"/>
  <c r="K21" i="5"/>
  <c r="L21" i="5"/>
  <c r="M21" i="5"/>
  <c r="N21" i="5"/>
  <c r="Q21" i="5"/>
  <c r="R21" i="5"/>
  <c r="S21" i="5"/>
  <c r="T21" i="5"/>
  <c r="U21" i="5"/>
  <c r="V21" i="5"/>
  <c r="W21" i="5"/>
  <c r="Y21" i="5"/>
  <c r="Z21" i="5"/>
  <c r="AA21" i="5"/>
  <c r="AB21" i="5"/>
  <c r="AC21" i="5"/>
  <c r="AD21" i="5"/>
  <c r="AE21" i="5"/>
  <c r="AG21" i="5"/>
  <c r="AH21" i="5"/>
  <c r="AI21" i="5"/>
  <c r="AJ21" i="5"/>
  <c r="AK21" i="5"/>
  <c r="AL21" i="5"/>
  <c r="AM21" i="5"/>
  <c r="AO21" i="5"/>
  <c r="C22" i="5"/>
  <c r="D22" i="5"/>
  <c r="E22" i="5"/>
  <c r="F22" i="5"/>
  <c r="G22" i="5"/>
  <c r="H22" i="5"/>
  <c r="J22" i="5"/>
  <c r="K22" i="5"/>
  <c r="L22" i="5"/>
  <c r="M22" i="5"/>
  <c r="N22" i="5"/>
  <c r="O22" i="5"/>
  <c r="P22" i="5"/>
  <c r="R22" i="5"/>
  <c r="S22" i="5"/>
  <c r="T22" i="5"/>
  <c r="U22" i="5"/>
  <c r="V22" i="5"/>
  <c r="W22" i="5"/>
  <c r="X22" i="5"/>
  <c r="Z22" i="5"/>
  <c r="AA22" i="5"/>
  <c r="AB22" i="5"/>
  <c r="AC22" i="5"/>
  <c r="AD22" i="5"/>
  <c r="AE22" i="5"/>
  <c r="AF22" i="5"/>
  <c r="AH22" i="5"/>
  <c r="AI22" i="5"/>
  <c r="AJ22" i="5"/>
  <c r="AK22" i="5"/>
  <c r="AL22" i="5"/>
  <c r="AM22" i="5"/>
  <c r="AN22" i="5"/>
  <c r="C23" i="5"/>
  <c r="D23" i="5"/>
  <c r="E23" i="5"/>
  <c r="F23" i="5"/>
  <c r="G23" i="5"/>
  <c r="H23" i="5"/>
  <c r="I23" i="5"/>
  <c r="K23" i="5"/>
  <c r="L23" i="5"/>
  <c r="M23" i="5"/>
  <c r="N23" i="5"/>
  <c r="O23" i="5"/>
  <c r="P23" i="5"/>
  <c r="Q23" i="5"/>
  <c r="S23" i="5"/>
  <c r="T23" i="5"/>
  <c r="U23" i="5"/>
  <c r="V23" i="5"/>
  <c r="W23" i="5"/>
  <c r="X23" i="5"/>
  <c r="Y23" i="5"/>
  <c r="AA23" i="5"/>
  <c r="AB23" i="5"/>
  <c r="AC23" i="5"/>
  <c r="AD23" i="5"/>
  <c r="AE23" i="5"/>
  <c r="AF23" i="5"/>
  <c r="AG23" i="5"/>
  <c r="AI23" i="5"/>
  <c r="AJ23" i="5"/>
  <c r="AK23" i="5"/>
  <c r="AL23" i="5"/>
  <c r="AM23" i="5"/>
  <c r="AN23" i="5"/>
  <c r="AO23" i="5"/>
  <c r="D24" i="5"/>
  <c r="E24" i="5"/>
  <c r="F24" i="5"/>
  <c r="G24" i="5"/>
  <c r="H24" i="5"/>
  <c r="I24" i="5"/>
  <c r="J24" i="5"/>
  <c r="L24" i="5"/>
  <c r="M24" i="5"/>
  <c r="N24" i="5"/>
  <c r="O24" i="5"/>
  <c r="P24" i="5"/>
  <c r="Q24" i="5"/>
  <c r="R24" i="5"/>
  <c r="T24" i="5"/>
  <c r="U24" i="5"/>
  <c r="V24" i="5"/>
  <c r="W24" i="5"/>
  <c r="X24" i="5"/>
  <c r="Y24" i="5"/>
  <c r="Z24" i="5"/>
  <c r="AB24" i="5"/>
  <c r="AC24" i="5"/>
  <c r="AD24" i="5"/>
  <c r="AE24" i="5"/>
  <c r="AF24" i="5"/>
  <c r="AG24" i="5"/>
  <c r="AH24" i="5"/>
  <c r="AI24" i="5"/>
  <c r="AJ24" i="5"/>
  <c r="AK24" i="5"/>
  <c r="AL24" i="5"/>
  <c r="AM24" i="5"/>
  <c r="AN24" i="5"/>
  <c r="AO24" i="5"/>
  <c r="C25" i="5"/>
  <c r="D25" i="5"/>
  <c r="E25" i="5"/>
  <c r="F25" i="5"/>
  <c r="G25" i="5"/>
  <c r="H25" i="5"/>
  <c r="I25" i="5"/>
  <c r="J25" i="5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AA25" i="5"/>
  <c r="AB25" i="5"/>
  <c r="AC25" i="5"/>
  <c r="AD25" i="5"/>
  <c r="AE25" i="5"/>
  <c r="AF25" i="5"/>
  <c r="AG25" i="5"/>
  <c r="AH25" i="5"/>
  <c r="AI25" i="5"/>
  <c r="AJ25" i="5"/>
  <c r="AK25" i="5"/>
  <c r="AL25" i="5"/>
  <c r="AM25" i="5"/>
  <c r="AN25" i="5"/>
  <c r="AO25" i="5"/>
  <c r="C26" i="5"/>
  <c r="D26" i="5"/>
  <c r="E26" i="5"/>
  <c r="F26" i="5"/>
  <c r="G26" i="5"/>
  <c r="H26" i="5"/>
  <c r="I26" i="5"/>
  <c r="J26" i="5"/>
  <c r="K26" i="5"/>
  <c r="L26" i="5"/>
  <c r="M26" i="5"/>
  <c r="N26" i="5"/>
  <c r="O26" i="5"/>
  <c r="P26" i="5"/>
  <c r="Q26" i="5"/>
  <c r="R26" i="5"/>
  <c r="S26" i="5"/>
  <c r="T26" i="5"/>
  <c r="U26" i="5"/>
  <c r="V26" i="5"/>
  <c r="W26" i="5"/>
  <c r="X26" i="5"/>
  <c r="Y26" i="5"/>
  <c r="Z26" i="5"/>
  <c r="AA26" i="5"/>
  <c r="AB26" i="5"/>
  <c r="AC26" i="5"/>
  <c r="AD26" i="5"/>
  <c r="AE26" i="5"/>
  <c r="AF26" i="5"/>
  <c r="AG26" i="5"/>
  <c r="AH26" i="5"/>
  <c r="AI26" i="5"/>
  <c r="AJ26" i="5"/>
  <c r="AK26" i="5"/>
  <c r="AL26" i="5"/>
  <c r="AM26" i="5"/>
  <c r="AN26" i="5"/>
  <c r="AO26" i="5"/>
  <c r="C27" i="5"/>
  <c r="D27" i="5"/>
  <c r="E27" i="5"/>
  <c r="F27" i="5"/>
  <c r="G27" i="5"/>
  <c r="H27" i="5"/>
  <c r="I27" i="5"/>
  <c r="J27" i="5"/>
  <c r="K27" i="5"/>
  <c r="L27" i="5"/>
  <c r="M27" i="5"/>
  <c r="N27" i="5"/>
  <c r="O27" i="5"/>
  <c r="P27" i="5"/>
  <c r="Q27" i="5"/>
  <c r="R27" i="5"/>
  <c r="S27" i="5"/>
  <c r="T27" i="5"/>
  <c r="U27" i="5"/>
  <c r="V27" i="5"/>
  <c r="W27" i="5"/>
  <c r="X27" i="5"/>
  <c r="Y27" i="5"/>
  <c r="Z27" i="5"/>
  <c r="AA27" i="5"/>
  <c r="AB27" i="5"/>
  <c r="AC27" i="5"/>
  <c r="AD27" i="5"/>
  <c r="AE27" i="5"/>
  <c r="AF27" i="5"/>
  <c r="AG27" i="5"/>
  <c r="AH27" i="5"/>
  <c r="AI27" i="5"/>
  <c r="AJ27" i="5"/>
  <c r="AK27" i="5"/>
  <c r="AL27" i="5"/>
  <c r="AM27" i="5"/>
  <c r="AN27" i="5"/>
  <c r="AO27" i="5"/>
  <c r="C28" i="5"/>
  <c r="D28" i="5"/>
  <c r="E28" i="5"/>
  <c r="F28" i="5"/>
  <c r="G28" i="5"/>
  <c r="H28" i="5"/>
  <c r="I28" i="5"/>
  <c r="J28" i="5"/>
  <c r="K28" i="5"/>
  <c r="L28" i="5"/>
  <c r="M28" i="5"/>
  <c r="N28" i="5"/>
  <c r="O28" i="5"/>
  <c r="P28" i="5"/>
  <c r="Q28" i="5"/>
  <c r="R28" i="5"/>
  <c r="S28" i="5"/>
  <c r="T28" i="5"/>
  <c r="U28" i="5"/>
  <c r="V28" i="5"/>
  <c r="W28" i="5"/>
  <c r="X28" i="5"/>
  <c r="Y28" i="5"/>
  <c r="Z28" i="5"/>
  <c r="AA28" i="5"/>
  <c r="AB28" i="5"/>
  <c r="AC28" i="5"/>
  <c r="AD28" i="5"/>
  <c r="AE28" i="5"/>
  <c r="AF28" i="5"/>
  <c r="AG28" i="5"/>
  <c r="AH28" i="5"/>
  <c r="AI28" i="5"/>
  <c r="AJ28" i="5"/>
  <c r="AK28" i="5"/>
  <c r="AL28" i="5"/>
  <c r="AM28" i="5"/>
  <c r="AN28" i="5"/>
  <c r="AO28" i="5"/>
  <c r="C29" i="5"/>
  <c r="D29" i="5"/>
  <c r="E29" i="5"/>
  <c r="F29" i="5"/>
  <c r="G29" i="5"/>
  <c r="H29" i="5"/>
  <c r="I29" i="5"/>
  <c r="J29" i="5"/>
  <c r="K29" i="5"/>
  <c r="L29" i="5"/>
  <c r="M29" i="5"/>
  <c r="N29" i="5"/>
  <c r="O29" i="5"/>
  <c r="P29" i="5"/>
  <c r="Q29" i="5"/>
  <c r="R29" i="5"/>
  <c r="S29" i="5"/>
  <c r="T29" i="5"/>
  <c r="U29" i="5"/>
  <c r="V29" i="5"/>
  <c r="W29" i="5"/>
  <c r="X29" i="5"/>
  <c r="Y29" i="5"/>
  <c r="Z29" i="5"/>
  <c r="AA29" i="5"/>
  <c r="AB29" i="5"/>
  <c r="AC29" i="5"/>
  <c r="AD29" i="5"/>
  <c r="AE29" i="5"/>
  <c r="AF29" i="5"/>
  <c r="AG29" i="5"/>
  <c r="AH29" i="5"/>
  <c r="AI29" i="5"/>
  <c r="AJ29" i="5"/>
  <c r="AK29" i="5"/>
  <c r="AL29" i="5"/>
  <c r="AM29" i="5"/>
  <c r="AN29" i="5"/>
  <c r="AO29" i="5"/>
  <c r="C30" i="5"/>
  <c r="D30" i="5"/>
  <c r="E30" i="5"/>
  <c r="F30" i="5"/>
  <c r="G30" i="5"/>
  <c r="H30" i="5"/>
  <c r="I30" i="5"/>
  <c r="J30" i="5"/>
  <c r="K30" i="5"/>
  <c r="L30" i="5"/>
  <c r="M30" i="5"/>
  <c r="N30" i="5"/>
  <c r="O30" i="5"/>
  <c r="P30" i="5"/>
  <c r="Q30" i="5"/>
  <c r="R30" i="5"/>
  <c r="S30" i="5"/>
  <c r="T30" i="5"/>
  <c r="U30" i="5"/>
  <c r="V30" i="5"/>
  <c r="W30" i="5"/>
  <c r="X30" i="5"/>
  <c r="Y30" i="5"/>
  <c r="Z30" i="5"/>
  <c r="AA30" i="5"/>
  <c r="AB30" i="5"/>
  <c r="AC30" i="5"/>
  <c r="AD30" i="5"/>
  <c r="AE30" i="5"/>
  <c r="AF30" i="5"/>
  <c r="AG30" i="5"/>
  <c r="AH30" i="5"/>
  <c r="AI30" i="5"/>
  <c r="AJ30" i="5"/>
  <c r="AK30" i="5"/>
  <c r="AL30" i="5"/>
  <c r="AM30" i="5"/>
  <c r="AN30" i="5"/>
  <c r="AO30" i="5"/>
  <c r="C31" i="5"/>
  <c r="D31" i="5"/>
  <c r="E31" i="5"/>
  <c r="F31" i="5"/>
  <c r="G31" i="5"/>
  <c r="H31" i="5"/>
  <c r="I31" i="5"/>
  <c r="J31" i="5"/>
  <c r="K31" i="5"/>
  <c r="L31" i="5"/>
  <c r="M31" i="5"/>
  <c r="N31" i="5"/>
  <c r="O31" i="5"/>
  <c r="P31" i="5"/>
  <c r="Q31" i="5"/>
  <c r="R31" i="5"/>
  <c r="S31" i="5"/>
  <c r="T31" i="5"/>
  <c r="U31" i="5"/>
  <c r="V31" i="5"/>
  <c r="W31" i="5"/>
  <c r="X31" i="5"/>
  <c r="Y31" i="5"/>
  <c r="Z31" i="5"/>
  <c r="AA31" i="5"/>
  <c r="AB31" i="5"/>
  <c r="AC31" i="5"/>
  <c r="AD31" i="5"/>
  <c r="AE31" i="5"/>
  <c r="AF31" i="5"/>
  <c r="AG31" i="5"/>
  <c r="AH31" i="5"/>
  <c r="AI31" i="5"/>
  <c r="AJ31" i="5"/>
  <c r="AK31" i="5"/>
  <c r="AL31" i="5"/>
  <c r="AM31" i="5"/>
  <c r="AN31" i="5"/>
  <c r="AO31" i="5"/>
  <c r="C32" i="5"/>
  <c r="D32" i="5"/>
  <c r="E32" i="5"/>
  <c r="F32" i="5"/>
  <c r="G32" i="5"/>
  <c r="H32" i="5"/>
  <c r="I32" i="5"/>
  <c r="J32" i="5"/>
  <c r="K32" i="5"/>
  <c r="L32" i="5"/>
  <c r="M32" i="5"/>
  <c r="N32" i="5"/>
  <c r="O32" i="5"/>
  <c r="P32" i="5"/>
  <c r="Q32" i="5"/>
  <c r="R32" i="5"/>
  <c r="S32" i="5"/>
  <c r="T32" i="5"/>
  <c r="U32" i="5"/>
  <c r="V32" i="5"/>
  <c r="W32" i="5"/>
  <c r="X32" i="5"/>
  <c r="Y32" i="5"/>
  <c r="Z32" i="5"/>
  <c r="AA32" i="5"/>
  <c r="AB32" i="5"/>
  <c r="AC32" i="5"/>
  <c r="AD32" i="5"/>
  <c r="AE32" i="5"/>
  <c r="AF32" i="5"/>
  <c r="AG32" i="5"/>
  <c r="AH32" i="5"/>
  <c r="AI32" i="5"/>
  <c r="AJ32" i="5"/>
  <c r="AK32" i="5"/>
  <c r="AL32" i="5"/>
  <c r="AM32" i="5"/>
  <c r="AN32" i="5"/>
  <c r="AO32" i="5"/>
  <c r="C33" i="5"/>
  <c r="D33" i="5"/>
  <c r="E33" i="5"/>
  <c r="F33" i="5"/>
  <c r="G33" i="5"/>
  <c r="H33" i="5"/>
  <c r="I33" i="5"/>
  <c r="J33" i="5"/>
  <c r="K33" i="5"/>
  <c r="L33" i="5"/>
  <c r="M33" i="5"/>
  <c r="N33" i="5"/>
  <c r="O33" i="5"/>
  <c r="P33" i="5"/>
  <c r="Q33" i="5"/>
  <c r="R33" i="5"/>
  <c r="S33" i="5"/>
  <c r="T33" i="5"/>
  <c r="U33" i="5"/>
  <c r="V33" i="5"/>
  <c r="W33" i="5"/>
  <c r="X33" i="5"/>
  <c r="Y33" i="5"/>
  <c r="Z33" i="5"/>
  <c r="AA33" i="5"/>
  <c r="AB33" i="5"/>
  <c r="AC33" i="5"/>
  <c r="AD33" i="5"/>
  <c r="AE33" i="5"/>
  <c r="AF33" i="5"/>
  <c r="AG33" i="5"/>
  <c r="AH33" i="5"/>
  <c r="AI33" i="5"/>
  <c r="AJ33" i="5"/>
  <c r="AK33" i="5"/>
  <c r="AL33" i="5"/>
  <c r="AM33" i="5"/>
  <c r="AN33" i="5"/>
  <c r="AO33" i="5"/>
  <c r="C34" i="5"/>
  <c r="D34" i="5"/>
  <c r="E34" i="5"/>
  <c r="F34" i="5"/>
  <c r="G34" i="5"/>
  <c r="H34" i="5"/>
  <c r="I34" i="5"/>
  <c r="J34" i="5"/>
  <c r="K34" i="5"/>
  <c r="L34" i="5"/>
  <c r="M34" i="5"/>
  <c r="N34" i="5"/>
  <c r="O34" i="5"/>
  <c r="P34" i="5"/>
  <c r="Q34" i="5"/>
  <c r="R34" i="5"/>
  <c r="S34" i="5"/>
  <c r="T34" i="5"/>
  <c r="U34" i="5"/>
  <c r="V34" i="5"/>
  <c r="W34" i="5"/>
  <c r="X34" i="5"/>
  <c r="Y34" i="5"/>
  <c r="Z34" i="5"/>
  <c r="AA34" i="5"/>
  <c r="AB34" i="5"/>
  <c r="AC34" i="5"/>
  <c r="AD34" i="5"/>
  <c r="AE34" i="5"/>
  <c r="AF34" i="5"/>
  <c r="AG34" i="5"/>
  <c r="AH34" i="5"/>
  <c r="AI34" i="5"/>
  <c r="AJ34" i="5"/>
  <c r="AK34" i="5"/>
  <c r="AL34" i="5"/>
  <c r="AM34" i="5"/>
  <c r="AN34" i="5"/>
  <c r="AO34" i="5"/>
  <c r="C35" i="5"/>
  <c r="D35" i="5"/>
  <c r="E35" i="5"/>
  <c r="F35" i="5"/>
  <c r="G35" i="5"/>
  <c r="H35" i="5"/>
  <c r="I35" i="5"/>
  <c r="J35" i="5"/>
  <c r="K35" i="5"/>
  <c r="L35" i="5"/>
  <c r="M35" i="5"/>
  <c r="N35" i="5"/>
  <c r="O35" i="5"/>
  <c r="P35" i="5"/>
  <c r="Q35" i="5"/>
  <c r="R35" i="5"/>
  <c r="S35" i="5"/>
  <c r="T35" i="5"/>
  <c r="U35" i="5"/>
  <c r="V35" i="5"/>
  <c r="W35" i="5"/>
  <c r="X35" i="5"/>
  <c r="Y35" i="5"/>
  <c r="Z35" i="5"/>
  <c r="AA35" i="5"/>
  <c r="AB35" i="5"/>
  <c r="AC35" i="5"/>
  <c r="AD35" i="5"/>
  <c r="AE35" i="5"/>
  <c r="AF35" i="5"/>
  <c r="AG35" i="5"/>
  <c r="AH35" i="5"/>
  <c r="AI35" i="5"/>
  <c r="AJ35" i="5"/>
  <c r="AK35" i="5"/>
  <c r="AL35" i="5"/>
  <c r="AM35" i="5"/>
  <c r="AN35" i="5"/>
  <c r="AO35" i="5"/>
  <c r="C36" i="5"/>
  <c r="D36" i="5"/>
  <c r="E36" i="5"/>
  <c r="F36" i="5"/>
  <c r="G36" i="5"/>
  <c r="H36" i="5"/>
  <c r="I36" i="5"/>
  <c r="J36" i="5"/>
  <c r="K36" i="5"/>
  <c r="L36" i="5"/>
  <c r="M36" i="5"/>
  <c r="N36" i="5"/>
  <c r="O36" i="5"/>
  <c r="P36" i="5"/>
  <c r="Q36" i="5"/>
  <c r="R36" i="5"/>
  <c r="S36" i="5"/>
  <c r="T36" i="5"/>
  <c r="U36" i="5"/>
  <c r="V36" i="5"/>
  <c r="W36" i="5"/>
  <c r="X36" i="5"/>
  <c r="Y36" i="5"/>
  <c r="Z36" i="5"/>
  <c r="AA36" i="5"/>
  <c r="AB36" i="5"/>
  <c r="AC36" i="5"/>
  <c r="AD36" i="5"/>
  <c r="AE36" i="5"/>
  <c r="AF36" i="5"/>
  <c r="AG36" i="5"/>
  <c r="AH36" i="5"/>
  <c r="AI36" i="5"/>
  <c r="AJ36" i="5"/>
  <c r="AK36" i="5"/>
  <c r="AL36" i="5"/>
  <c r="AM36" i="5"/>
  <c r="AN36" i="5"/>
  <c r="AO36" i="5"/>
  <c r="C37" i="5"/>
  <c r="D37" i="5"/>
  <c r="E37" i="5"/>
  <c r="F37" i="5"/>
  <c r="G37" i="5"/>
  <c r="H37" i="5"/>
  <c r="I37" i="5"/>
  <c r="J37" i="5"/>
  <c r="K37" i="5"/>
  <c r="L37" i="5"/>
  <c r="M37" i="5"/>
  <c r="N37" i="5"/>
  <c r="O37" i="5"/>
  <c r="P37" i="5"/>
  <c r="Q37" i="5"/>
  <c r="R37" i="5"/>
  <c r="S37" i="5"/>
  <c r="T37" i="5"/>
  <c r="U37" i="5"/>
  <c r="V37" i="5"/>
  <c r="W37" i="5"/>
  <c r="X37" i="5"/>
  <c r="Y37" i="5"/>
  <c r="Z37" i="5"/>
  <c r="AA37" i="5"/>
  <c r="AB37" i="5"/>
  <c r="AC37" i="5"/>
  <c r="AD37" i="5"/>
  <c r="AE37" i="5"/>
  <c r="AF37" i="5"/>
  <c r="AG37" i="5"/>
  <c r="AH37" i="5"/>
  <c r="AI37" i="5"/>
  <c r="AJ37" i="5"/>
  <c r="AK37" i="5"/>
  <c r="AL37" i="5"/>
  <c r="AM37" i="5"/>
  <c r="AN37" i="5"/>
  <c r="AO37" i="5"/>
  <c r="C38" i="5"/>
  <c r="D38" i="5"/>
  <c r="E38" i="5"/>
  <c r="F38" i="5"/>
  <c r="G38" i="5"/>
  <c r="H38" i="5"/>
  <c r="I38" i="5"/>
  <c r="J38" i="5"/>
  <c r="K38" i="5"/>
  <c r="L38" i="5"/>
  <c r="M38" i="5"/>
  <c r="N38" i="5"/>
  <c r="O38" i="5"/>
  <c r="P38" i="5"/>
  <c r="Q38" i="5"/>
  <c r="R38" i="5"/>
  <c r="S38" i="5"/>
  <c r="T38" i="5"/>
  <c r="U38" i="5"/>
  <c r="V38" i="5"/>
  <c r="W38" i="5"/>
  <c r="X38" i="5"/>
  <c r="Y38" i="5"/>
  <c r="Z38" i="5"/>
  <c r="AA38" i="5"/>
  <c r="AB38" i="5"/>
  <c r="AC38" i="5"/>
  <c r="AD38" i="5"/>
  <c r="AE38" i="5"/>
  <c r="AF38" i="5"/>
  <c r="AG38" i="5"/>
  <c r="AH38" i="5"/>
  <c r="AI38" i="5"/>
  <c r="AJ38" i="5"/>
  <c r="AK38" i="5"/>
  <c r="AL38" i="5"/>
  <c r="AM38" i="5"/>
  <c r="AN38" i="5"/>
  <c r="AO38" i="5"/>
  <c r="C39" i="5"/>
  <c r="D39" i="5"/>
  <c r="E39" i="5"/>
  <c r="F39" i="5"/>
  <c r="G39" i="5"/>
  <c r="H39" i="5"/>
  <c r="I39" i="5"/>
  <c r="J39" i="5"/>
  <c r="K39" i="5"/>
  <c r="L39" i="5"/>
  <c r="M39" i="5"/>
  <c r="N39" i="5"/>
  <c r="O39" i="5"/>
  <c r="P39" i="5"/>
  <c r="Q39" i="5"/>
  <c r="R39" i="5"/>
  <c r="S39" i="5"/>
  <c r="T39" i="5"/>
  <c r="U39" i="5"/>
  <c r="V39" i="5"/>
  <c r="W39" i="5"/>
  <c r="X39" i="5"/>
  <c r="Y39" i="5"/>
  <c r="Z39" i="5"/>
  <c r="AA39" i="5"/>
  <c r="AB39" i="5"/>
  <c r="AC39" i="5"/>
  <c r="AD39" i="5"/>
  <c r="AE39" i="5"/>
  <c r="AF39" i="5"/>
  <c r="AG39" i="5"/>
  <c r="AH39" i="5"/>
  <c r="AI39" i="5"/>
  <c r="AJ39" i="5"/>
  <c r="AK39" i="5"/>
  <c r="AL39" i="5"/>
  <c r="AM39" i="5"/>
  <c r="AN39" i="5"/>
  <c r="AO39" i="5"/>
  <c r="C40" i="5"/>
  <c r="D40" i="5"/>
  <c r="E40" i="5"/>
  <c r="F40" i="5"/>
  <c r="G40" i="5"/>
  <c r="H40" i="5"/>
  <c r="I40" i="5"/>
  <c r="J40" i="5"/>
  <c r="K40" i="5"/>
  <c r="L40" i="5"/>
  <c r="M40" i="5"/>
  <c r="N40" i="5"/>
  <c r="O40" i="5"/>
  <c r="P40" i="5"/>
  <c r="Q40" i="5"/>
  <c r="R40" i="5"/>
  <c r="S40" i="5"/>
  <c r="T40" i="5"/>
  <c r="U40" i="5"/>
  <c r="V40" i="5"/>
  <c r="W40" i="5"/>
  <c r="X40" i="5"/>
  <c r="Y40" i="5"/>
  <c r="Z40" i="5"/>
  <c r="AA40" i="5"/>
  <c r="AB40" i="5"/>
  <c r="AC40" i="5"/>
  <c r="AD40" i="5"/>
  <c r="AE40" i="5"/>
  <c r="AF40" i="5"/>
  <c r="AG40" i="5"/>
  <c r="AH40" i="5"/>
  <c r="AI40" i="5"/>
  <c r="AJ40" i="5"/>
  <c r="AK40" i="5"/>
  <c r="AL40" i="5"/>
  <c r="AM40" i="5"/>
  <c r="AN40" i="5"/>
  <c r="AO40" i="5"/>
  <c r="C41" i="5"/>
  <c r="D41" i="5"/>
  <c r="E41" i="5"/>
  <c r="F41" i="5"/>
  <c r="G41" i="5"/>
  <c r="H41" i="5"/>
  <c r="I41" i="5"/>
  <c r="J41" i="5"/>
  <c r="K41" i="5"/>
  <c r="L41" i="5"/>
  <c r="M41" i="5"/>
  <c r="N41" i="5"/>
  <c r="O41" i="5"/>
  <c r="P41" i="5"/>
  <c r="Q41" i="5"/>
  <c r="R41" i="5"/>
  <c r="S41" i="5"/>
  <c r="T41" i="5"/>
  <c r="U41" i="5"/>
  <c r="V41" i="5"/>
  <c r="W41" i="5"/>
  <c r="X41" i="5"/>
  <c r="Y41" i="5"/>
  <c r="Z41" i="5"/>
  <c r="AA41" i="5"/>
  <c r="AB41" i="5"/>
  <c r="AC41" i="5"/>
  <c r="AD41" i="5"/>
  <c r="AE41" i="5"/>
  <c r="AF41" i="5"/>
  <c r="AG41" i="5"/>
  <c r="AH41" i="5"/>
  <c r="AI41" i="5"/>
  <c r="AJ41" i="5"/>
  <c r="AK41" i="5"/>
  <c r="AL41" i="5"/>
  <c r="AM41" i="5"/>
  <c r="AN41" i="5"/>
  <c r="AO41" i="5"/>
  <c r="C42" i="5"/>
  <c r="D42" i="5"/>
  <c r="E42" i="5"/>
  <c r="F42" i="5"/>
  <c r="G42" i="5"/>
  <c r="H42" i="5"/>
  <c r="I42" i="5"/>
  <c r="J42" i="5"/>
  <c r="K42" i="5"/>
  <c r="L42" i="5"/>
  <c r="M42" i="5"/>
  <c r="N42" i="5"/>
  <c r="O42" i="5"/>
  <c r="P42" i="5"/>
  <c r="Q42" i="5"/>
  <c r="R42" i="5"/>
  <c r="S42" i="5"/>
  <c r="T42" i="5"/>
  <c r="U42" i="5"/>
  <c r="V42" i="5"/>
  <c r="W42" i="5"/>
  <c r="X42" i="5"/>
  <c r="Y42" i="5"/>
  <c r="Z42" i="5"/>
  <c r="AA42" i="5"/>
  <c r="AB42" i="5"/>
  <c r="AC42" i="5"/>
  <c r="AD42" i="5"/>
  <c r="AE42" i="5"/>
  <c r="AF42" i="5"/>
  <c r="AG42" i="5"/>
  <c r="AH42" i="5"/>
  <c r="AI42" i="5"/>
  <c r="AJ42" i="5"/>
  <c r="AK42" i="5"/>
  <c r="AL42" i="5"/>
  <c r="AM42" i="5"/>
  <c r="AN42" i="5"/>
  <c r="AO42" i="5"/>
  <c r="C4" i="2" a="1"/>
  <c r="S32" i="7" l="1"/>
  <c r="AM32" i="7"/>
  <c r="AH32" i="7"/>
  <c r="V32" i="7"/>
  <c r="AA32" i="7"/>
  <c r="AC32" i="7"/>
  <c r="L32" i="7"/>
  <c r="J32" i="7"/>
  <c r="E32" i="7"/>
  <c r="G32" i="7"/>
  <c r="AE32" i="7"/>
  <c r="AL32" i="7"/>
  <c r="AB32" i="7"/>
  <c r="R32" i="7"/>
  <c r="O32" i="7"/>
  <c r="W32" i="7"/>
  <c r="K32" i="7"/>
  <c r="F32" i="7"/>
  <c r="Z32" i="7"/>
  <c r="AJ32" i="7"/>
  <c r="M32" i="7"/>
  <c r="AN32" i="7"/>
  <c r="D32" i="7"/>
  <c r="U32" i="7"/>
  <c r="I32" i="7"/>
  <c r="Q32" i="7"/>
  <c r="AD32" i="7"/>
  <c r="P32" i="7"/>
  <c r="AO32" i="7"/>
  <c r="C32" i="7"/>
  <c r="AF32" i="7"/>
  <c r="N32" i="7"/>
  <c r="Y32" i="7"/>
  <c r="AG32" i="7"/>
  <c r="AK32" i="7"/>
  <c r="K32" i="6"/>
  <c r="U32" i="6"/>
  <c r="AD32" i="6"/>
  <c r="AM32" i="6"/>
  <c r="F32" i="6"/>
  <c r="O32" i="6"/>
  <c r="X32" i="6"/>
  <c r="AG32" i="6"/>
  <c r="AI32" i="7"/>
  <c r="C32" i="6"/>
  <c r="P32" i="6"/>
  <c r="AA32" i="6"/>
  <c r="AN32" i="6"/>
  <c r="G32" i="6"/>
  <c r="R32" i="6"/>
  <c r="AE32" i="6"/>
  <c r="T32" i="7"/>
  <c r="H32" i="6"/>
  <c r="S32" i="6"/>
  <c r="AF32" i="6"/>
  <c r="Y32" i="6"/>
  <c r="AG24" i="6"/>
  <c r="X32" i="7"/>
  <c r="S16" i="7"/>
  <c r="V16" i="7"/>
  <c r="F16" i="7"/>
  <c r="AO16" i="7"/>
  <c r="AN16" i="7"/>
  <c r="AE16" i="7"/>
  <c r="AD16" i="7"/>
  <c r="AA16" i="7"/>
  <c r="AG16" i="7"/>
  <c r="I16" i="7"/>
  <c r="T16" i="7"/>
  <c r="N16" i="7"/>
  <c r="AJ16" i="7"/>
  <c r="Z16" i="7"/>
  <c r="AL16" i="7"/>
  <c r="X16" i="7"/>
  <c r="AH16" i="7"/>
  <c r="AF16" i="7"/>
  <c r="Y16" i="7"/>
  <c r="L16" i="7"/>
  <c r="AI16" i="7"/>
  <c r="P16" i="7"/>
  <c r="O16" i="7"/>
  <c r="G16" i="6"/>
  <c r="AB16" i="6"/>
  <c r="D16" i="7"/>
  <c r="E16" i="7"/>
  <c r="G16" i="7"/>
  <c r="I16" i="6"/>
  <c r="AD16" i="6"/>
  <c r="W16" i="7"/>
  <c r="U16" i="7"/>
  <c r="AB16" i="7"/>
  <c r="P16" i="6"/>
  <c r="AH16" i="6"/>
  <c r="K16" i="7"/>
  <c r="AC16" i="7"/>
  <c r="AM16" i="7"/>
  <c r="Q16" i="6"/>
  <c r="AM16" i="6"/>
  <c r="O16" i="6"/>
  <c r="C16" i="7"/>
  <c r="J16" i="7"/>
  <c r="R16" i="6"/>
  <c r="H16" i="7"/>
  <c r="Z16" i="6"/>
  <c r="M16" i="7"/>
  <c r="Q16" i="7"/>
  <c r="AE16" i="6"/>
  <c r="E32" i="6"/>
  <c r="AB24" i="7"/>
  <c r="D25" i="7"/>
  <c r="AI25" i="7"/>
  <c r="AC25" i="7"/>
  <c r="S25" i="7"/>
  <c r="AF25" i="7"/>
  <c r="K25" i="7"/>
  <c r="V25" i="7"/>
  <c r="P25" i="7"/>
  <c r="U25" i="7"/>
  <c r="AE25" i="7"/>
  <c r="F25" i="7"/>
  <c r="AB25" i="7"/>
  <c r="X25" i="7"/>
  <c r="N25" i="7"/>
  <c r="AD25" i="7"/>
  <c r="L25" i="7"/>
  <c r="AJ25" i="7"/>
  <c r="C25" i="7"/>
  <c r="AN25" i="7"/>
  <c r="O25" i="7"/>
  <c r="R25" i="7"/>
  <c r="AM25" i="7"/>
  <c r="J25" i="7"/>
  <c r="AG25" i="7"/>
  <c r="Z25" i="7"/>
  <c r="Q25" i="7"/>
  <c r="AA25" i="7"/>
  <c r="I25" i="7"/>
  <c r="H25" i="7"/>
  <c r="AK25" i="7"/>
  <c r="T25" i="7"/>
  <c r="E25" i="7"/>
  <c r="M25" i="7"/>
  <c r="F25" i="6"/>
  <c r="V25" i="6"/>
  <c r="AG25" i="6"/>
  <c r="M25" i="6"/>
  <c r="Y25" i="6"/>
  <c r="AM25" i="6"/>
  <c r="AL25" i="7"/>
  <c r="R25" i="6"/>
  <c r="AL25" i="6"/>
  <c r="AO25" i="7"/>
  <c r="C25" i="6"/>
  <c r="W25" i="6"/>
  <c r="AN25" i="6"/>
  <c r="W25" i="7"/>
  <c r="G25" i="6"/>
  <c r="AA25" i="6"/>
  <c r="I25" i="6"/>
  <c r="AD25" i="6"/>
  <c r="R41" i="6"/>
  <c r="AO32" i="6"/>
  <c r="Y24" i="6"/>
  <c r="T24" i="7"/>
  <c r="J17" i="7"/>
  <c r="N41" i="7"/>
  <c r="AG10" i="7"/>
  <c r="I10" i="7"/>
  <c r="X10" i="7"/>
  <c r="V10" i="7"/>
  <c r="J10" i="7"/>
  <c r="AI10" i="7"/>
  <c r="U10" i="7"/>
  <c r="AF10" i="7"/>
  <c r="AD10" i="7"/>
  <c r="H10" i="7"/>
  <c r="AC10" i="7"/>
  <c r="D10" i="7"/>
  <c r="AE10" i="7"/>
  <c r="P10" i="7"/>
  <c r="L10" i="7"/>
  <c r="AM10" i="7"/>
  <c r="C10" i="7"/>
  <c r="T10" i="7"/>
  <c r="N10" i="7"/>
  <c r="AK10" i="7"/>
  <c r="Z10" i="7"/>
  <c r="AJ10" i="7"/>
  <c r="Q10" i="6"/>
  <c r="X10" i="6"/>
  <c r="R10" i="7"/>
  <c r="F10" i="7"/>
  <c r="AA10" i="6"/>
  <c r="K10" i="7"/>
  <c r="AH10" i="7"/>
  <c r="E10" i="7"/>
  <c r="Q10" i="7"/>
  <c r="C10" i="6"/>
  <c r="AD10" i="6"/>
  <c r="G10" i="7"/>
  <c r="AA10" i="7"/>
  <c r="H10" i="6"/>
  <c r="AB10" i="7"/>
  <c r="W10" i="7"/>
  <c r="N10" i="6"/>
  <c r="AO10" i="7"/>
  <c r="Z10" i="6"/>
  <c r="Z18" i="7"/>
  <c r="AI18" i="7"/>
  <c r="P18" i="7"/>
  <c r="Y18" i="7"/>
  <c r="AK18" i="7"/>
  <c r="AL18" i="7"/>
  <c r="K18" i="7"/>
  <c r="J18" i="7"/>
  <c r="AE18" i="7"/>
  <c r="E18" i="7"/>
  <c r="L18" i="7"/>
  <c r="AH18" i="7"/>
  <c r="AF18" i="7"/>
  <c r="AN18" i="7"/>
  <c r="T18" i="7"/>
  <c r="Q18" i="7"/>
  <c r="W18" i="7"/>
  <c r="V18" i="7"/>
  <c r="AD18" i="7"/>
  <c r="AB18" i="7"/>
  <c r="U18" i="7"/>
  <c r="R18" i="7"/>
  <c r="AO18" i="7"/>
  <c r="AC18" i="7"/>
  <c r="C18" i="7"/>
  <c r="J18" i="6"/>
  <c r="Z18" i="6"/>
  <c r="I18" i="7"/>
  <c r="F18" i="7"/>
  <c r="G18" i="7"/>
  <c r="N18" i="7"/>
  <c r="K18" i="6"/>
  <c r="AB18" i="6"/>
  <c r="S18" i="7"/>
  <c r="AJ18" i="7"/>
  <c r="AG18" i="7"/>
  <c r="N18" i="6"/>
  <c r="AI18" i="6"/>
  <c r="M18" i="7"/>
  <c r="H18" i="7"/>
  <c r="Q18" i="6"/>
  <c r="AJ18" i="6"/>
  <c r="O18" i="7"/>
  <c r="X18" i="7"/>
  <c r="L18" i="6"/>
  <c r="V18" i="6"/>
  <c r="Y18" i="6"/>
  <c r="D18" i="7"/>
  <c r="AH18" i="6"/>
  <c r="N26" i="7"/>
  <c r="L26" i="7"/>
  <c r="Y26" i="7"/>
  <c r="O26" i="7"/>
  <c r="P26" i="7"/>
  <c r="I26" i="7"/>
  <c r="AL26" i="7"/>
  <c r="AM26" i="7"/>
  <c r="AF26" i="7"/>
  <c r="AK26" i="7"/>
  <c r="AO26" i="7"/>
  <c r="AJ26" i="7"/>
  <c r="D26" i="7"/>
  <c r="X26" i="7"/>
  <c r="AN26" i="7"/>
  <c r="U26" i="7"/>
  <c r="F26" i="7"/>
  <c r="G26" i="7"/>
  <c r="M26" i="7"/>
  <c r="R26" i="7"/>
  <c r="H26" i="7"/>
  <c r="S26" i="7"/>
  <c r="AE26" i="7"/>
  <c r="AB26" i="7"/>
  <c r="Q26" i="7"/>
  <c r="AC26" i="7"/>
  <c r="V26" i="7"/>
  <c r="W26" i="7"/>
  <c r="K26" i="7"/>
  <c r="J26" i="7"/>
  <c r="AG26" i="7"/>
  <c r="H26" i="6"/>
  <c r="T26" i="6"/>
  <c r="AG26" i="6"/>
  <c r="T26" i="7"/>
  <c r="AI26" i="7"/>
  <c r="AH26" i="7"/>
  <c r="AD26" i="7"/>
  <c r="AA26" i="7"/>
  <c r="Z26" i="7"/>
  <c r="L26" i="6"/>
  <c r="Y26" i="6"/>
  <c r="AM26" i="6"/>
  <c r="P26" i="6"/>
  <c r="AF26" i="6"/>
  <c r="C26" i="7"/>
  <c r="Q26" i="6"/>
  <c r="AH26" i="6"/>
  <c r="D26" i="6"/>
  <c r="W26" i="6"/>
  <c r="AN26" i="6"/>
  <c r="G26" i="6"/>
  <c r="X26" i="6"/>
  <c r="AO26" i="6"/>
  <c r="Y34" i="7"/>
  <c r="E34" i="7"/>
  <c r="AN34" i="7"/>
  <c r="AJ34" i="7"/>
  <c r="AD34" i="7"/>
  <c r="AB34" i="7"/>
  <c r="N34" i="7"/>
  <c r="AF34" i="7"/>
  <c r="T34" i="7"/>
  <c r="P34" i="7"/>
  <c r="X34" i="7"/>
  <c r="L34" i="7"/>
  <c r="W34" i="7"/>
  <c r="V34" i="7"/>
  <c r="H34" i="7"/>
  <c r="AM34" i="7"/>
  <c r="D34" i="7"/>
  <c r="AE34" i="7"/>
  <c r="Q34" i="7"/>
  <c r="AG34" i="7"/>
  <c r="AK34" i="7"/>
  <c r="U34" i="7"/>
  <c r="AL34" i="7"/>
  <c r="Z34" i="7"/>
  <c r="F34" i="7"/>
  <c r="AH34" i="7"/>
  <c r="C34" i="7"/>
  <c r="M34" i="7"/>
  <c r="O34" i="7"/>
  <c r="I34" i="7"/>
  <c r="AA34" i="7"/>
  <c r="K34" i="7"/>
  <c r="G34" i="7"/>
  <c r="R34" i="7"/>
  <c r="AO34" i="7"/>
  <c r="G34" i="6"/>
  <c r="P34" i="6"/>
  <c r="Y34" i="6"/>
  <c r="AH34" i="6"/>
  <c r="J34" i="6"/>
  <c r="S34" i="6"/>
  <c r="AB34" i="6"/>
  <c r="AK34" i="6"/>
  <c r="S34" i="7"/>
  <c r="K34" i="6"/>
  <c r="W34" i="6"/>
  <c r="AI34" i="6"/>
  <c r="M34" i="6"/>
  <c r="Z34" i="6"/>
  <c r="AM34" i="6"/>
  <c r="C34" i="6"/>
  <c r="O34" i="6"/>
  <c r="AA34" i="6"/>
  <c r="AN34" i="6"/>
  <c r="M42" i="7"/>
  <c r="AC42" i="7"/>
  <c r="T42" i="7"/>
  <c r="AH42" i="7"/>
  <c r="AO42" i="7"/>
  <c r="H42" i="7"/>
  <c r="AE42" i="7"/>
  <c r="F42" i="7"/>
  <c r="D42" i="7"/>
  <c r="R42" i="7"/>
  <c r="Z42" i="7"/>
  <c r="AG42" i="7"/>
  <c r="W42" i="7"/>
  <c r="J42" i="7"/>
  <c r="Y42" i="7"/>
  <c r="O42" i="7"/>
  <c r="L42" i="7"/>
  <c r="Q42" i="7"/>
  <c r="G42" i="7"/>
  <c r="S42" i="7"/>
  <c r="K42" i="7"/>
  <c r="U42" i="7"/>
  <c r="AF42" i="7"/>
  <c r="AD42" i="7"/>
  <c r="C42" i="7"/>
  <c r="AB42" i="7"/>
  <c r="E42" i="7"/>
  <c r="AK42" i="7"/>
  <c r="AL42" i="7"/>
  <c r="AA42" i="7"/>
  <c r="AN42" i="7"/>
  <c r="AM42" i="7"/>
  <c r="V42" i="7"/>
  <c r="X42" i="7"/>
  <c r="N42" i="7"/>
  <c r="AJ42" i="7"/>
  <c r="I42" i="7"/>
  <c r="P42" i="7"/>
  <c r="AI42" i="7"/>
  <c r="D42" i="6"/>
  <c r="L42" i="6"/>
  <c r="T42" i="6"/>
  <c r="AB42" i="6"/>
  <c r="AJ42" i="6"/>
  <c r="G42" i="6"/>
  <c r="O42" i="6"/>
  <c r="W42" i="6"/>
  <c r="AE42" i="6"/>
  <c r="AM42" i="6"/>
  <c r="AF42" i="6"/>
  <c r="U42" i="6"/>
  <c r="J42" i="6"/>
  <c r="AM41" i="6"/>
  <c r="AB41" i="6"/>
  <c r="Q41" i="6"/>
  <c r="G41" i="6"/>
  <c r="AE39" i="6"/>
  <c r="U39" i="6"/>
  <c r="J39" i="6"/>
  <c r="AL38" i="6"/>
  <c r="AB38" i="6"/>
  <c r="Q38" i="6"/>
  <c r="F38" i="6"/>
  <c r="AD36" i="6"/>
  <c r="M36" i="6"/>
  <c r="AK35" i="6"/>
  <c r="AO34" i="6"/>
  <c r="T34" i="6"/>
  <c r="AM33" i="6"/>
  <c r="T33" i="6"/>
  <c r="AL32" i="6"/>
  <c r="V32" i="6"/>
  <c r="AM31" i="6"/>
  <c r="O31" i="6"/>
  <c r="AD30" i="6"/>
  <c r="E30" i="6"/>
  <c r="T29" i="6"/>
  <c r="AI28" i="6"/>
  <c r="C28" i="6"/>
  <c r="O26" i="6"/>
  <c r="P25" i="6"/>
  <c r="Q24" i="6"/>
  <c r="S23" i="6"/>
  <c r="K22" i="6"/>
  <c r="AG20" i="6"/>
  <c r="C17" i="6"/>
  <c r="F15" i="6"/>
  <c r="U12" i="6"/>
  <c r="V6" i="6"/>
  <c r="C23" i="7"/>
  <c r="N15" i="7"/>
  <c r="T5" i="7"/>
  <c r="O10" i="7"/>
  <c r="R16" i="7"/>
  <c r="M5" i="7"/>
  <c r="J7" i="7"/>
  <c r="Y25" i="7"/>
  <c r="AH25" i="7"/>
  <c r="AI34" i="7"/>
  <c r="Y24" i="7"/>
  <c r="C24" i="7"/>
  <c r="AK24" i="7"/>
  <c r="R24" i="7"/>
  <c r="AF24" i="7"/>
  <c r="AA24" i="7"/>
  <c r="X24" i="7"/>
  <c r="AI24" i="7"/>
  <c r="M24" i="7"/>
  <c r="AN24" i="7"/>
  <c r="AG24" i="7"/>
  <c r="G24" i="7"/>
  <c r="AE24" i="7"/>
  <c r="V24" i="7"/>
  <c r="N24" i="7"/>
  <c r="AC24" i="7"/>
  <c r="E24" i="7"/>
  <c r="AH24" i="7"/>
  <c r="AD24" i="7"/>
  <c r="H24" i="7"/>
  <c r="AO24" i="7"/>
  <c r="Q24" i="7"/>
  <c r="I24" i="7"/>
  <c r="O24" i="7"/>
  <c r="W24" i="7"/>
  <c r="AM24" i="7"/>
  <c r="AL24" i="7"/>
  <c r="K24" i="7"/>
  <c r="J24" i="7"/>
  <c r="P24" i="6"/>
  <c r="AD24" i="6"/>
  <c r="D24" i="7"/>
  <c r="L24" i="7"/>
  <c r="G24" i="6"/>
  <c r="U24" i="6"/>
  <c r="AJ24" i="6"/>
  <c r="R24" i="6"/>
  <c r="AM24" i="6"/>
  <c r="X24" i="6"/>
  <c r="U24" i="7"/>
  <c r="S24" i="7"/>
  <c r="H24" i="6"/>
  <c r="Z24" i="6"/>
  <c r="F24" i="7"/>
  <c r="I24" i="6"/>
  <c r="AB24" i="6"/>
  <c r="Z9" i="7"/>
  <c r="AM9" i="7"/>
  <c r="AG9" i="7"/>
  <c r="O9" i="7"/>
  <c r="U9" i="7"/>
  <c r="AK9" i="7"/>
  <c r="I9" i="7"/>
  <c r="H9" i="7"/>
  <c r="AE9" i="7"/>
  <c r="AJ9" i="7"/>
  <c r="J9" i="7"/>
  <c r="Q9" i="7"/>
  <c r="AN9" i="7"/>
  <c r="F9" i="7"/>
  <c r="E9" i="7"/>
  <c r="AB9" i="7"/>
  <c r="N9" i="7"/>
  <c r="M9" i="7"/>
  <c r="P9" i="7"/>
  <c r="V9" i="7"/>
  <c r="Y9" i="7"/>
  <c r="AF9" i="7"/>
  <c r="S9" i="7"/>
  <c r="Z9" i="6"/>
  <c r="AO9" i="7"/>
  <c r="X9" i="7"/>
  <c r="C9" i="6"/>
  <c r="AG9" i="6"/>
  <c r="R9" i="7"/>
  <c r="C9" i="7"/>
  <c r="AD9" i="7"/>
  <c r="J9" i="6"/>
  <c r="AK9" i="6"/>
  <c r="G9" i="7"/>
  <c r="K9" i="7"/>
  <c r="AL9" i="7"/>
  <c r="M9" i="6"/>
  <c r="W9" i="7"/>
  <c r="AC9" i="7"/>
  <c r="AH9" i="7"/>
  <c r="AI9" i="6"/>
  <c r="AA9" i="7"/>
  <c r="I9" i="6"/>
  <c r="H41" i="6"/>
  <c r="X25" i="6"/>
  <c r="V11" i="7"/>
  <c r="R11" i="7"/>
  <c r="AH11" i="7"/>
  <c r="I11" i="7"/>
  <c r="AO11" i="7"/>
  <c r="AB11" i="7"/>
  <c r="AA11" i="7"/>
  <c r="F11" i="7"/>
  <c r="S11" i="7"/>
  <c r="N11" i="7"/>
  <c r="AM11" i="7"/>
  <c r="AJ11" i="7"/>
  <c r="AC11" i="7"/>
  <c r="O11" i="7"/>
  <c r="Y11" i="7"/>
  <c r="AK11" i="7"/>
  <c r="AG11" i="7"/>
  <c r="C11" i="7"/>
  <c r="L11" i="7"/>
  <c r="AI11" i="7"/>
  <c r="H11" i="7"/>
  <c r="Q11" i="7"/>
  <c r="AL11" i="7"/>
  <c r="E11" i="7"/>
  <c r="P11" i="7"/>
  <c r="T11" i="7"/>
  <c r="G11" i="6"/>
  <c r="AH11" i="6"/>
  <c r="Z11" i="7"/>
  <c r="M11" i="7"/>
  <c r="X11" i="7"/>
  <c r="AE11" i="7"/>
  <c r="K11" i="6"/>
  <c r="AO11" i="6"/>
  <c r="G11" i="7"/>
  <c r="W11" i="7"/>
  <c r="AN11" i="7"/>
  <c r="R11" i="6"/>
  <c r="K11" i="7"/>
  <c r="T11" i="6"/>
  <c r="Q11" i="6"/>
  <c r="AA11" i="6"/>
  <c r="J11" i="7"/>
  <c r="AE11" i="6"/>
  <c r="AD11" i="7"/>
  <c r="U11" i="7"/>
  <c r="AF11" i="7"/>
  <c r="O19" i="7"/>
  <c r="Y19" i="7"/>
  <c r="AD19" i="7"/>
  <c r="S19" i="7"/>
  <c r="H19" i="7"/>
  <c r="I19" i="7"/>
  <c r="AO19" i="7"/>
  <c r="Z19" i="7"/>
  <c r="R19" i="7"/>
  <c r="P19" i="7"/>
  <c r="AL19" i="7"/>
  <c r="F19" i="7"/>
  <c r="X19" i="7"/>
  <c r="AI19" i="7"/>
  <c r="AB19" i="7"/>
  <c r="G19" i="7"/>
  <c r="K19" i="7"/>
  <c r="AF19" i="7"/>
  <c r="AK19" i="7"/>
  <c r="Q19" i="7"/>
  <c r="T19" i="7"/>
  <c r="AJ19" i="7"/>
  <c r="AH19" i="7"/>
  <c r="J19" i="7"/>
  <c r="M19" i="7"/>
  <c r="AN19" i="7"/>
  <c r="H19" i="6"/>
  <c r="X19" i="6"/>
  <c r="AO19" i="6"/>
  <c r="AG19" i="7"/>
  <c r="I19" i="6"/>
  <c r="AA19" i="6"/>
  <c r="AM19" i="7"/>
  <c r="D19" i="7"/>
  <c r="AA19" i="7"/>
  <c r="M19" i="6"/>
  <c r="AE19" i="6"/>
  <c r="E19" i="7"/>
  <c r="C19" i="7"/>
  <c r="Q19" i="6"/>
  <c r="AF19" i="6"/>
  <c r="W19" i="7"/>
  <c r="J19" i="6"/>
  <c r="L19" i="7"/>
  <c r="R19" i="6"/>
  <c r="AE19" i="7"/>
  <c r="U19" i="6"/>
  <c r="AB19" i="6"/>
  <c r="D27" i="7"/>
  <c r="L27" i="7"/>
  <c r="AK27" i="7"/>
  <c r="AL27" i="7"/>
  <c r="X27" i="7"/>
  <c r="Z27" i="7"/>
  <c r="AN27" i="7"/>
  <c r="AD27" i="7"/>
  <c r="Y27" i="7"/>
  <c r="U27" i="7"/>
  <c r="AA27" i="7"/>
  <c r="M27" i="7"/>
  <c r="V27" i="7"/>
  <c r="AH27" i="7"/>
  <c r="F27" i="7"/>
  <c r="Q27" i="7"/>
  <c r="AO27" i="7"/>
  <c r="AE27" i="7"/>
  <c r="AC27" i="7"/>
  <c r="J27" i="7"/>
  <c r="AM27" i="7"/>
  <c r="AG27" i="7"/>
  <c r="O27" i="7"/>
  <c r="T27" i="7"/>
  <c r="H27" i="7"/>
  <c r="G27" i="7"/>
  <c r="I27" i="7"/>
  <c r="E27" i="7"/>
  <c r="S27" i="7"/>
  <c r="AF27" i="7"/>
  <c r="P27" i="7"/>
  <c r="W27" i="7"/>
  <c r="K27" i="7"/>
  <c r="C27" i="7"/>
  <c r="AB27" i="7"/>
  <c r="AI27" i="7"/>
  <c r="H27" i="6"/>
  <c r="S27" i="6"/>
  <c r="AG27" i="6"/>
  <c r="K27" i="6"/>
  <c r="Y27" i="6"/>
  <c r="AK27" i="6"/>
  <c r="N27" i="7"/>
  <c r="J27" i="6"/>
  <c r="AA27" i="6"/>
  <c r="M27" i="6"/>
  <c r="AC27" i="6"/>
  <c r="R27" i="7"/>
  <c r="Q27" i="6"/>
  <c r="AH27" i="6"/>
  <c r="R27" i="6"/>
  <c r="AI27" i="6"/>
  <c r="H35" i="7"/>
  <c r="AD35" i="7"/>
  <c r="Q35" i="7"/>
  <c r="AK35" i="7"/>
  <c r="AF35" i="7"/>
  <c r="O35" i="7"/>
  <c r="Y35" i="7"/>
  <c r="AH35" i="7"/>
  <c r="V35" i="7"/>
  <c r="AC35" i="7"/>
  <c r="F35" i="7"/>
  <c r="E35" i="7"/>
  <c r="X35" i="7"/>
  <c r="J35" i="7"/>
  <c r="Z35" i="7"/>
  <c r="N35" i="7"/>
  <c r="P35" i="7"/>
  <c r="R35" i="7"/>
  <c r="AG35" i="7"/>
  <c r="AE35" i="7"/>
  <c r="G35" i="7"/>
  <c r="L35" i="7"/>
  <c r="T35" i="7"/>
  <c r="AL35" i="7"/>
  <c r="C35" i="7"/>
  <c r="AB35" i="7"/>
  <c r="AO35" i="7"/>
  <c r="AA35" i="7"/>
  <c r="D35" i="7"/>
  <c r="AJ35" i="7"/>
  <c r="AM35" i="7"/>
  <c r="K35" i="7"/>
  <c r="M35" i="7"/>
  <c r="I35" i="7"/>
  <c r="S35" i="7"/>
  <c r="D35" i="6"/>
  <c r="M35" i="6"/>
  <c r="H35" i="6"/>
  <c r="Q35" i="6"/>
  <c r="Z35" i="6"/>
  <c r="AI35" i="6"/>
  <c r="AI35" i="7"/>
  <c r="I35" i="6"/>
  <c r="T35" i="6"/>
  <c r="AD35" i="6"/>
  <c r="AO35" i="6"/>
  <c r="W35" i="7"/>
  <c r="U35" i="7"/>
  <c r="K35" i="6"/>
  <c r="V35" i="6"/>
  <c r="AG35" i="6"/>
  <c r="L35" i="6"/>
  <c r="X35" i="6"/>
  <c r="AH35" i="6"/>
  <c r="AK41" i="6"/>
  <c r="Z41" i="6"/>
  <c r="P41" i="6"/>
  <c r="E41" i="6"/>
  <c r="AN39" i="6"/>
  <c r="AD39" i="6"/>
  <c r="S39" i="6"/>
  <c r="H39" i="6"/>
  <c r="AK38" i="6"/>
  <c r="Z38" i="6"/>
  <c r="O38" i="6"/>
  <c r="E38" i="6"/>
  <c r="AC36" i="6"/>
  <c r="K36" i="6"/>
  <c r="AJ35" i="6"/>
  <c r="R35" i="6"/>
  <c r="AJ34" i="6"/>
  <c r="R34" i="6"/>
  <c r="AI33" i="6"/>
  <c r="AK32" i="6"/>
  <c r="Q32" i="6"/>
  <c r="AL31" i="6"/>
  <c r="M31" i="6"/>
  <c r="AB30" i="6"/>
  <c r="D30" i="6"/>
  <c r="R29" i="6"/>
  <c r="AO27" i="6"/>
  <c r="E27" i="6"/>
  <c r="J26" i="6"/>
  <c r="O25" i="6"/>
  <c r="O24" i="6"/>
  <c r="N23" i="6"/>
  <c r="G22" i="6"/>
  <c r="AF20" i="6"/>
  <c r="C19" i="6"/>
  <c r="AO16" i="6"/>
  <c r="E15" i="6"/>
  <c r="T12" i="6"/>
  <c r="W9" i="6"/>
  <c r="M6" i="6"/>
  <c r="Y21" i="7"/>
  <c r="Q13" i="7"/>
  <c r="AD17" i="7"/>
  <c r="M8" i="7"/>
  <c r="AM13" i="7"/>
  <c r="D9" i="7"/>
  <c r="AN10" i="7"/>
  <c r="M7" i="7"/>
  <c r="G6" i="7"/>
  <c r="AL29" i="7"/>
  <c r="AA18" i="7"/>
  <c r="V33" i="7"/>
  <c r="AD33" i="7"/>
  <c r="AF33" i="7"/>
  <c r="AL33" i="7"/>
  <c r="X33" i="7"/>
  <c r="H33" i="7"/>
  <c r="L33" i="7"/>
  <c r="AB33" i="7"/>
  <c r="N33" i="7"/>
  <c r="P33" i="7"/>
  <c r="D33" i="7"/>
  <c r="AE33" i="7"/>
  <c r="F33" i="7"/>
  <c r="G33" i="7"/>
  <c r="S33" i="7"/>
  <c r="AA33" i="7"/>
  <c r="W33" i="7"/>
  <c r="K33" i="7"/>
  <c r="AN33" i="7"/>
  <c r="AC33" i="7"/>
  <c r="AK33" i="7"/>
  <c r="AJ33" i="7"/>
  <c r="Z33" i="7"/>
  <c r="O33" i="7"/>
  <c r="I33" i="7"/>
  <c r="AH33" i="7"/>
  <c r="T33" i="7"/>
  <c r="AM33" i="7"/>
  <c r="E33" i="7"/>
  <c r="AI33" i="7"/>
  <c r="Q33" i="7"/>
  <c r="AO33" i="7"/>
  <c r="Y33" i="7"/>
  <c r="U33" i="7"/>
  <c r="AG33" i="7"/>
  <c r="M33" i="7"/>
  <c r="C33" i="7"/>
  <c r="I33" i="6"/>
  <c r="R33" i="6"/>
  <c r="AA33" i="6"/>
  <c r="AJ33" i="6"/>
  <c r="J33" i="7"/>
  <c r="R33" i="7"/>
  <c r="C33" i="6"/>
  <c r="L33" i="6"/>
  <c r="V33" i="6"/>
  <c r="AE33" i="6"/>
  <c r="AN33" i="6"/>
  <c r="N33" i="6"/>
  <c r="Y33" i="6"/>
  <c r="AL33" i="6"/>
  <c r="D33" i="6"/>
  <c r="P33" i="6"/>
  <c r="AB33" i="6"/>
  <c r="AO33" i="6"/>
  <c r="F33" i="6"/>
  <c r="Q33" i="6"/>
  <c r="AD33" i="6"/>
  <c r="AC41" i="6"/>
  <c r="Z28" i="7"/>
  <c r="AI28" i="7"/>
  <c r="Y28" i="7"/>
  <c r="W28" i="7"/>
  <c r="AM28" i="7"/>
  <c r="AD28" i="7"/>
  <c r="J28" i="7"/>
  <c r="N28" i="7"/>
  <c r="AG28" i="7"/>
  <c r="Q28" i="7"/>
  <c r="S28" i="7"/>
  <c r="C28" i="7"/>
  <c r="AL28" i="7"/>
  <c r="G28" i="7"/>
  <c r="AE28" i="7"/>
  <c r="I28" i="7"/>
  <c r="V28" i="7"/>
  <c r="F28" i="7"/>
  <c r="AA28" i="7"/>
  <c r="D28" i="7"/>
  <c r="AC28" i="7"/>
  <c r="L28" i="7"/>
  <c r="AK28" i="7"/>
  <c r="K28" i="7"/>
  <c r="AH28" i="7"/>
  <c r="T28" i="7"/>
  <c r="H28" i="7"/>
  <c r="E28" i="7"/>
  <c r="AF28" i="7"/>
  <c r="U28" i="7"/>
  <c r="P28" i="7"/>
  <c r="X28" i="7"/>
  <c r="AB28" i="7"/>
  <c r="AJ28" i="7"/>
  <c r="F28" i="6"/>
  <c r="S28" i="6"/>
  <c r="AD28" i="6"/>
  <c r="AM28" i="6"/>
  <c r="AO28" i="7"/>
  <c r="AN28" i="7"/>
  <c r="O28" i="7"/>
  <c r="K28" i="6"/>
  <c r="Y28" i="6"/>
  <c r="AH28" i="6"/>
  <c r="D28" i="6"/>
  <c r="V28" i="6"/>
  <c r="AJ28" i="6"/>
  <c r="I28" i="6"/>
  <c r="Z28" i="6"/>
  <c r="AK28" i="6"/>
  <c r="L28" i="6"/>
  <c r="AB28" i="6"/>
  <c r="AO28" i="6"/>
  <c r="R28" i="7"/>
  <c r="N28" i="6"/>
  <c r="AC28" i="6"/>
  <c r="AJ41" i="6"/>
  <c r="Y41" i="6"/>
  <c r="O41" i="6"/>
  <c r="D41" i="6"/>
  <c r="AM39" i="6"/>
  <c r="AC39" i="6"/>
  <c r="R39" i="6"/>
  <c r="G39" i="6"/>
  <c r="AJ38" i="6"/>
  <c r="Y38" i="6"/>
  <c r="N38" i="6"/>
  <c r="D38" i="6"/>
  <c r="AO36" i="6"/>
  <c r="AB36" i="6"/>
  <c r="AF35" i="6"/>
  <c r="P35" i="6"/>
  <c r="AG34" i="6"/>
  <c r="Q34" i="6"/>
  <c r="AH33" i="6"/>
  <c r="O33" i="6"/>
  <c r="AI32" i="6"/>
  <c r="N32" i="6"/>
  <c r="AK31" i="6"/>
  <c r="L31" i="6"/>
  <c r="AA30" i="6"/>
  <c r="C30" i="6"/>
  <c r="AE28" i="6"/>
  <c r="AN27" i="6"/>
  <c r="C27" i="6"/>
  <c r="I26" i="6"/>
  <c r="N25" i="6"/>
  <c r="L24" i="6"/>
  <c r="L23" i="6"/>
  <c r="AL18" i="6"/>
  <c r="AN16" i="6"/>
  <c r="AM14" i="6"/>
  <c r="N12" i="6"/>
  <c r="S9" i="6"/>
  <c r="F13" i="7"/>
  <c r="E8" i="7"/>
  <c r="M10" i="7"/>
  <c r="AI7" i="7"/>
  <c r="AI8" i="7"/>
  <c r="M28" i="7"/>
  <c r="Z24" i="7"/>
  <c r="Y31" i="7"/>
  <c r="D8" i="7"/>
  <c r="AN8" i="7"/>
  <c r="AB8" i="7"/>
  <c r="C8" i="7"/>
  <c r="AL8" i="7"/>
  <c r="Y8" i="7"/>
  <c r="N8" i="7"/>
  <c r="AM8" i="7"/>
  <c r="L8" i="7"/>
  <c r="K8" i="7"/>
  <c r="AG8" i="7"/>
  <c r="O8" i="7"/>
  <c r="W8" i="7"/>
  <c r="R8" i="7"/>
  <c r="AO8" i="7"/>
  <c r="AJ8" i="7"/>
  <c r="Z8" i="7"/>
  <c r="X8" i="7"/>
  <c r="AF8" i="7"/>
  <c r="AH8" i="7"/>
  <c r="V8" i="7"/>
  <c r="Q8" i="7"/>
  <c r="AD8" i="7"/>
  <c r="U8" i="7"/>
  <c r="AE8" i="7"/>
  <c r="I8" i="6"/>
  <c r="AM8" i="6"/>
  <c r="P8" i="7"/>
  <c r="F8" i="7"/>
  <c r="AC8" i="7"/>
  <c r="P8" i="6"/>
  <c r="S8" i="7"/>
  <c r="T8" i="6"/>
  <c r="G8" i="7"/>
  <c r="W8" i="6"/>
  <c r="J8" i="7"/>
  <c r="AK8" i="7"/>
  <c r="R8" i="6"/>
  <c r="AD8" i="6"/>
  <c r="AG8" i="6"/>
  <c r="AE17" i="7"/>
  <c r="R17" i="7"/>
  <c r="D17" i="7"/>
  <c r="Q17" i="7"/>
  <c r="AC17" i="7"/>
  <c r="E17" i="7"/>
  <c r="O17" i="7"/>
  <c r="M17" i="7"/>
  <c r="G17" i="7"/>
  <c r="AO17" i="7"/>
  <c r="L17" i="7"/>
  <c r="X17" i="7"/>
  <c r="T17" i="7"/>
  <c r="N17" i="7"/>
  <c r="AB17" i="7"/>
  <c r="H17" i="7"/>
  <c r="V17" i="7"/>
  <c r="C17" i="7"/>
  <c r="AH17" i="7"/>
  <c r="AA17" i="7"/>
  <c r="Z17" i="7"/>
  <c r="S17" i="7"/>
  <c r="AL17" i="7"/>
  <c r="H17" i="6"/>
  <c r="AA17" i="6"/>
  <c r="AI17" i="7"/>
  <c r="K17" i="6"/>
  <c r="AC17" i="6"/>
  <c r="AK17" i="7"/>
  <c r="O17" i="6"/>
  <c r="AI17" i="6"/>
  <c r="AN17" i="7"/>
  <c r="Y17" i="7"/>
  <c r="Q17" i="6"/>
  <c r="AM17" i="6"/>
  <c r="AJ17" i="7"/>
  <c r="AG17" i="7"/>
  <c r="M17" i="6"/>
  <c r="W17" i="7"/>
  <c r="S17" i="6"/>
  <c r="AM17" i="7"/>
  <c r="K17" i="7"/>
  <c r="Y17" i="6"/>
  <c r="AF17" i="6"/>
  <c r="W33" i="6"/>
  <c r="X17" i="6"/>
  <c r="M4" i="7"/>
  <c r="AH4" i="7"/>
  <c r="U4" i="7"/>
  <c r="C4" i="7"/>
  <c r="AJ4" i="7"/>
  <c r="J4" i="7"/>
  <c r="H4" i="7"/>
  <c r="AE4" i="7"/>
  <c r="AI4" i="7"/>
  <c r="K4" i="7"/>
  <c r="G4" i="7"/>
  <c r="R4" i="7"/>
  <c r="AN4" i="7"/>
  <c r="I4" i="7"/>
  <c r="AA4" i="7"/>
  <c r="AF4" i="7"/>
  <c r="D4" i="7"/>
  <c r="AB4" i="7"/>
  <c r="Q4" i="7"/>
  <c r="AK4" i="7"/>
  <c r="T4" i="7"/>
  <c r="O4" i="7"/>
  <c r="Y4" i="7"/>
  <c r="Z4" i="7"/>
  <c r="X4" i="7"/>
  <c r="V4" i="7"/>
  <c r="N4" i="7"/>
  <c r="L4" i="7"/>
  <c r="AD4" i="7"/>
  <c r="AM4" i="7"/>
  <c r="E4" i="7"/>
  <c r="N4" i="6"/>
  <c r="AG4" i="7"/>
  <c r="P4" i="7"/>
  <c r="AB4" i="6"/>
  <c r="S4" i="7"/>
  <c r="AO4" i="7"/>
  <c r="F4" i="7"/>
  <c r="AC4" i="7"/>
  <c r="AL4" i="7"/>
  <c r="D12" i="7"/>
  <c r="AB12" i="7"/>
  <c r="G12" i="7"/>
  <c r="AE12" i="7"/>
  <c r="O12" i="7"/>
  <c r="AC12" i="7"/>
  <c r="S12" i="7"/>
  <c r="R12" i="7"/>
  <c r="K12" i="7"/>
  <c r="AN12" i="7"/>
  <c r="T12" i="7"/>
  <c r="Q12" i="7"/>
  <c r="E12" i="7"/>
  <c r="H12" i="7"/>
  <c r="Y12" i="7"/>
  <c r="F12" i="7"/>
  <c r="AK12" i="7"/>
  <c r="AH12" i="7"/>
  <c r="AD12" i="7"/>
  <c r="W12" i="7"/>
  <c r="X12" i="6"/>
  <c r="Z12" i="7"/>
  <c r="AD12" i="6"/>
  <c r="AM12" i="7"/>
  <c r="N12" i="7"/>
  <c r="M12" i="7"/>
  <c r="E12" i="6"/>
  <c r="AI12" i="6"/>
  <c r="AA12" i="7"/>
  <c r="V12" i="7"/>
  <c r="I12" i="7"/>
  <c r="X12" i="7"/>
  <c r="K12" i="6"/>
  <c r="AK12" i="6"/>
  <c r="P12" i="7"/>
  <c r="AH12" i="6"/>
  <c r="AJ12" i="7"/>
  <c r="L12" i="7"/>
  <c r="AF12" i="7"/>
  <c r="C12" i="7"/>
  <c r="D12" i="6"/>
  <c r="K20" i="7"/>
  <c r="I20" i="7"/>
  <c r="AG20" i="7"/>
  <c r="AO20" i="7"/>
  <c r="T20" i="7"/>
  <c r="H20" i="7"/>
  <c r="AA20" i="7"/>
  <c r="AC20" i="7"/>
  <c r="W20" i="7"/>
  <c r="L20" i="7"/>
  <c r="U20" i="7"/>
  <c r="AN20" i="7"/>
  <c r="AE20" i="7"/>
  <c r="AJ20" i="7"/>
  <c r="P20" i="7"/>
  <c r="Q20" i="7"/>
  <c r="E20" i="7"/>
  <c r="F20" i="7"/>
  <c r="R20" i="7"/>
  <c r="AF20" i="7"/>
  <c r="AI20" i="7"/>
  <c r="N20" i="7"/>
  <c r="D20" i="7"/>
  <c r="X20" i="7"/>
  <c r="O20" i="7"/>
  <c r="AD20" i="7"/>
  <c r="T20" i="6"/>
  <c r="AH20" i="6"/>
  <c r="AL20" i="7"/>
  <c r="J20" i="7"/>
  <c r="C20" i="6"/>
  <c r="U20" i="6"/>
  <c r="AK20" i="6"/>
  <c r="AB20" i="7"/>
  <c r="J20" i="6"/>
  <c r="X20" i="6"/>
  <c r="G20" i="7"/>
  <c r="AH20" i="7"/>
  <c r="AK20" i="7"/>
  <c r="K20" i="6"/>
  <c r="Z20" i="6"/>
  <c r="E20" i="6"/>
  <c r="AO20" i="6"/>
  <c r="L20" i="6"/>
  <c r="P20" i="6"/>
  <c r="S20" i="7"/>
  <c r="V20" i="6"/>
  <c r="K36" i="7"/>
  <c r="AG36" i="7"/>
  <c r="H36" i="7"/>
  <c r="G36" i="7"/>
  <c r="AF36" i="7"/>
  <c r="AE36" i="7"/>
  <c r="AL36" i="7"/>
  <c r="AH36" i="7"/>
  <c r="AO36" i="7"/>
  <c r="Z36" i="7"/>
  <c r="X36" i="7"/>
  <c r="I36" i="7"/>
  <c r="S36" i="7"/>
  <c r="J36" i="7"/>
  <c r="W36" i="7"/>
  <c r="P36" i="7"/>
  <c r="AM36" i="7"/>
  <c r="Y36" i="7"/>
  <c r="V36" i="7"/>
  <c r="AN36" i="7"/>
  <c r="AA36" i="7"/>
  <c r="L36" i="7"/>
  <c r="AK36" i="7"/>
  <c r="AD36" i="7"/>
  <c r="T36" i="7"/>
  <c r="AB36" i="7"/>
  <c r="F36" i="7"/>
  <c r="C36" i="7"/>
  <c r="M36" i="7"/>
  <c r="R36" i="7"/>
  <c r="D36" i="7"/>
  <c r="AI36" i="7"/>
  <c r="AJ36" i="7"/>
  <c r="O36" i="7"/>
  <c r="N36" i="7"/>
  <c r="E36" i="7"/>
  <c r="Q36" i="7"/>
  <c r="AC36" i="7"/>
  <c r="E36" i="6"/>
  <c r="N36" i="6"/>
  <c r="W36" i="6"/>
  <c r="L36" i="6"/>
  <c r="V36" i="6"/>
  <c r="AG36" i="6"/>
  <c r="U36" i="7"/>
  <c r="D36" i="6"/>
  <c r="O36" i="6"/>
  <c r="Z36" i="6"/>
  <c r="AI36" i="6"/>
  <c r="F36" i="6"/>
  <c r="Q36" i="6"/>
  <c r="AA36" i="6"/>
  <c r="AJ36" i="6"/>
  <c r="X5" i="7"/>
  <c r="L5" i="7"/>
  <c r="V5" i="7"/>
  <c r="K5" i="7"/>
  <c r="AG5" i="7"/>
  <c r="AF5" i="7"/>
  <c r="AC5" i="7"/>
  <c r="F5" i="7"/>
  <c r="E5" i="7"/>
  <c r="G5" i="7"/>
  <c r="AH5" i="7"/>
  <c r="O5" i="7"/>
  <c r="W5" i="7"/>
  <c r="AJ5" i="7"/>
  <c r="U5" i="7"/>
  <c r="P5" i="7"/>
  <c r="N5" i="7"/>
  <c r="AK5" i="7"/>
  <c r="AI5" i="7"/>
  <c r="AB5" i="7"/>
  <c r="AA5" i="7"/>
  <c r="Z5" i="7"/>
  <c r="AO5" i="7"/>
  <c r="V5" i="6"/>
  <c r="D5" i="7"/>
  <c r="C5" i="7"/>
  <c r="AE5" i="6"/>
  <c r="AE5" i="7"/>
  <c r="AL5" i="6"/>
  <c r="AM5" i="7"/>
  <c r="S5" i="7"/>
  <c r="Q5" i="7"/>
  <c r="H5" i="7"/>
  <c r="Y5" i="7"/>
  <c r="I5" i="7"/>
  <c r="E5" i="6"/>
  <c r="AL5" i="7"/>
  <c r="R5" i="7"/>
  <c r="AD5" i="7"/>
  <c r="U5" i="6"/>
  <c r="AK5" i="6"/>
  <c r="Y13" i="7"/>
  <c r="D13" i="7"/>
  <c r="AK13" i="7"/>
  <c r="C13" i="7"/>
  <c r="P13" i="7"/>
  <c r="M13" i="7"/>
  <c r="AN13" i="7"/>
  <c r="L13" i="7"/>
  <c r="K13" i="7"/>
  <c r="AG13" i="7"/>
  <c r="N13" i="7"/>
  <c r="O13" i="7"/>
  <c r="AJ13" i="7"/>
  <c r="U13" i="7"/>
  <c r="W13" i="7"/>
  <c r="X13" i="7"/>
  <c r="I13" i="7"/>
  <c r="AF13" i="7"/>
  <c r="AE13" i="7"/>
  <c r="AC13" i="7"/>
  <c r="S13" i="7"/>
  <c r="V13" i="7"/>
  <c r="AD13" i="7"/>
  <c r="R13" i="7"/>
  <c r="AB13" i="7"/>
  <c r="N13" i="6"/>
  <c r="AO13" i="6"/>
  <c r="E13" i="7"/>
  <c r="Z13" i="7"/>
  <c r="AL13" i="7"/>
  <c r="S13" i="6"/>
  <c r="T13" i="7"/>
  <c r="Y13" i="6"/>
  <c r="AO13" i="7"/>
  <c r="H13" i="7"/>
  <c r="AB13" i="6"/>
  <c r="AH13" i="7"/>
  <c r="E13" i="6"/>
  <c r="AI13" i="7"/>
  <c r="I13" i="6"/>
  <c r="AA13" i="7"/>
  <c r="W13" i="6"/>
  <c r="Z21" i="7"/>
  <c r="AN21" i="7"/>
  <c r="AE21" i="7"/>
  <c r="AH21" i="7"/>
  <c r="D21" i="7"/>
  <c r="V21" i="7"/>
  <c r="M21" i="7"/>
  <c r="AF21" i="7"/>
  <c r="T21" i="7"/>
  <c r="AC21" i="7"/>
  <c r="AI21" i="7"/>
  <c r="N21" i="7"/>
  <c r="AB21" i="7"/>
  <c r="K21" i="7"/>
  <c r="R21" i="7"/>
  <c r="C21" i="7"/>
  <c r="F21" i="7"/>
  <c r="AM21" i="7"/>
  <c r="L21" i="7"/>
  <c r="P21" i="7"/>
  <c r="U21" i="7"/>
  <c r="AD21" i="7"/>
  <c r="S21" i="7"/>
  <c r="AL21" i="7"/>
  <c r="AG21" i="7"/>
  <c r="M21" i="6"/>
  <c r="AB21" i="6"/>
  <c r="AO21" i="7"/>
  <c r="N21" i="6"/>
  <c r="AE21" i="6"/>
  <c r="J21" i="7"/>
  <c r="E21" i="7"/>
  <c r="O21" i="7"/>
  <c r="C21" i="6"/>
  <c r="W21" i="7"/>
  <c r="AK21" i="7"/>
  <c r="D21" i="6"/>
  <c r="V21" i="6"/>
  <c r="AI21" i="6"/>
  <c r="G21" i="7"/>
  <c r="Z21" i="6"/>
  <c r="E21" i="6"/>
  <c r="AG21" i="6"/>
  <c r="X21" i="7"/>
  <c r="L21" i="6"/>
  <c r="AK21" i="6"/>
  <c r="Q21" i="6"/>
  <c r="AO21" i="6"/>
  <c r="AM29" i="7"/>
  <c r="K29" i="7"/>
  <c r="G29" i="7"/>
  <c r="AE29" i="7"/>
  <c r="R29" i="7"/>
  <c r="X29" i="7"/>
  <c r="L29" i="7"/>
  <c r="D29" i="7"/>
  <c r="AA29" i="7"/>
  <c r="T29" i="7"/>
  <c r="AH29" i="7"/>
  <c r="J29" i="7"/>
  <c r="AB29" i="7"/>
  <c r="AF29" i="7"/>
  <c r="AC29" i="7"/>
  <c r="Q29" i="7"/>
  <c r="AI29" i="7"/>
  <c r="S29" i="7"/>
  <c r="AK29" i="7"/>
  <c r="Y29" i="7"/>
  <c r="F29" i="7"/>
  <c r="AG29" i="7"/>
  <c r="W29" i="7"/>
  <c r="AJ29" i="7"/>
  <c r="P29" i="7"/>
  <c r="O29" i="7"/>
  <c r="E29" i="7"/>
  <c r="AD29" i="7"/>
  <c r="Z29" i="7"/>
  <c r="U29" i="7"/>
  <c r="N29" i="7"/>
  <c r="H29" i="7"/>
  <c r="AN29" i="7"/>
  <c r="V29" i="7"/>
  <c r="AO29" i="7"/>
  <c r="J29" i="6"/>
  <c r="S29" i="6"/>
  <c r="AB29" i="6"/>
  <c r="AK29" i="6"/>
  <c r="I29" i="7"/>
  <c r="D29" i="6"/>
  <c r="M29" i="6"/>
  <c r="V29" i="6"/>
  <c r="AE29" i="6"/>
  <c r="AN29" i="6"/>
  <c r="C29" i="7"/>
  <c r="H29" i="6"/>
  <c r="U29" i="6"/>
  <c r="AH29" i="6"/>
  <c r="K29" i="6"/>
  <c r="W29" i="6"/>
  <c r="AI29" i="6"/>
  <c r="N29" i="6"/>
  <c r="Z29" i="6"/>
  <c r="AL29" i="6"/>
  <c r="M29" i="7"/>
  <c r="C29" i="6"/>
  <c r="O29" i="6"/>
  <c r="AA29" i="6"/>
  <c r="AM29" i="6"/>
  <c r="AL42" i="6"/>
  <c r="AA42" i="6"/>
  <c r="Q42" i="6"/>
  <c r="F42" i="6"/>
  <c r="AH41" i="6"/>
  <c r="X41" i="6"/>
  <c r="AL39" i="6"/>
  <c r="AA39" i="6"/>
  <c r="P39" i="6"/>
  <c r="F39" i="6"/>
  <c r="AH38" i="6"/>
  <c r="W38" i="6"/>
  <c r="AM36" i="6"/>
  <c r="Y36" i="6"/>
  <c r="I36" i="6"/>
  <c r="AC35" i="6"/>
  <c r="N35" i="6"/>
  <c r="AF34" i="6"/>
  <c r="L34" i="6"/>
  <c r="AG33" i="6"/>
  <c r="K33" i="6"/>
  <c r="AH32" i="6"/>
  <c r="M32" i="6"/>
  <c r="AE31" i="6"/>
  <c r="G31" i="6"/>
  <c r="AJ29" i="6"/>
  <c r="L29" i="6"/>
  <c r="AA28" i="6"/>
  <c r="AF27" i="6"/>
  <c r="AJ26" i="6"/>
  <c r="AO25" i="6"/>
  <c r="E25" i="6"/>
  <c r="F24" i="6"/>
  <c r="C23" i="6"/>
  <c r="AH21" i="6"/>
  <c r="M20" i="6"/>
  <c r="X18" i="6"/>
  <c r="V16" i="6"/>
  <c r="AC11" i="6"/>
  <c r="AF8" i="6"/>
  <c r="S5" i="6"/>
  <c r="H21" i="7"/>
  <c r="AI12" i="7"/>
  <c r="AK16" i="7"/>
  <c r="AL12" i="7"/>
  <c r="Y10" i="7"/>
  <c r="U12" i="7"/>
  <c r="H8" i="7"/>
  <c r="T9" i="7"/>
  <c r="L9" i="7"/>
  <c r="AJ27" i="7"/>
  <c r="E26" i="7"/>
  <c r="AN35" i="7"/>
  <c r="I8" i="7"/>
  <c r="D41" i="7"/>
  <c r="T41" i="7"/>
  <c r="AJ41" i="7"/>
  <c r="J41" i="7"/>
  <c r="L41" i="7"/>
  <c r="P41" i="7"/>
  <c r="F41" i="7"/>
  <c r="H41" i="7"/>
  <c r="AM41" i="7"/>
  <c r="AK41" i="7"/>
  <c r="AI41" i="7"/>
  <c r="AA41" i="7"/>
  <c r="R41" i="7"/>
  <c r="AO41" i="7"/>
  <c r="AE41" i="7"/>
  <c r="AC41" i="7"/>
  <c r="K41" i="7"/>
  <c r="Y41" i="7"/>
  <c r="AG41" i="7"/>
  <c r="W41" i="7"/>
  <c r="U41" i="7"/>
  <c r="AN41" i="7"/>
  <c r="G41" i="7"/>
  <c r="AD41" i="7"/>
  <c r="E41" i="7"/>
  <c r="AH41" i="7"/>
  <c r="AF41" i="7"/>
  <c r="AB41" i="7"/>
  <c r="C41" i="7"/>
  <c r="AL41" i="7"/>
  <c r="X41" i="7"/>
  <c r="Z41" i="7"/>
  <c r="V41" i="7"/>
  <c r="M41" i="7"/>
  <c r="S41" i="7"/>
  <c r="I41" i="7"/>
  <c r="O41" i="7"/>
  <c r="C41" i="6"/>
  <c r="K41" i="6"/>
  <c r="S41" i="6"/>
  <c r="AA41" i="6"/>
  <c r="AI41" i="6"/>
  <c r="Q41" i="7"/>
  <c r="F41" i="6"/>
  <c r="N41" i="6"/>
  <c r="V41" i="6"/>
  <c r="AD41" i="6"/>
  <c r="AL41" i="6"/>
  <c r="AN41" i="6"/>
  <c r="W32" i="6"/>
  <c r="H32" i="7"/>
  <c r="I6" i="7"/>
  <c r="AG6" i="7"/>
  <c r="U6" i="7"/>
  <c r="R6" i="7"/>
  <c r="F6" i="7"/>
  <c r="AO6" i="7"/>
  <c r="AC6" i="7"/>
  <c r="AB6" i="7"/>
  <c r="T6" i="7"/>
  <c r="N6" i="7"/>
  <c r="AK6" i="7"/>
  <c r="AF6" i="7"/>
  <c r="AH6" i="7"/>
  <c r="AL6" i="7"/>
  <c r="Y6" i="7"/>
  <c r="AN6" i="7"/>
  <c r="C6" i="7"/>
  <c r="AE6" i="7"/>
  <c r="Z6" i="7"/>
  <c r="L6" i="7"/>
  <c r="AJ6" i="7"/>
  <c r="K6" i="7"/>
  <c r="Q6" i="7"/>
  <c r="O6" i="7"/>
  <c r="H6" i="7"/>
  <c r="AM6" i="7"/>
  <c r="X6" i="6"/>
  <c r="E6" i="7"/>
  <c r="D6" i="7"/>
  <c r="S6" i="7"/>
  <c r="M6" i="7"/>
  <c r="Z6" i="6"/>
  <c r="V6" i="7"/>
  <c r="AI6" i="7"/>
  <c r="AN6" i="6"/>
  <c r="AD6" i="7"/>
  <c r="J6" i="7"/>
  <c r="H6" i="6"/>
  <c r="AJ6" i="6"/>
  <c r="AA6" i="7"/>
  <c r="W6" i="7"/>
  <c r="Z14" i="7"/>
  <c r="W14" i="7"/>
  <c r="N14" i="7"/>
  <c r="L14" i="7"/>
  <c r="AH14" i="7"/>
  <c r="V14" i="7"/>
  <c r="AK14" i="7"/>
  <c r="I14" i="7"/>
  <c r="G14" i="7"/>
  <c r="AD14" i="7"/>
  <c r="AJ14" i="7"/>
  <c r="F14" i="7"/>
  <c r="Q14" i="7"/>
  <c r="AM14" i="7"/>
  <c r="AN14" i="7"/>
  <c r="C14" i="7"/>
  <c r="AG14" i="7"/>
  <c r="E14" i="7"/>
  <c r="AB14" i="7"/>
  <c r="K14" i="7"/>
  <c r="T14" i="7"/>
  <c r="O14" i="7"/>
  <c r="Y14" i="7"/>
  <c r="P14" i="7"/>
  <c r="H14" i="7"/>
  <c r="AB14" i="6"/>
  <c r="M14" i="7"/>
  <c r="AO14" i="7"/>
  <c r="X14" i="7"/>
  <c r="G14" i="6"/>
  <c r="AE14" i="6"/>
  <c r="S14" i="7"/>
  <c r="U14" i="7"/>
  <c r="L14" i="6"/>
  <c r="AH14" i="6"/>
  <c r="AA14" i="7"/>
  <c r="AE14" i="7"/>
  <c r="N14" i="6"/>
  <c r="AJ14" i="6"/>
  <c r="AF14" i="7"/>
  <c r="J14" i="7"/>
  <c r="J14" i="6"/>
  <c r="AL14" i="7"/>
  <c r="AI14" i="7"/>
  <c r="T14" i="6"/>
  <c r="D14" i="7"/>
  <c r="W14" i="6"/>
  <c r="AC14" i="7"/>
  <c r="AF14" i="6"/>
  <c r="E22" i="7"/>
  <c r="Q22" i="7"/>
  <c r="AA22" i="7"/>
  <c r="AE22" i="7"/>
  <c r="AO22" i="7"/>
  <c r="M22" i="7"/>
  <c r="I22" i="7"/>
  <c r="D22" i="7"/>
  <c r="AL22" i="7"/>
  <c r="T22" i="7"/>
  <c r="K22" i="7"/>
  <c r="AC22" i="7"/>
  <c r="U22" i="7"/>
  <c r="V22" i="7"/>
  <c r="H22" i="7"/>
  <c r="AF22" i="7"/>
  <c r="AJ22" i="7"/>
  <c r="AK22" i="7"/>
  <c r="N22" i="7"/>
  <c r="AI22" i="7"/>
  <c r="AN22" i="7"/>
  <c r="AM22" i="7"/>
  <c r="AD22" i="7"/>
  <c r="Y22" i="7"/>
  <c r="L22" i="7"/>
  <c r="P22" i="7"/>
  <c r="AG22" i="7"/>
  <c r="F22" i="7"/>
  <c r="D22" i="6"/>
  <c r="T22" i="6"/>
  <c r="AF22" i="6"/>
  <c r="E22" i="6"/>
  <c r="U22" i="6"/>
  <c r="AI22" i="6"/>
  <c r="W22" i="7"/>
  <c r="S22" i="7"/>
  <c r="G22" i="7"/>
  <c r="X22" i="7"/>
  <c r="R22" i="7"/>
  <c r="O22" i="7"/>
  <c r="Z22" i="7"/>
  <c r="L22" i="6"/>
  <c r="Z22" i="6"/>
  <c r="AN22" i="6"/>
  <c r="J22" i="7"/>
  <c r="M22" i="6"/>
  <c r="AL22" i="6"/>
  <c r="AH22" i="7"/>
  <c r="N22" i="6"/>
  <c r="AM22" i="6"/>
  <c r="V22" i="6"/>
  <c r="W22" i="6"/>
  <c r="Y30" i="7"/>
  <c r="AJ30" i="7"/>
  <c r="K30" i="7"/>
  <c r="AG30" i="7"/>
  <c r="AO30" i="7"/>
  <c r="H30" i="7"/>
  <c r="T30" i="7"/>
  <c r="AB30" i="7"/>
  <c r="AF30" i="7"/>
  <c r="P30" i="7"/>
  <c r="AI30" i="7"/>
  <c r="AK30" i="7"/>
  <c r="E30" i="7"/>
  <c r="AC30" i="7"/>
  <c r="I30" i="7"/>
  <c r="U30" i="7"/>
  <c r="L30" i="7"/>
  <c r="S30" i="7"/>
  <c r="O30" i="7"/>
  <c r="X30" i="7"/>
  <c r="AN30" i="7"/>
  <c r="W30" i="7"/>
  <c r="AA30" i="7"/>
  <c r="F30" i="7"/>
  <c r="AE30" i="7"/>
  <c r="D30" i="7"/>
  <c r="AD30" i="7"/>
  <c r="R30" i="7"/>
  <c r="AH30" i="7"/>
  <c r="M30" i="7"/>
  <c r="N30" i="7"/>
  <c r="V30" i="7"/>
  <c r="AM30" i="7"/>
  <c r="G30" i="7"/>
  <c r="Q30" i="7"/>
  <c r="C30" i="7"/>
  <c r="G30" i="6"/>
  <c r="P30" i="6"/>
  <c r="Y30" i="6"/>
  <c r="AI30" i="6"/>
  <c r="AL30" i="7"/>
  <c r="K30" i="6"/>
  <c r="T30" i="6"/>
  <c r="AC30" i="6"/>
  <c r="AL30" i="6"/>
  <c r="F30" i="6"/>
  <c r="S30" i="6"/>
  <c r="AE30" i="6"/>
  <c r="J30" i="7"/>
  <c r="H30" i="6"/>
  <c r="U30" i="6"/>
  <c r="AF30" i="6"/>
  <c r="L30" i="6"/>
  <c r="W30" i="6"/>
  <c r="AJ30" i="6"/>
  <c r="M30" i="6"/>
  <c r="X30" i="6"/>
  <c r="AK30" i="6"/>
  <c r="Y38" i="7"/>
  <c r="I38" i="7"/>
  <c r="AO38" i="7"/>
  <c r="G38" i="7"/>
  <c r="E38" i="7"/>
  <c r="AJ38" i="7"/>
  <c r="AH38" i="7"/>
  <c r="AM38" i="7"/>
  <c r="AF38" i="7"/>
  <c r="W38" i="7"/>
  <c r="AN38" i="7"/>
  <c r="AB38" i="7"/>
  <c r="Z38" i="7"/>
  <c r="P38" i="7"/>
  <c r="AD38" i="7"/>
  <c r="AL38" i="7"/>
  <c r="T38" i="7"/>
  <c r="R38" i="7"/>
  <c r="N38" i="7"/>
  <c r="V38" i="7"/>
  <c r="L38" i="7"/>
  <c r="AI38" i="7"/>
  <c r="J38" i="7"/>
  <c r="AC38" i="7"/>
  <c r="S38" i="7"/>
  <c r="AE38" i="7"/>
  <c r="AG38" i="7"/>
  <c r="U38" i="7"/>
  <c r="H38" i="7"/>
  <c r="F38" i="7"/>
  <c r="AK38" i="7"/>
  <c r="AA38" i="7"/>
  <c r="O38" i="7"/>
  <c r="M38" i="7"/>
  <c r="K38" i="7"/>
  <c r="D38" i="7"/>
  <c r="C38" i="7"/>
  <c r="X38" i="7"/>
  <c r="Q38" i="7"/>
  <c r="H38" i="6"/>
  <c r="P38" i="6"/>
  <c r="X38" i="6"/>
  <c r="AF38" i="6"/>
  <c r="AN38" i="6"/>
  <c r="C38" i="6"/>
  <c r="K38" i="6"/>
  <c r="S38" i="6"/>
  <c r="AA38" i="6"/>
  <c r="AI38" i="6"/>
  <c r="AK42" i="6"/>
  <c r="Z42" i="6"/>
  <c r="P42" i="6"/>
  <c r="E42" i="6"/>
  <c r="AG41" i="6"/>
  <c r="W41" i="6"/>
  <c r="L41" i="6"/>
  <c r="AK39" i="6"/>
  <c r="Z39" i="6"/>
  <c r="O39" i="6"/>
  <c r="E39" i="6"/>
  <c r="AG38" i="6"/>
  <c r="V38" i="6"/>
  <c r="L38" i="6"/>
  <c r="AL36" i="6"/>
  <c r="U36" i="6"/>
  <c r="G36" i="6"/>
  <c r="AB35" i="6"/>
  <c r="J35" i="6"/>
  <c r="AE34" i="6"/>
  <c r="I34" i="6"/>
  <c r="AF33" i="6"/>
  <c r="J33" i="6"/>
  <c r="AC32" i="6"/>
  <c r="J32" i="6"/>
  <c r="AO30" i="6"/>
  <c r="Q30" i="6"/>
  <c r="AF29" i="6"/>
  <c r="G29" i="6"/>
  <c r="T28" i="6"/>
  <c r="Z27" i="6"/>
  <c r="AE26" i="6"/>
  <c r="AI25" i="6"/>
  <c r="AK24" i="6"/>
  <c r="AE22" i="6"/>
  <c r="Y21" i="6"/>
  <c r="AN19" i="6"/>
  <c r="D18" i="6"/>
  <c r="F16" i="6"/>
  <c r="AL13" i="6"/>
  <c r="AO10" i="6"/>
  <c r="G8" i="6"/>
  <c r="V19" i="7"/>
  <c r="AL10" i="7"/>
  <c r="D15" i="7"/>
  <c r="J5" i="7"/>
  <c r="AI9" i="7"/>
  <c r="M15" i="7"/>
  <c r="I17" i="7"/>
  <c r="R14" i="7"/>
  <c r="Z30" i="7"/>
  <c r="P17" i="7"/>
  <c r="N7" i="7"/>
  <c r="AD7" i="7"/>
  <c r="R7" i="7"/>
  <c r="K7" i="7"/>
  <c r="O7" i="7"/>
  <c r="W7" i="7"/>
  <c r="U7" i="7"/>
  <c r="T7" i="7"/>
  <c r="AE7" i="7"/>
  <c r="E7" i="7"/>
  <c r="AN7" i="7"/>
  <c r="AK7" i="7"/>
  <c r="H7" i="7"/>
  <c r="AB7" i="7"/>
  <c r="F7" i="7"/>
  <c r="AC7" i="7"/>
  <c r="X7" i="7"/>
  <c r="I7" i="7"/>
  <c r="AJ7" i="7"/>
  <c r="AH7" i="7"/>
  <c r="AG7" i="7"/>
  <c r="Z7" i="7"/>
  <c r="Y7" i="7"/>
  <c r="S7" i="6"/>
  <c r="G7" i="7"/>
  <c r="AO7" i="7"/>
  <c r="Y7" i="6"/>
  <c r="C7" i="7"/>
  <c r="P7" i="7"/>
  <c r="AD7" i="6"/>
  <c r="S7" i="7"/>
  <c r="D7" i="7"/>
  <c r="AA7" i="7"/>
  <c r="C7" i="6"/>
  <c r="AI7" i="6"/>
  <c r="AF7" i="7"/>
  <c r="V7" i="7"/>
  <c r="M7" i="6"/>
  <c r="P7" i="6"/>
  <c r="AC7" i="6"/>
  <c r="W15" i="7"/>
  <c r="K15" i="7"/>
  <c r="H15" i="7"/>
  <c r="V15" i="7"/>
  <c r="U15" i="7"/>
  <c r="J15" i="7"/>
  <c r="AE15" i="7"/>
  <c r="AD15" i="7"/>
  <c r="G15" i="7"/>
  <c r="F15" i="7"/>
  <c r="AB15" i="7"/>
  <c r="I15" i="7"/>
  <c r="AJ15" i="7"/>
  <c r="Q15" i="7"/>
  <c r="P15" i="7"/>
  <c r="O15" i="7"/>
  <c r="AL15" i="7"/>
  <c r="AO15" i="7"/>
  <c r="AF15" i="7"/>
  <c r="AH15" i="7"/>
  <c r="AA15" i="7"/>
  <c r="T15" i="7"/>
  <c r="AI15" i="7"/>
  <c r="G15" i="6"/>
  <c r="AC15" i="6"/>
  <c r="I15" i="6"/>
  <c r="AE15" i="6"/>
  <c r="AK15" i="7"/>
  <c r="AN15" i="7"/>
  <c r="Y15" i="7"/>
  <c r="P15" i="6"/>
  <c r="AG15" i="6"/>
  <c r="AC15" i="7"/>
  <c r="AG15" i="7"/>
  <c r="Q15" i="6"/>
  <c r="AK15" i="6"/>
  <c r="M15" i="6"/>
  <c r="E15" i="7"/>
  <c r="Z15" i="7"/>
  <c r="C15" i="7"/>
  <c r="U15" i="6"/>
  <c r="AM15" i="7"/>
  <c r="L15" i="7"/>
  <c r="X15" i="7"/>
  <c r="X15" i="6"/>
  <c r="S15" i="7"/>
  <c r="AF15" i="6"/>
  <c r="Z23" i="7"/>
  <c r="O23" i="7"/>
  <c r="AL23" i="7"/>
  <c r="I23" i="7"/>
  <c r="X23" i="7"/>
  <c r="Q23" i="7"/>
  <c r="U23" i="7"/>
  <c r="AJ23" i="7"/>
  <c r="J23" i="7"/>
  <c r="G23" i="7"/>
  <c r="AM23" i="7"/>
  <c r="P23" i="7"/>
  <c r="AB23" i="7"/>
  <c r="L23" i="7"/>
  <c r="F23" i="7"/>
  <c r="Y23" i="7"/>
  <c r="AC23" i="7"/>
  <c r="AK23" i="7"/>
  <c r="W23" i="7"/>
  <c r="AG23" i="7"/>
  <c r="E23" i="7"/>
  <c r="M23" i="7"/>
  <c r="AH23" i="7"/>
  <c r="D23" i="7"/>
  <c r="R23" i="7"/>
  <c r="H23" i="7"/>
  <c r="AO23" i="7"/>
  <c r="AN23" i="7"/>
  <c r="S23" i="7"/>
  <c r="I23" i="6"/>
  <c r="T23" i="7"/>
  <c r="AF23" i="7"/>
  <c r="AE23" i="7"/>
  <c r="AA23" i="7"/>
  <c r="K23" i="6"/>
  <c r="AA23" i="6"/>
  <c r="AM23" i="6"/>
  <c r="Q23" i="6"/>
  <c r="AD23" i="6"/>
  <c r="T23" i="6"/>
  <c r="AL23" i="6"/>
  <c r="AD23" i="7"/>
  <c r="U23" i="6"/>
  <c r="AO23" i="6"/>
  <c r="K23" i="7"/>
  <c r="E23" i="6"/>
  <c r="AB23" i="6"/>
  <c r="N23" i="7"/>
  <c r="V23" i="7"/>
  <c r="AI23" i="7"/>
  <c r="H23" i="6"/>
  <c r="AC23" i="6"/>
  <c r="AJ31" i="7"/>
  <c r="L31" i="7"/>
  <c r="T31" i="7"/>
  <c r="AG31" i="7"/>
  <c r="AD31" i="7"/>
  <c r="N31" i="7"/>
  <c r="F31" i="7"/>
  <c r="R31" i="7"/>
  <c r="E31" i="7"/>
  <c r="AC31" i="7"/>
  <c r="AO31" i="7"/>
  <c r="AH31" i="7"/>
  <c r="M31" i="7"/>
  <c r="J31" i="7"/>
  <c r="I31" i="7"/>
  <c r="AI31" i="7"/>
  <c r="Q31" i="7"/>
  <c r="Z31" i="7"/>
  <c r="O31" i="7"/>
  <c r="AN31" i="7"/>
  <c r="C31" i="7"/>
  <c r="V31" i="7"/>
  <c r="W31" i="7"/>
  <c r="K31" i="7"/>
  <c r="AL31" i="7"/>
  <c r="AE31" i="7"/>
  <c r="S31" i="7"/>
  <c r="P31" i="7"/>
  <c r="AK31" i="7"/>
  <c r="AF31" i="7"/>
  <c r="AA31" i="7"/>
  <c r="D31" i="7"/>
  <c r="AB31" i="7"/>
  <c r="AM31" i="7"/>
  <c r="U31" i="7"/>
  <c r="H31" i="7"/>
  <c r="E31" i="6"/>
  <c r="N31" i="6"/>
  <c r="W31" i="6"/>
  <c r="AF31" i="6"/>
  <c r="AO31" i="6"/>
  <c r="G31" i="7"/>
  <c r="H31" i="6"/>
  <c r="Q31" i="6"/>
  <c r="Z31" i="6"/>
  <c r="AJ31" i="6"/>
  <c r="X31" i="7"/>
  <c r="D31" i="6"/>
  <c r="P31" i="6"/>
  <c r="AC31" i="6"/>
  <c r="F31" i="6"/>
  <c r="R31" i="6"/>
  <c r="AD31" i="6"/>
  <c r="I31" i="6"/>
  <c r="U31" i="6"/>
  <c r="AG31" i="6"/>
  <c r="J31" i="6"/>
  <c r="V31" i="6"/>
  <c r="AH31" i="6"/>
  <c r="AH39" i="7"/>
  <c r="R39" i="7"/>
  <c r="I39" i="7"/>
  <c r="P39" i="7"/>
  <c r="W39" i="7"/>
  <c r="AE39" i="7"/>
  <c r="AD39" i="7"/>
  <c r="T39" i="7"/>
  <c r="G39" i="7"/>
  <c r="O39" i="7"/>
  <c r="V39" i="7"/>
  <c r="L39" i="7"/>
  <c r="N39" i="7"/>
  <c r="D39" i="7"/>
  <c r="AG39" i="7"/>
  <c r="AN39" i="7"/>
  <c r="F39" i="7"/>
  <c r="AK39" i="7"/>
  <c r="AI39" i="7"/>
  <c r="H39" i="7"/>
  <c r="J39" i="7"/>
  <c r="U39" i="7"/>
  <c r="S39" i="7"/>
  <c r="AO39" i="7"/>
  <c r="Q39" i="7"/>
  <c r="X39" i="7"/>
  <c r="M39" i="7"/>
  <c r="C39" i="7"/>
  <c r="E39" i="7"/>
  <c r="Z39" i="7"/>
  <c r="Y39" i="7"/>
  <c r="AM39" i="7"/>
  <c r="AC39" i="7"/>
  <c r="AB39" i="7"/>
  <c r="K39" i="7"/>
  <c r="AF39" i="7"/>
  <c r="AL39" i="7"/>
  <c r="I39" i="6"/>
  <c r="Q39" i="6"/>
  <c r="Y39" i="6"/>
  <c r="AG39" i="6"/>
  <c r="AO39" i="6"/>
  <c r="D39" i="6"/>
  <c r="L39" i="6"/>
  <c r="T39" i="6"/>
  <c r="AB39" i="6"/>
  <c r="AJ39" i="6"/>
  <c r="AF41" i="6"/>
  <c r="U41" i="6"/>
  <c r="J41" i="6"/>
  <c r="AI39" i="6"/>
  <c r="X39" i="6"/>
  <c r="N39" i="6"/>
  <c r="C39" i="6"/>
  <c r="AE38" i="6"/>
  <c r="U38" i="6"/>
  <c r="J38" i="6"/>
  <c r="AK36" i="6"/>
  <c r="T36" i="6"/>
  <c r="C36" i="6"/>
  <c r="AA35" i="6"/>
  <c r="F35" i="6"/>
  <c r="AC34" i="6"/>
  <c r="H34" i="6"/>
  <c r="Z33" i="6"/>
  <c r="H33" i="6"/>
  <c r="Z32" i="6"/>
  <c r="I32" i="6"/>
  <c r="Y31" i="6"/>
  <c r="AN30" i="6"/>
  <c r="O30" i="6"/>
  <c r="AD29" i="6"/>
  <c r="F29" i="6"/>
  <c r="R28" i="6"/>
  <c r="X27" i="6"/>
  <c r="AB26" i="6"/>
  <c r="AF25" i="6"/>
  <c r="AH24" i="6"/>
  <c r="AJ23" i="6"/>
  <c r="AD22" i="6"/>
  <c r="W21" i="6"/>
  <c r="AK19" i="6"/>
  <c r="AO17" i="6"/>
  <c r="D16" i="6"/>
  <c r="AK13" i="6"/>
  <c r="AN10" i="6"/>
  <c r="F8" i="6"/>
  <c r="AJ24" i="7"/>
  <c r="AF17" i="7"/>
  <c r="T8" i="7"/>
  <c r="J13" i="7"/>
  <c r="V20" i="7"/>
  <c r="Q7" i="7"/>
  <c r="AM18" i="7"/>
  <c r="Y20" i="7"/>
  <c r="N19" i="7"/>
  <c r="AM7" i="7"/>
  <c r="G25" i="7"/>
  <c r="J34" i="7"/>
  <c r="AC34" i="7"/>
  <c r="AM20" i="7"/>
  <c r="AF37" i="7"/>
  <c r="P37" i="7"/>
  <c r="AL37" i="7"/>
  <c r="O37" i="7"/>
  <c r="AN37" i="7"/>
  <c r="I37" i="7"/>
  <c r="AH37" i="7"/>
  <c r="G37" i="7"/>
  <c r="V37" i="7"/>
  <c r="X37" i="7"/>
  <c r="AJ37" i="7"/>
  <c r="Z37" i="7"/>
  <c r="AD37" i="7"/>
  <c r="L37" i="7"/>
  <c r="AE37" i="7"/>
  <c r="D37" i="7"/>
  <c r="AB37" i="7"/>
  <c r="R37" i="7"/>
  <c r="AM37" i="7"/>
  <c r="T37" i="7"/>
  <c r="H37" i="7"/>
  <c r="C37" i="7"/>
  <c r="U37" i="7"/>
  <c r="AC37" i="7"/>
  <c r="AI37" i="7"/>
  <c r="AG37" i="7"/>
  <c r="K37" i="7"/>
  <c r="AO37" i="7"/>
  <c r="F37" i="7"/>
  <c r="J37" i="7"/>
  <c r="Y37" i="7"/>
  <c r="N37" i="7"/>
  <c r="M37" i="7"/>
  <c r="W37" i="7"/>
  <c r="AA37" i="7"/>
  <c r="Q37" i="7"/>
  <c r="S37" i="7"/>
  <c r="E37" i="7"/>
  <c r="AK40" i="6"/>
  <c r="AC40" i="6"/>
  <c r="U40" i="6"/>
  <c r="M40" i="6"/>
  <c r="AH37" i="6"/>
  <c r="X37" i="6"/>
  <c r="O37" i="6"/>
  <c r="F37" i="6"/>
  <c r="W37" i="6"/>
  <c r="N37" i="6"/>
  <c r="E37" i="6"/>
  <c r="K40" i="7"/>
  <c r="AA40" i="7"/>
  <c r="I40" i="7"/>
  <c r="J40" i="7"/>
  <c r="V40" i="7"/>
  <c r="T40" i="7"/>
  <c r="AG40" i="7"/>
  <c r="AI40" i="7"/>
  <c r="N40" i="7"/>
  <c r="AK40" i="7"/>
  <c r="L40" i="7"/>
  <c r="Q40" i="7"/>
  <c r="S40" i="7"/>
  <c r="AM40" i="7"/>
  <c r="F40" i="7"/>
  <c r="AC40" i="7"/>
  <c r="D40" i="7"/>
  <c r="C40" i="7"/>
  <c r="AE40" i="7"/>
  <c r="U40" i="7"/>
  <c r="R40" i="7"/>
  <c r="Z40" i="7"/>
  <c r="AF40" i="7"/>
  <c r="AN40" i="7"/>
  <c r="O40" i="7"/>
  <c r="E40" i="7"/>
  <c r="P40" i="7"/>
  <c r="AO40" i="7"/>
  <c r="X40" i="7"/>
  <c r="G40" i="7"/>
  <c r="AL40" i="7"/>
  <c r="M40" i="7"/>
  <c r="AB40" i="7"/>
  <c r="AH40" i="7"/>
  <c r="H40" i="7"/>
  <c r="Y40" i="7"/>
  <c r="AH40" i="6"/>
  <c r="Z40" i="6"/>
  <c r="R40" i="6"/>
  <c r="J40" i="6"/>
  <c r="AM37" i="6"/>
  <c r="AD37" i="6"/>
  <c r="U37" i="6"/>
  <c r="L37" i="6"/>
  <c r="C37" i="6"/>
  <c r="AJ40" i="7"/>
  <c r="C4" i="6"/>
  <c r="AG37" i="6"/>
  <c r="Y37" i="6"/>
  <c r="Q37" i="6"/>
  <c r="I37" i="6"/>
  <c r="AN36" i="6"/>
  <c r="AF36" i="6"/>
  <c r="X36" i="6"/>
  <c r="P36" i="6"/>
  <c r="H36" i="6"/>
  <c r="AM35" i="6"/>
  <c r="AE35" i="6"/>
  <c r="W35" i="6"/>
  <c r="O35" i="6"/>
  <c r="G35" i="6"/>
  <c r="AL34" i="6"/>
  <c r="AD34" i="6"/>
  <c r="V34" i="6"/>
  <c r="N34" i="6"/>
  <c r="F34" i="6"/>
  <c r="AK33" i="6"/>
  <c r="AC33" i="6"/>
  <c r="U33" i="6"/>
  <c r="M33" i="6"/>
  <c r="E33" i="6"/>
  <c r="AJ32" i="6"/>
  <c r="AB32" i="6"/>
  <c r="T32" i="6"/>
  <c r="L32" i="6"/>
  <c r="D32" i="6"/>
  <c r="AI31" i="6"/>
  <c r="AA31" i="6"/>
  <c r="S31" i="6"/>
  <c r="K31" i="6"/>
  <c r="C31" i="6"/>
  <c r="AH30" i="6"/>
  <c r="Z30" i="6"/>
  <c r="R30" i="6"/>
  <c r="J30" i="6"/>
  <c r="AO29" i="6"/>
  <c r="AG29" i="6"/>
  <c r="Y29" i="6"/>
  <c r="Q29" i="6"/>
  <c r="I29" i="6"/>
  <c r="AN28" i="6"/>
  <c r="AF28" i="6"/>
  <c r="X28" i="6"/>
  <c r="P28" i="6"/>
  <c r="H28" i="6"/>
  <c r="AM27" i="6"/>
  <c r="AE27" i="6"/>
  <c r="W27" i="6"/>
  <c r="O27" i="6"/>
  <c r="G27" i="6"/>
  <c r="AL26" i="6"/>
  <c r="AD26" i="6"/>
  <c r="V26" i="6"/>
  <c r="N26" i="6"/>
  <c r="F26" i="6"/>
  <c r="AK25" i="6"/>
  <c r="AC25" i="6"/>
  <c r="U25" i="6"/>
  <c r="K25" i="6"/>
  <c r="AO24" i="6"/>
  <c r="AF24" i="6"/>
  <c r="W24" i="6"/>
  <c r="N24" i="6"/>
  <c r="E24" i="6"/>
  <c r="AI23" i="6"/>
  <c r="Y23" i="6"/>
  <c r="P23" i="6"/>
  <c r="G23" i="6"/>
  <c r="AK22" i="6"/>
  <c r="AB22" i="6"/>
  <c r="S22" i="6"/>
  <c r="J22" i="6"/>
  <c r="AM21" i="6"/>
  <c r="AD21" i="6"/>
  <c r="U21" i="6"/>
  <c r="K21" i="6"/>
  <c r="AN20" i="6"/>
  <c r="AC20" i="6"/>
  <c r="S20" i="6"/>
  <c r="H20" i="6"/>
  <c r="AJ19" i="6"/>
  <c r="Z19" i="6"/>
  <c r="P19" i="6"/>
  <c r="E19" i="6"/>
  <c r="AG18" i="6"/>
  <c r="T18" i="6"/>
  <c r="H18" i="6"/>
  <c r="AH17" i="6"/>
  <c r="W17" i="6"/>
  <c r="J17" i="6"/>
  <c r="AL16" i="6"/>
  <c r="Y16" i="6"/>
  <c r="N16" i="6"/>
  <c r="AM15" i="6"/>
  <c r="AA15" i="6"/>
  <c r="O15" i="6"/>
  <c r="C15" i="6"/>
  <c r="AD14" i="6"/>
  <c r="R14" i="6"/>
  <c r="F14" i="6"/>
  <c r="AD13" i="6"/>
  <c r="Q13" i="6"/>
  <c r="D13" i="6"/>
  <c r="AA12" i="6"/>
  <c r="M12" i="6"/>
  <c r="AM11" i="6"/>
  <c r="W11" i="6"/>
  <c r="J11" i="6"/>
  <c r="AI10" i="6"/>
  <c r="S10" i="6"/>
  <c r="F10" i="6"/>
  <c r="AF9" i="6"/>
  <c r="P9" i="6"/>
  <c r="AO8" i="6"/>
  <c r="AB8" i="6"/>
  <c r="L8" i="6"/>
  <c r="AL7" i="6"/>
  <c r="X7" i="6"/>
  <c r="H7" i="6"/>
  <c r="AH6" i="6"/>
  <c r="U6" i="6"/>
  <c r="E6" i="6"/>
  <c r="AD5" i="6"/>
  <c r="Q5" i="6"/>
  <c r="AN4" i="6"/>
  <c r="AA4" i="6"/>
  <c r="M4" i="6"/>
  <c r="W28" i="6"/>
  <c r="O28" i="6"/>
  <c r="G28" i="6"/>
  <c r="AL27" i="6"/>
  <c r="AD27" i="6"/>
  <c r="V27" i="6"/>
  <c r="N27" i="6"/>
  <c r="F27" i="6"/>
  <c r="AK26" i="6"/>
  <c r="AC26" i="6"/>
  <c r="U26" i="6"/>
  <c r="M26" i="6"/>
  <c r="E26" i="6"/>
  <c r="AJ25" i="6"/>
  <c r="AB25" i="6"/>
  <c r="S25" i="6"/>
  <c r="J25" i="6"/>
  <c r="AN24" i="6"/>
  <c r="AE24" i="6"/>
  <c r="V24" i="6"/>
  <c r="M24" i="6"/>
  <c r="D24" i="6"/>
  <c r="AG23" i="6"/>
  <c r="X23" i="6"/>
  <c r="O23" i="6"/>
  <c r="F23" i="6"/>
  <c r="AJ22" i="6"/>
  <c r="AA22" i="6"/>
  <c r="R22" i="6"/>
  <c r="H22" i="6"/>
  <c r="AL21" i="6"/>
  <c r="AC21" i="6"/>
  <c r="T21" i="6"/>
  <c r="J21" i="6"/>
  <c r="AL20" i="6"/>
  <c r="AB20" i="6"/>
  <c r="Q20" i="6"/>
  <c r="F20" i="6"/>
  <c r="AI19" i="6"/>
  <c r="Y19" i="6"/>
  <c r="O19" i="6"/>
  <c r="D19" i="6"/>
  <c r="AF18" i="6"/>
  <c r="R18" i="6"/>
  <c r="F18" i="6"/>
  <c r="AG17" i="6"/>
  <c r="U17" i="6"/>
  <c r="I17" i="6"/>
  <c r="AJ16" i="6"/>
  <c r="X16" i="6"/>
  <c r="J16" i="6"/>
  <c r="AL15" i="6"/>
  <c r="Y15" i="6"/>
  <c r="N15" i="6"/>
  <c r="AN14" i="6"/>
  <c r="AC14" i="6"/>
  <c r="P14" i="6"/>
  <c r="D14" i="6"/>
  <c r="AC13" i="6"/>
  <c r="O13" i="6"/>
  <c r="C13" i="6"/>
  <c r="Z12" i="6"/>
  <c r="L12" i="6"/>
  <c r="AK11" i="6"/>
  <c r="U11" i="6"/>
  <c r="I11" i="6"/>
  <c r="AH10" i="6"/>
  <c r="R10" i="6"/>
  <c r="D10" i="6"/>
  <c r="AE9" i="6"/>
  <c r="O9" i="6"/>
  <c r="AN8" i="6"/>
  <c r="Z8" i="6"/>
  <c r="J8" i="6"/>
  <c r="AK7" i="6"/>
  <c r="W7" i="6"/>
  <c r="G7" i="6"/>
  <c r="AF6" i="6"/>
  <c r="T6" i="6"/>
  <c r="D6" i="6"/>
  <c r="AC5" i="6"/>
  <c r="O5" i="6"/>
  <c r="AL4" i="6"/>
  <c r="Z4" i="6"/>
  <c r="L4" i="6"/>
  <c r="F7" i="6"/>
  <c r="AE6" i="6"/>
  <c r="O6" i="6"/>
  <c r="AO5" i="6"/>
  <c r="AB5" i="6"/>
  <c r="L5" i="6"/>
  <c r="AK4" i="6"/>
  <c r="X4" i="6"/>
  <c r="H4" i="6"/>
  <c r="U28" i="6"/>
  <c r="M28" i="6"/>
  <c r="E28" i="6"/>
  <c r="AJ27" i="6"/>
  <c r="AB27" i="6"/>
  <c r="T27" i="6"/>
  <c r="L27" i="6"/>
  <c r="D27" i="6"/>
  <c r="AI26" i="6"/>
  <c r="AA26" i="6"/>
  <c r="S26" i="6"/>
  <c r="K26" i="6"/>
  <c r="C26" i="6"/>
  <c r="AH25" i="6"/>
  <c r="Z25" i="6"/>
  <c r="Q25" i="6"/>
  <c r="H25" i="6"/>
  <c r="AL24" i="6"/>
  <c r="AC24" i="6"/>
  <c r="T24" i="6"/>
  <c r="J24" i="6"/>
  <c r="AN23" i="6"/>
  <c r="AE23" i="6"/>
  <c r="V23" i="6"/>
  <c r="M23" i="6"/>
  <c r="D23" i="6"/>
  <c r="AH22" i="6"/>
  <c r="X22" i="6"/>
  <c r="O22" i="6"/>
  <c r="F22" i="6"/>
  <c r="AJ21" i="6"/>
  <c r="AA21" i="6"/>
  <c r="R21" i="6"/>
  <c r="G21" i="6"/>
  <c r="AI20" i="6"/>
  <c r="Y20" i="6"/>
  <c r="N20" i="6"/>
  <c r="D20" i="6"/>
  <c r="AG19" i="6"/>
  <c r="W19" i="6"/>
  <c r="L19" i="6"/>
  <c r="AN18" i="6"/>
  <c r="AA18" i="6"/>
  <c r="P18" i="6"/>
  <c r="C18" i="6"/>
  <c r="AE17" i="6"/>
  <c r="R17" i="6"/>
  <c r="G17" i="6"/>
  <c r="AF16" i="6"/>
  <c r="T16" i="6"/>
  <c r="H16" i="6"/>
  <c r="AI15" i="6"/>
  <c r="W15" i="6"/>
  <c r="K15" i="6"/>
  <c r="AL14" i="6"/>
  <c r="X14" i="6"/>
  <c r="M14" i="6"/>
  <c r="AM13" i="6"/>
  <c r="AA13" i="6"/>
  <c r="M13" i="6"/>
  <c r="AJ12" i="6"/>
  <c r="V12" i="6"/>
  <c r="J12" i="6"/>
  <c r="AG11" i="6"/>
  <c r="S11" i="6"/>
  <c r="E11" i="6"/>
  <c r="AB10" i="6"/>
  <c r="P10" i="6"/>
  <c r="AO9" i="6"/>
  <c r="Y9" i="6"/>
  <c r="K9" i="6"/>
  <c r="AL8" i="6"/>
  <c r="V8" i="6"/>
  <c r="H8" i="6"/>
  <c r="AG7" i="6"/>
  <c r="Q7" i="6"/>
  <c r="E7" i="6"/>
  <c r="AD6" i="6"/>
  <c r="N6" i="6"/>
  <c r="AM5" i="6"/>
  <c r="AA5" i="6"/>
  <c r="K5" i="6"/>
  <c r="AJ4" i="6"/>
  <c r="V4" i="6"/>
  <c r="F4" i="6"/>
  <c r="I5" i="6"/>
  <c r="AI4" i="6"/>
  <c r="S4" i="6"/>
  <c r="E4" i="6"/>
  <c r="G5" i="6"/>
  <c r="AH4" i="6"/>
  <c r="R4" i="6"/>
  <c r="D4" i="6"/>
  <c r="U14" i="6"/>
  <c r="H14" i="6"/>
  <c r="AJ13" i="6"/>
  <c r="T13" i="6"/>
  <c r="F13" i="6"/>
  <c r="AF12" i="6"/>
  <c r="P12" i="6"/>
  <c r="C12" i="6"/>
  <c r="AB11" i="6"/>
  <c r="L11" i="6"/>
  <c r="AL10" i="6"/>
  <c r="Y10" i="6"/>
  <c r="I10" i="6"/>
  <c r="AH9" i="6"/>
  <c r="U9" i="6"/>
  <c r="E9" i="6"/>
  <c r="AE8" i="6"/>
  <c r="Q8" i="6"/>
  <c r="AN7" i="6"/>
  <c r="AA7" i="6"/>
  <c r="N7" i="6"/>
  <c r="AK6" i="6"/>
  <c r="W6" i="6"/>
  <c r="J6" i="6"/>
  <c r="AG5" i="6"/>
  <c r="T5" i="6"/>
  <c r="F5" i="6"/>
  <c r="AC4" i="6"/>
  <c r="P4" i="6"/>
  <c r="G4" i="6"/>
  <c r="O4" i="6"/>
  <c r="W4" i="6"/>
  <c r="AE4" i="6"/>
  <c r="AM4" i="6"/>
  <c r="H5" i="6"/>
  <c r="P5" i="6"/>
  <c r="X5" i="6"/>
  <c r="AF5" i="6"/>
  <c r="AN5" i="6"/>
  <c r="I6" i="6"/>
  <c r="Q6" i="6"/>
  <c r="Y6" i="6"/>
  <c r="AG6" i="6"/>
  <c r="AO6" i="6"/>
  <c r="J7" i="6"/>
  <c r="R7" i="6"/>
  <c r="Z7" i="6"/>
  <c r="AH7" i="6"/>
  <c r="C8" i="6"/>
  <c r="K8" i="6"/>
  <c r="S8" i="6"/>
  <c r="AA8" i="6"/>
  <c r="AI8" i="6"/>
  <c r="D9" i="6"/>
  <c r="L9" i="6"/>
  <c r="T9" i="6"/>
  <c r="AB9" i="6"/>
  <c r="AJ9" i="6"/>
  <c r="E10" i="6"/>
  <c r="M10" i="6"/>
  <c r="U10" i="6"/>
  <c r="AC10" i="6"/>
  <c r="AK10" i="6"/>
  <c r="F11" i="6"/>
  <c r="N11" i="6"/>
  <c r="V11" i="6"/>
  <c r="AD11" i="6"/>
  <c r="AL11" i="6"/>
  <c r="G12" i="6"/>
  <c r="O12" i="6"/>
  <c r="W12" i="6"/>
  <c r="AE12" i="6"/>
  <c r="AM12" i="6"/>
  <c r="H13" i="6"/>
  <c r="P13" i="6"/>
  <c r="X13" i="6"/>
  <c r="AF13" i="6"/>
  <c r="AN13" i="6"/>
  <c r="I14" i="6"/>
  <c r="Q14" i="6"/>
  <c r="Y14" i="6"/>
  <c r="AG14" i="6"/>
  <c r="AO14" i="6"/>
  <c r="J15" i="6"/>
  <c r="R15" i="6"/>
  <c r="Z15" i="6"/>
  <c r="AH15" i="6"/>
  <c r="C16" i="6"/>
  <c r="K16" i="6"/>
  <c r="S16" i="6"/>
  <c r="AA16" i="6"/>
  <c r="AI16" i="6"/>
  <c r="D17" i="6"/>
  <c r="L17" i="6"/>
  <c r="T17" i="6"/>
  <c r="AB17" i="6"/>
  <c r="AJ17" i="6"/>
  <c r="E18" i="6"/>
  <c r="M18" i="6"/>
  <c r="U18" i="6"/>
  <c r="AC18" i="6"/>
  <c r="AK18" i="6"/>
  <c r="F19" i="6"/>
  <c r="N19" i="6"/>
  <c r="V19" i="6"/>
  <c r="AD19" i="6"/>
  <c r="AL19" i="6"/>
  <c r="G20" i="6"/>
  <c r="O20" i="6"/>
  <c r="W20" i="6"/>
  <c r="AE20" i="6"/>
  <c r="AM20" i="6"/>
  <c r="H21" i="6"/>
  <c r="P21" i="6"/>
  <c r="I4" i="6"/>
  <c r="Q4" i="6"/>
  <c r="Y4" i="6"/>
  <c r="AG4" i="6"/>
  <c r="AO4" i="6"/>
  <c r="J5" i="6"/>
  <c r="R5" i="6"/>
  <c r="Z5" i="6"/>
  <c r="AH5" i="6"/>
  <c r="C6" i="6"/>
  <c r="K6" i="6"/>
  <c r="S6" i="6"/>
  <c r="AA6" i="6"/>
  <c r="AI6" i="6"/>
  <c r="D7" i="6"/>
  <c r="L7" i="6"/>
  <c r="T7" i="6"/>
  <c r="AB7" i="6"/>
  <c r="AJ7" i="6"/>
  <c r="E8" i="6"/>
  <c r="M8" i="6"/>
  <c r="U8" i="6"/>
  <c r="AC8" i="6"/>
  <c r="AK8" i="6"/>
  <c r="F9" i="6"/>
  <c r="N9" i="6"/>
  <c r="V9" i="6"/>
  <c r="AD9" i="6"/>
  <c r="AL9" i="6"/>
  <c r="G10" i="6"/>
  <c r="O10" i="6"/>
  <c r="W10" i="6"/>
  <c r="AE10" i="6"/>
  <c r="AM10" i="6"/>
  <c r="H11" i="6"/>
  <c r="P11" i="6"/>
  <c r="X11" i="6"/>
  <c r="AF11" i="6"/>
  <c r="AN11" i="6"/>
  <c r="I12" i="6"/>
  <c r="Q12" i="6"/>
  <c r="Y12" i="6"/>
  <c r="AG12" i="6"/>
  <c r="AO12" i="6"/>
  <c r="J13" i="6"/>
  <c r="R13" i="6"/>
  <c r="Z13" i="6"/>
  <c r="AH13" i="6"/>
  <c r="C14" i="6"/>
  <c r="K14" i="6"/>
  <c r="S14" i="6"/>
  <c r="AA14" i="6"/>
  <c r="AI14" i="6"/>
  <c r="D15" i="6"/>
  <c r="L15" i="6"/>
  <c r="T15" i="6"/>
  <c r="AB15" i="6"/>
  <c r="AJ15" i="6"/>
  <c r="E16" i="6"/>
  <c r="M16" i="6"/>
  <c r="U16" i="6"/>
  <c r="AC16" i="6"/>
  <c r="AK16" i="6"/>
  <c r="F17" i="6"/>
  <c r="N17" i="6"/>
  <c r="V17" i="6"/>
  <c r="AD17" i="6"/>
  <c r="AL17" i="6"/>
  <c r="G18" i="6"/>
  <c r="O18" i="6"/>
  <c r="W18" i="6"/>
  <c r="AE18" i="6"/>
  <c r="AM18" i="6"/>
  <c r="J4" i="6"/>
  <c r="T4" i="6"/>
  <c r="AD4" i="6"/>
  <c r="C5" i="6"/>
  <c r="M5" i="6"/>
  <c r="W5" i="6"/>
  <c r="AI5" i="6"/>
  <c r="F6" i="6"/>
  <c r="P6" i="6"/>
  <c r="AB6" i="6"/>
  <c r="AL6" i="6"/>
  <c r="I7" i="6"/>
  <c r="U7" i="6"/>
  <c r="AE7" i="6"/>
  <c r="AO7" i="6"/>
  <c r="N8" i="6"/>
  <c r="X8" i="6"/>
  <c r="AH8" i="6"/>
  <c r="G9" i="6"/>
  <c r="Q9" i="6"/>
  <c r="AA9" i="6"/>
  <c r="AM9" i="6"/>
  <c r="J10" i="6"/>
  <c r="T10" i="6"/>
  <c r="AF10" i="6"/>
  <c r="C11" i="6"/>
  <c r="M11" i="6"/>
  <c r="Y11" i="6"/>
  <c r="AI11" i="6"/>
  <c r="F12" i="6"/>
  <c r="R12" i="6"/>
  <c r="AB12" i="6"/>
  <c r="AL12" i="6"/>
  <c r="K13" i="6"/>
  <c r="U13" i="6"/>
  <c r="AE13" i="6"/>
  <c r="K4" i="6"/>
  <c r="U4" i="6"/>
  <c r="AF4" i="6"/>
  <c r="D5" i="6"/>
  <c r="N5" i="6"/>
  <c r="Y5" i="6"/>
  <c r="AJ5" i="6"/>
  <c r="G6" i="6"/>
  <c r="R6" i="6"/>
  <c r="AC6" i="6"/>
  <c r="AM6" i="6"/>
  <c r="K7" i="6"/>
  <c r="V7" i="6"/>
  <c r="AF7" i="6"/>
  <c r="D8" i="6"/>
  <c r="O8" i="6"/>
  <c r="Y8" i="6"/>
  <c r="AJ8" i="6"/>
  <c r="H9" i="6"/>
  <c r="R9" i="6"/>
  <c r="AC9" i="6"/>
  <c r="AN9" i="6"/>
  <c r="K10" i="6"/>
  <c r="V10" i="6"/>
  <c r="AG10" i="6"/>
  <c r="D11" i="6"/>
  <c r="O11" i="6"/>
  <c r="Z11" i="6"/>
  <c r="AJ11" i="6"/>
  <c r="H12" i="6"/>
  <c r="S12" i="6"/>
  <c r="AC12" i="6"/>
  <c r="AN12" i="6"/>
  <c r="L13" i="6"/>
  <c r="V13" i="6"/>
  <c r="AG13" i="6"/>
  <c r="E14" i="6"/>
  <c r="O14" i="6"/>
  <c r="Z14" i="6"/>
  <c r="AK14" i="6"/>
  <c r="H15" i="6"/>
  <c r="S15" i="6"/>
  <c r="AD15" i="6"/>
  <c r="AN15" i="6"/>
  <c r="L16" i="6"/>
  <c r="W16" i="6"/>
  <c r="AG16" i="6"/>
  <c r="E17" i="6"/>
  <c r="P17" i="6"/>
  <c r="Z17" i="6"/>
  <c r="AK17" i="6"/>
  <c r="I18" i="6"/>
  <c r="S18" i="6"/>
  <c r="AD18" i="6"/>
  <c r="AO18" i="6"/>
  <c r="K19" i="6"/>
  <c r="T19" i="6"/>
  <c r="AC19" i="6"/>
  <c r="AM19" i="6"/>
  <c r="I20" i="6"/>
  <c r="R20" i="6"/>
  <c r="AA20" i="6"/>
  <c r="AJ20" i="6"/>
  <c r="F21" i="6"/>
  <c r="O21" i="6"/>
  <c r="X21" i="6"/>
  <c r="AF21" i="6"/>
  <c r="AN21" i="6"/>
  <c r="I22" i="6"/>
  <c r="Q22" i="6"/>
  <c r="Y22" i="6"/>
  <c r="AG22" i="6"/>
  <c r="AO22" i="6"/>
  <c r="J23" i="6"/>
  <c r="R23" i="6"/>
  <c r="Z23" i="6"/>
  <c r="AH23" i="6"/>
  <c r="C24" i="6"/>
  <c r="K24" i="6"/>
  <c r="S24" i="6"/>
  <c r="AA24" i="6"/>
  <c r="AI24" i="6"/>
  <c r="D25" i="6"/>
  <c r="L25" i="6"/>
  <c r="T25" i="6"/>
  <c r="K4" i="5"/>
  <c r="C5" i="5"/>
  <c r="AE4" i="5"/>
  <c r="T4" i="5"/>
  <c r="J4" i="5"/>
  <c r="H4" i="5"/>
  <c r="D12" i="5"/>
  <c r="AG11" i="5"/>
  <c r="V11" i="5"/>
  <c r="K11" i="5"/>
  <c r="AN10" i="5"/>
  <c r="AC10" i="5"/>
  <c r="R10" i="5"/>
  <c r="H10" i="5"/>
  <c r="AJ9" i="5"/>
  <c r="Y9" i="5"/>
  <c r="O9" i="5"/>
  <c r="D9" i="5"/>
  <c r="AF8" i="5"/>
  <c r="V8" i="5"/>
  <c r="K8" i="5"/>
  <c r="AM7" i="5"/>
  <c r="AC7" i="5"/>
  <c r="R7" i="5"/>
  <c r="G7" i="5"/>
  <c r="AJ6" i="5"/>
  <c r="Y6" i="5"/>
  <c r="N6" i="5"/>
  <c r="D6" i="5"/>
  <c r="AF5" i="5"/>
  <c r="U5" i="5"/>
  <c r="K5" i="5"/>
  <c r="AM4" i="5"/>
  <c r="AB4" i="5"/>
  <c r="R4" i="5"/>
  <c r="G4" i="5"/>
  <c r="AH6" i="5"/>
  <c r="W6" i="5"/>
  <c r="M6" i="5"/>
  <c r="AO5" i="5"/>
  <c r="AD5" i="5"/>
  <c r="T5" i="5"/>
  <c r="I5" i="5"/>
  <c r="AK4" i="5"/>
  <c r="AA4" i="5"/>
  <c r="P4" i="5"/>
  <c r="E4" i="5"/>
  <c r="AA24" i="5"/>
  <c r="S24" i="5"/>
  <c r="K24" i="5"/>
  <c r="C24" i="5"/>
  <c r="AH23" i="5"/>
  <c r="Z23" i="5"/>
  <c r="R23" i="5"/>
  <c r="J23" i="5"/>
  <c r="AO22" i="5"/>
  <c r="AG22" i="5"/>
  <c r="Y22" i="5"/>
  <c r="Q22" i="5"/>
  <c r="I22" i="5"/>
  <c r="AN21" i="5"/>
  <c r="AF21" i="5"/>
  <c r="X21" i="5"/>
  <c r="P21" i="5"/>
  <c r="F21" i="5"/>
  <c r="AJ20" i="5"/>
  <c r="AA20" i="5"/>
  <c r="R20" i="5"/>
  <c r="I20" i="5"/>
  <c r="AM19" i="5"/>
  <c r="AD19" i="5"/>
  <c r="T19" i="5"/>
  <c r="K19" i="5"/>
  <c r="AO18" i="5"/>
  <c r="AF18" i="5"/>
  <c r="W18" i="5"/>
  <c r="N18" i="5"/>
  <c r="E18" i="5"/>
  <c r="AH17" i="5"/>
  <c r="Y17" i="5"/>
  <c r="P17" i="5"/>
  <c r="G17" i="5"/>
  <c r="AK16" i="5"/>
  <c r="AB16" i="5"/>
  <c r="S16" i="5"/>
  <c r="I16" i="5"/>
  <c r="AM15" i="5"/>
  <c r="AD15" i="5"/>
  <c r="U15" i="5"/>
  <c r="L15" i="5"/>
  <c r="C15" i="5"/>
  <c r="AG14" i="5"/>
  <c r="W14" i="5"/>
  <c r="N14" i="5"/>
  <c r="E14" i="5"/>
  <c r="AI13" i="5"/>
  <c r="Z13" i="5"/>
  <c r="P13" i="5"/>
  <c r="E13" i="5"/>
  <c r="AH12" i="5"/>
  <c r="W12" i="5"/>
  <c r="L12" i="5"/>
  <c r="AO11" i="5"/>
  <c r="AD11" i="5"/>
  <c r="S11" i="5"/>
  <c r="I11" i="5"/>
  <c r="AK10" i="5"/>
  <c r="Z10" i="5"/>
  <c r="P10" i="5"/>
  <c r="E10" i="5"/>
  <c r="AG9" i="5"/>
  <c r="W9" i="5"/>
  <c r="L9" i="5"/>
  <c r="AN8" i="5"/>
  <c r="AD8" i="5"/>
  <c r="S8" i="5"/>
  <c r="H8" i="5"/>
  <c r="AK7" i="5"/>
  <c r="Z7" i="5"/>
  <c r="O7" i="5"/>
  <c r="E7" i="5"/>
  <c r="AG6" i="5"/>
  <c r="V6" i="5"/>
  <c r="L6" i="5"/>
  <c r="AN5" i="5"/>
  <c r="AC5" i="5"/>
  <c r="S5" i="5"/>
  <c r="H5" i="5"/>
  <c r="AJ4" i="5"/>
  <c r="Z4" i="5"/>
  <c r="O4" i="5"/>
  <c r="D4" i="5"/>
  <c r="H16" i="5"/>
  <c r="AL15" i="5"/>
  <c r="AC15" i="5"/>
  <c r="T15" i="5"/>
  <c r="K15" i="5"/>
  <c r="AO14" i="5"/>
  <c r="AE14" i="5"/>
  <c r="V14" i="5"/>
  <c r="M14" i="5"/>
  <c r="D14" i="5"/>
  <c r="AH13" i="5"/>
  <c r="Y13" i="5"/>
  <c r="N13" i="5"/>
  <c r="D13" i="5"/>
  <c r="AF12" i="5"/>
  <c r="U12" i="5"/>
  <c r="K12" i="5"/>
  <c r="AM11" i="5"/>
  <c r="AB11" i="5"/>
  <c r="R11" i="5"/>
  <c r="G11" i="5"/>
  <c r="AI10" i="5"/>
  <c r="Y10" i="5"/>
  <c r="N10" i="5"/>
  <c r="C10" i="5"/>
  <c r="AF9" i="5"/>
  <c r="U9" i="5"/>
  <c r="J9" i="5"/>
  <c r="AM8" i="5"/>
  <c r="AB8" i="5"/>
  <c r="Q8" i="5"/>
  <c r="G8" i="5"/>
  <c r="AI7" i="5"/>
  <c r="X7" i="5"/>
  <c r="N7" i="5"/>
  <c r="C7" i="5"/>
  <c r="AE6" i="5"/>
  <c r="U6" i="5"/>
  <c r="J6" i="5"/>
  <c r="AL5" i="5"/>
  <c r="AB5" i="5"/>
  <c r="Q5" i="5"/>
  <c r="F5" i="5"/>
  <c r="AI4" i="5"/>
  <c r="X4" i="5"/>
  <c r="M4" i="5"/>
  <c r="F4" i="5"/>
  <c r="N4" i="5"/>
  <c r="V4" i="5"/>
  <c r="AD4" i="5"/>
  <c r="AL4" i="5"/>
  <c r="G5" i="5"/>
  <c r="O5" i="5"/>
  <c r="W5" i="5"/>
  <c r="AE5" i="5"/>
  <c r="AM5" i="5"/>
  <c r="H6" i="5"/>
  <c r="P6" i="5"/>
  <c r="X6" i="5"/>
  <c r="AF6" i="5"/>
  <c r="AN6" i="5"/>
  <c r="I7" i="5"/>
  <c r="Q7" i="5"/>
  <c r="Y7" i="5"/>
  <c r="AG7" i="5"/>
  <c r="AO7" i="5"/>
  <c r="J8" i="5"/>
  <c r="R8" i="5"/>
  <c r="Z8" i="5"/>
  <c r="AH8" i="5"/>
  <c r="C9" i="5"/>
  <c r="K9" i="5"/>
  <c r="S9" i="5"/>
  <c r="AA9" i="5"/>
  <c r="AI9" i="5"/>
  <c r="D10" i="5"/>
  <c r="L10" i="5"/>
  <c r="T10" i="5"/>
  <c r="AB10" i="5"/>
  <c r="AJ10" i="5"/>
  <c r="E11" i="5"/>
  <c r="M11" i="5"/>
  <c r="U11" i="5"/>
  <c r="AC11" i="5"/>
  <c r="AK11" i="5"/>
  <c r="F12" i="5"/>
  <c r="N12" i="5"/>
  <c r="V12" i="5"/>
  <c r="AD12" i="5"/>
  <c r="AL12" i="5"/>
  <c r="G13" i="5"/>
  <c r="O13" i="5"/>
  <c r="W13" i="5"/>
  <c r="AE13" i="5"/>
  <c r="AM13" i="5"/>
  <c r="H14" i="5"/>
  <c r="P14" i="5"/>
  <c r="X14" i="5"/>
  <c r="AF14" i="5"/>
  <c r="AN14" i="5"/>
  <c r="I15" i="5"/>
  <c r="Q15" i="5"/>
  <c r="Y15" i="5"/>
  <c r="AG15" i="5"/>
  <c r="AO15" i="5"/>
  <c r="J16" i="5"/>
  <c r="R16" i="5"/>
  <c r="Z16" i="5"/>
  <c r="AH16" i="5"/>
  <c r="C17" i="5"/>
  <c r="K17" i="5"/>
  <c r="S17" i="5"/>
  <c r="AA17" i="5"/>
  <c r="AI17" i="5"/>
  <c r="D18" i="5"/>
  <c r="L18" i="5"/>
  <c r="T18" i="5"/>
  <c r="AB18" i="5"/>
  <c r="AJ18" i="5"/>
  <c r="E19" i="5"/>
  <c r="M19" i="5"/>
  <c r="U19" i="5"/>
  <c r="AC19" i="5"/>
  <c r="AK19" i="5"/>
  <c r="F20" i="5"/>
  <c r="N20" i="5"/>
  <c r="V20" i="5"/>
  <c r="AD20" i="5"/>
  <c r="AL20" i="5"/>
  <c r="G21" i="5"/>
  <c r="O21" i="5"/>
  <c r="I4" i="5"/>
  <c r="Q4" i="5"/>
  <c r="Y4" i="5"/>
  <c r="AG4" i="5"/>
  <c r="AO4" i="5"/>
  <c r="J5" i="5"/>
  <c r="R5" i="5"/>
  <c r="Z5" i="5"/>
  <c r="AH5" i="5"/>
  <c r="C6" i="5"/>
  <c r="K6" i="5"/>
  <c r="S6" i="5"/>
  <c r="AA6" i="5"/>
  <c r="AI6" i="5"/>
  <c r="D7" i="5"/>
  <c r="L7" i="5"/>
  <c r="T7" i="5"/>
  <c r="AB7" i="5"/>
  <c r="AJ7" i="5"/>
  <c r="E8" i="5"/>
  <c r="M8" i="5"/>
  <c r="U8" i="5"/>
  <c r="AC8" i="5"/>
  <c r="AK8" i="5"/>
  <c r="F9" i="5"/>
  <c r="N9" i="5"/>
  <c r="V9" i="5"/>
  <c r="AD9" i="5"/>
  <c r="AL9" i="5"/>
  <c r="G10" i="5"/>
  <c r="O10" i="5"/>
  <c r="W10" i="5"/>
  <c r="AE10" i="5"/>
  <c r="AM10" i="5"/>
  <c r="H11" i="5"/>
  <c r="P11" i="5"/>
  <c r="X11" i="5"/>
  <c r="AF11" i="5"/>
  <c r="AN11" i="5"/>
  <c r="I12" i="5"/>
  <c r="Q12" i="5"/>
  <c r="Y12" i="5"/>
  <c r="AG12" i="5"/>
  <c r="AO12" i="5"/>
  <c r="J13" i="5"/>
  <c r="R13" i="5"/>
  <c r="AN43" i="14" l="1"/>
  <c r="AA29" i="2" l="1"/>
  <c r="AA22" i="2"/>
  <c r="AA21" i="2"/>
  <c r="AA39" i="2"/>
  <c r="AA40" i="2"/>
  <c r="AA25" i="2"/>
  <c r="AA32" i="2"/>
  <c r="AA33" i="2"/>
  <c r="AA37" i="2"/>
  <c r="AA38" i="2"/>
  <c r="AA4" i="2"/>
  <c r="AA23" i="2"/>
  <c r="AA30" i="2"/>
  <c r="AA34" i="2"/>
  <c r="AA41" i="2"/>
  <c r="AA42" i="2"/>
  <c r="AA18" i="2"/>
  <c r="AA5" i="2"/>
  <c r="AA14" i="2"/>
  <c r="AA13" i="2"/>
  <c r="AA12" i="2"/>
  <c r="AA35" i="2"/>
  <c r="AA9" i="2"/>
  <c r="AA15" i="2"/>
  <c r="AA10" i="2"/>
  <c r="AA31" i="2"/>
  <c r="AA20" i="2"/>
  <c r="AA27" i="2"/>
  <c r="AA7" i="2"/>
  <c r="AA26" i="2"/>
  <c r="AA24" i="2"/>
  <c r="AA11" i="2"/>
  <c r="AA19" i="2"/>
  <c r="AA8" i="2"/>
  <c r="AA17" i="2"/>
  <c r="AA28" i="2"/>
  <c r="AA6" i="2"/>
  <c r="AA36" i="2"/>
  <c r="AA16" i="2"/>
  <c r="AI10" i="2"/>
  <c r="AI22" i="2"/>
  <c r="AI39" i="2"/>
  <c r="AI32" i="2"/>
  <c r="AI21" i="2"/>
  <c r="AI30" i="2"/>
  <c r="AI33" i="2"/>
  <c r="AI37" i="2"/>
  <c r="AI34" i="2"/>
  <c r="AI29" i="2"/>
  <c r="AI38" i="2"/>
  <c r="AI42" i="2"/>
  <c r="AI23" i="2"/>
  <c r="AI14" i="2"/>
  <c r="AI17" i="2"/>
  <c r="AI40" i="2"/>
  <c r="AI41" i="2"/>
  <c r="AI5" i="2"/>
  <c r="AI35" i="2"/>
  <c r="AI6" i="2"/>
  <c r="AI20" i="2"/>
  <c r="AI31" i="2"/>
  <c r="AI16" i="2"/>
  <c r="AI7" i="2"/>
  <c r="AI9" i="2"/>
  <c r="AI12" i="2"/>
  <c r="AI25" i="2"/>
  <c r="AI15" i="2"/>
  <c r="AI4" i="2"/>
  <c r="AI27" i="2"/>
  <c r="AI28" i="2"/>
  <c r="AI19" i="2"/>
  <c r="AI18" i="2"/>
  <c r="AI24" i="2"/>
  <c r="AI36" i="2"/>
  <c r="AI11" i="2"/>
  <c r="AI8" i="2"/>
  <c r="AI13" i="2"/>
  <c r="AI26" i="2"/>
  <c r="Z43" i="14"/>
  <c r="T31" i="2"/>
  <c r="T34" i="2"/>
  <c r="T40" i="2"/>
  <c r="T42" i="2"/>
  <c r="T30" i="2"/>
  <c r="T35" i="2"/>
  <c r="T38" i="2"/>
  <c r="T9" i="2"/>
  <c r="T16" i="2"/>
  <c r="T17" i="2"/>
  <c r="T39" i="2"/>
  <c r="T33" i="2"/>
  <c r="T41" i="2"/>
  <c r="T27" i="2"/>
  <c r="T32" i="2"/>
  <c r="T21" i="2"/>
  <c r="T18" i="2"/>
  <c r="T24" i="2"/>
  <c r="T14" i="2"/>
  <c r="T5" i="2"/>
  <c r="T7" i="2"/>
  <c r="T10" i="2"/>
  <c r="T11" i="2"/>
  <c r="T23" i="2"/>
  <c r="T37" i="2"/>
  <c r="T29" i="2"/>
  <c r="T8" i="2"/>
  <c r="T6" i="2"/>
  <c r="T19" i="2"/>
  <c r="T26" i="2"/>
  <c r="T22" i="2"/>
  <c r="T20" i="2"/>
  <c r="T28" i="2"/>
  <c r="T12" i="2"/>
  <c r="T36" i="2"/>
  <c r="T15" i="2"/>
  <c r="T25" i="2"/>
  <c r="T4" i="2"/>
  <c r="T13" i="2"/>
  <c r="AB34" i="2"/>
  <c r="AB38" i="2"/>
  <c r="AB27" i="2"/>
  <c r="AB41" i="2"/>
  <c r="AB35" i="2"/>
  <c r="AB40" i="2"/>
  <c r="AB18" i="2"/>
  <c r="AB39" i="2"/>
  <c r="AB5" i="2"/>
  <c r="AB8" i="2"/>
  <c r="AB31" i="2"/>
  <c r="AB33" i="2"/>
  <c r="AB30" i="2"/>
  <c r="AB42" i="2"/>
  <c r="AB24" i="2"/>
  <c r="AB21" i="2"/>
  <c r="AB19" i="2"/>
  <c r="AB9" i="2"/>
  <c r="AB16" i="2"/>
  <c r="AB25" i="2"/>
  <c r="AB26" i="2"/>
  <c r="AB14" i="2"/>
  <c r="AB37" i="2"/>
  <c r="AB29" i="2"/>
  <c r="AB6" i="2"/>
  <c r="AB17" i="2"/>
  <c r="AB10" i="2"/>
  <c r="AB13" i="2"/>
  <c r="AB28" i="2"/>
  <c r="AB15" i="2"/>
  <c r="AB20" i="2"/>
  <c r="AB11" i="2"/>
  <c r="AB7" i="2"/>
  <c r="AB22" i="2"/>
  <c r="AB36" i="2"/>
  <c r="AB32" i="2"/>
  <c r="AB12" i="2"/>
  <c r="AB4" i="2"/>
  <c r="AB23" i="2"/>
  <c r="AI43" i="14"/>
  <c r="U32" i="2"/>
  <c r="U33" i="2"/>
  <c r="U41" i="2"/>
  <c r="U6" i="2"/>
  <c r="U24" i="2"/>
  <c r="U31" i="2"/>
  <c r="U34" i="2"/>
  <c r="U40" i="2"/>
  <c r="U20" i="2"/>
  <c r="U35" i="2"/>
  <c r="U23" i="2"/>
  <c r="U36" i="2"/>
  <c r="U39" i="2"/>
  <c r="U26" i="2"/>
  <c r="U42" i="2"/>
  <c r="U12" i="2"/>
  <c r="U19" i="2"/>
  <c r="U22" i="2"/>
  <c r="U28" i="2"/>
  <c r="U9" i="2"/>
  <c r="U4" i="2"/>
  <c r="U38" i="2"/>
  <c r="U30" i="2"/>
  <c r="U16" i="2"/>
  <c r="U13" i="2"/>
  <c r="U5" i="2"/>
  <c r="U17" i="2"/>
  <c r="U15" i="2"/>
  <c r="U10" i="2"/>
  <c r="U37" i="2"/>
  <c r="U29" i="2"/>
  <c r="U18" i="2"/>
  <c r="U14" i="2"/>
  <c r="U27" i="2"/>
  <c r="U25" i="2"/>
  <c r="U8" i="2"/>
  <c r="U7" i="2"/>
  <c r="U21" i="2"/>
  <c r="U11" i="2"/>
  <c r="AC35" i="2"/>
  <c r="AC40" i="2"/>
  <c r="AC34" i="2"/>
  <c r="AC31" i="2"/>
  <c r="AC33" i="2"/>
  <c r="AC16" i="2"/>
  <c r="AC27" i="2"/>
  <c r="AC36" i="2"/>
  <c r="AC42" i="2"/>
  <c r="AC39" i="2"/>
  <c r="AC7" i="2"/>
  <c r="AC32" i="2"/>
  <c r="AC41" i="2"/>
  <c r="AC38" i="2"/>
  <c r="AC30" i="2"/>
  <c r="AC20" i="2"/>
  <c r="AC8" i="2"/>
  <c r="AC21" i="2"/>
  <c r="AC24" i="2"/>
  <c r="AC23" i="2"/>
  <c r="AC18" i="2"/>
  <c r="AC5" i="2"/>
  <c r="AC13" i="2"/>
  <c r="AC15" i="2"/>
  <c r="AC25" i="2"/>
  <c r="AC37" i="2"/>
  <c r="AC29" i="2"/>
  <c r="AC22" i="2"/>
  <c r="AC4" i="2"/>
  <c r="AC26" i="2"/>
  <c r="AC6" i="2"/>
  <c r="AC14" i="2"/>
  <c r="AC19" i="2"/>
  <c r="AC12" i="2"/>
  <c r="AC17" i="2"/>
  <c r="AC11" i="2"/>
  <c r="AC10" i="2"/>
  <c r="AC9" i="2"/>
  <c r="AC28" i="2"/>
  <c r="AK14" i="2"/>
  <c r="AK36" i="2"/>
  <c r="AK42" i="2"/>
  <c r="AK8" i="2"/>
  <c r="AK41" i="2"/>
  <c r="AK32" i="2"/>
  <c r="AK39" i="2"/>
  <c r="AK18" i="2"/>
  <c r="AK31" i="2"/>
  <c r="AK9" i="2"/>
  <c r="AK27" i="2"/>
  <c r="AK33" i="2"/>
  <c r="AK40" i="2"/>
  <c r="AK20" i="2"/>
  <c r="AK34" i="2"/>
  <c r="AK35" i="2"/>
  <c r="AK16" i="2"/>
  <c r="AK11" i="2"/>
  <c r="AK6" i="2"/>
  <c r="AK22" i="2"/>
  <c r="AK17" i="2"/>
  <c r="AK25" i="2"/>
  <c r="AK21" i="2"/>
  <c r="AK19" i="2"/>
  <c r="AK37" i="2"/>
  <c r="AK29" i="2"/>
  <c r="AK26" i="2"/>
  <c r="AK12" i="2"/>
  <c r="AK5" i="2"/>
  <c r="AK13" i="2"/>
  <c r="AK7" i="2"/>
  <c r="AK24" i="2"/>
  <c r="AK10" i="2"/>
  <c r="AK30" i="2"/>
  <c r="AK4" i="2"/>
  <c r="AK15" i="2"/>
  <c r="AK38" i="2"/>
  <c r="AK28" i="2"/>
  <c r="AK23" i="2"/>
  <c r="T43" i="14"/>
  <c r="AB43" i="14"/>
  <c r="AJ43" i="14"/>
  <c r="S30" i="2"/>
  <c r="S38" i="2"/>
  <c r="S10" i="2"/>
  <c r="S32" i="2"/>
  <c r="S40" i="2"/>
  <c r="S20" i="2"/>
  <c r="S37" i="2"/>
  <c r="S34" i="2"/>
  <c r="S17" i="2"/>
  <c r="S39" i="2"/>
  <c r="S29" i="2"/>
  <c r="S33" i="2"/>
  <c r="S41" i="2"/>
  <c r="S42" i="2"/>
  <c r="S21" i="2"/>
  <c r="S7" i="2"/>
  <c r="S9" i="2"/>
  <c r="S12" i="2"/>
  <c r="S27" i="2"/>
  <c r="S35" i="2"/>
  <c r="S24" i="2"/>
  <c r="S31" i="2"/>
  <c r="S25" i="2"/>
  <c r="S11" i="2"/>
  <c r="S19" i="2"/>
  <c r="S14" i="2"/>
  <c r="S15" i="2"/>
  <c r="S16" i="2"/>
  <c r="S26" i="2"/>
  <c r="S23" i="2"/>
  <c r="S4" i="2"/>
  <c r="S18" i="2"/>
  <c r="S13" i="2"/>
  <c r="S5" i="2"/>
  <c r="S6" i="2"/>
  <c r="S28" i="2"/>
  <c r="S8" i="2"/>
  <c r="S22" i="2"/>
  <c r="S36" i="2"/>
  <c r="AJ22" i="2"/>
  <c r="AJ39" i="2"/>
  <c r="AJ24" i="2"/>
  <c r="AJ31" i="2"/>
  <c r="AJ21" i="2"/>
  <c r="AJ30" i="2"/>
  <c r="AJ33" i="2"/>
  <c r="AJ34" i="2"/>
  <c r="AJ17" i="2"/>
  <c r="AJ40" i="2"/>
  <c r="AJ41" i="2"/>
  <c r="AJ42" i="2"/>
  <c r="AJ23" i="2"/>
  <c r="AJ25" i="2"/>
  <c r="AJ35" i="2"/>
  <c r="AJ38" i="2"/>
  <c r="AJ4" i="2"/>
  <c r="AJ12" i="2"/>
  <c r="AJ20" i="2"/>
  <c r="AJ5" i="2"/>
  <c r="AJ27" i="2"/>
  <c r="AJ37" i="2"/>
  <c r="AJ29" i="2"/>
  <c r="AJ26" i="2"/>
  <c r="AJ15" i="2"/>
  <c r="AJ28" i="2"/>
  <c r="AJ11" i="2"/>
  <c r="AJ6" i="2"/>
  <c r="AJ13" i="2"/>
  <c r="AJ19" i="2"/>
  <c r="AJ9" i="2"/>
  <c r="AJ8" i="2"/>
  <c r="AJ18" i="2"/>
  <c r="AJ36" i="2"/>
  <c r="AJ10" i="2"/>
  <c r="AJ14" i="2"/>
  <c r="AJ32" i="2"/>
  <c r="AJ7" i="2"/>
  <c r="AJ16" i="2"/>
  <c r="S43" i="14"/>
  <c r="AA43" i="14"/>
  <c r="U43" i="14"/>
  <c r="AC43" i="14"/>
  <c r="AK43" i="14"/>
  <c r="W25" i="2"/>
  <c r="W37" i="2"/>
  <c r="W36" i="2"/>
  <c r="W28" i="2"/>
  <c r="W41" i="2"/>
  <c r="W42" i="2"/>
  <c r="W10" i="2"/>
  <c r="W11" i="2"/>
  <c r="W30" i="2"/>
  <c r="W33" i="2"/>
  <c r="W38" i="2"/>
  <c r="W20" i="2"/>
  <c r="W34" i="2"/>
  <c r="W40" i="2"/>
  <c r="W35" i="2"/>
  <c r="W29" i="2"/>
  <c r="W6" i="2"/>
  <c r="W16" i="2"/>
  <c r="W12" i="2"/>
  <c r="W26" i="2"/>
  <c r="W8" i="2"/>
  <c r="W19" i="2"/>
  <c r="W17" i="2"/>
  <c r="W4" i="2"/>
  <c r="W32" i="2"/>
  <c r="W5" i="2"/>
  <c r="W13" i="2"/>
  <c r="W23" i="2"/>
  <c r="W39" i="2"/>
  <c r="W18" i="2"/>
  <c r="W31" i="2"/>
  <c r="W14" i="2"/>
  <c r="W21" i="2"/>
  <c r="W24" i="2"/>
  <c r="W27" i="2"/>
  <c r="W22" i="2"/>
  <c r="W15" i="2"/>
  <c r="W9" i="2"/>
  <c r="W7" i="2"/>
  <c r="AE33" i="2"/>
  <c r="AE38" i="2"/>
  <c r="AE12" i="2"/>
  <c r="AE29" i="2"/>
  <c r="AE34" i="2"/>
  <c r="AE41" i="2"/>
  <c r="AE42" i="2"/>
  <c r="AE26" i="2"/>
  <c r="AE35" i="2"/>
  <c r="AE40" i="2"/>
  <c r="AE9" i="2"/>
  <c r="AE27" i="2"/>
  <c r="AE30" i="2"/>
  <c r="AE24" i="2"/>
  <c r="AE36" i="2"/>
  <c r="AE28" i="2"/>
  <c r="AE37" i="2"/>
  <c r="AE19" i="2"/>
  <c r="AE10" i="2"/>
  <c r="AE7" i="2"/>
  <c r="AE15" i="2"/>
  <c r="AE22" i="2"/>
  <c r="AE20" i="2"/>
  <c r="AE6" i="2"/>
  <c r="AE32" i="2"/>
  <c r="AE4" i="2"/>
  <c r="AE8" i="2"/>
  <c r="AE18" i="2"/>
  <c r="AE21" i="2"/>
  <c r="AE39" i="2"/>
  <c r="AE16" i="2"/>
  <c r="AE14" i="2"/>
  <c r="AE31" i="2"/>
  <c r="AE13" i="2"/>
  <c r="AE11" i="2"/>
  <c r="AE5" i="2"/>
  <c r="AE17" i="2"/>
  <c r="AE23" i="2"/>
  <c r="AE25" i="2"/>
  <c r="AM35" i="2"/>
  <c r="AM28" i="2"/>
  <c r="AM40" i="2"/>
  <c r="AM41" i="2"/>
  <c r="AM42" i="2"/>
  <c r="AM29" i="2"/>
  <c r="AM38" i="2"/>
  <c r="AM36" i="2"/>
  <c r="AM11" i="2"/>
  <c r="AM26" i="2"/>
  <c r="AM30" i="2"/>
  <c r="AM37" i="2"/>
  <c r="AM34" i="2"/>
  <c r="AM20" i="2"/>
  <c r="AM33" i="2"/>
  <c r="AM24" i="2"/>
  <c r="AM32" i="2"/>
  <c r="AM19" i="2"/>
  <c r="AM7" i="2"/>
  <c r="AM8" i="2"/>
  <c r="AM22" i="2"/>
  <c r="AM15" i="2"/>
  <c r="AM27" i="2"/>
  <c r="AM21" i="2"/>
  <c r="AM39" i="2"/>
  <c r="AM31" i="2"/>
  <c r="AM4" i="2"/>
  <c r="AM25" i="2"/>
  <c r="AM12" i="2"/>
  <c r="AM17" i="2"/>
  <c r="AM13" i="2"/>
  <c r="AM14" i="2"/>
  <c r="AM5" i="2"/>
  <c r="AM18" i="2"/>
  <c r="AM9" i="2"/>
  <c r="AM10" i="2"/>
  <c r="AM6" i="2"/>
  <c r="AM16" i="2"/>
  <c r="AM23" i="2"/>
  <c r="V43" i="14"/>
  <c r="AD43" i="14"/>
  <c r="AL43" i="14"/>
  <c r="AN5" i="2"/>
  <c r="AN34" i="2"/>
  <c r="AN10" i="2"/>
  <c r="AN35" i="2"/>
  <c r="AN27" i="2"/>
  <c r="AN29" i="2"/>
  <c r="AN38" i="2"/>
  <c r="AN40" i="2"/>
  <c r="AN41" i="2"/>
  <c r="AN42" i="2"/>
  <c r="AN36" i="2"/>
  <c r="AN15" i="2"/>
  <c r="AN31" i="2"/>
  <c r="AN39" i="2"/>
  <c r="AN9" i="2"/>
  <c r="AN26" i="2"/>
  <c r="AN30" i="2"/>
  <c r="AN37" i="2"/>
  <c r="AN11" i="2"/>
  <c r="AN4" i="2"/>
  <c r="AN32" i="2"/>
  <c r="AN20" i="2"/>
  <c r="AN6" i="2"/>
  <c r="AN28" i="2"/>
  <c r="AN19" i="2"/>
  <c r="AN24" i="2"/>
  <c r="AN21" i="2"/>
  <c r="AN18" i="2"/>
  <c r="AN8" i="2"/>
  <c r="AN16" i="2"/>
  <c r="AN14" i="2"/>
  <c r="AN23" i="2"/>
  <c r="AN13" i="2"/>
  <c r="AN12" i="2"/>
  <c r="AN7" i="2"/>
  <c r="AN17" i="2"/>
  <c r="AN22" i="2"/>
  <c r="AN25" i="2"/>
  <c r="AN33" i="2"/>
  <c r="W43" i="14"/>
  <c r="AE43" i="14"/>
  <c r="AM43" i="14"/>
  <c r="AN4" i="14"/>
  <c r="AN12" i="14"/>
  <c r="AN23" i="14"/>
  <c r="AN29" i="14"/>
  <c r="AN17" i="14"/>
  <c r="AN42" i="14"/>
  <c r="AN16" i="14"/>
  <c r="AN5" i="14"/>
  <c r="AN9" i="14"/>
  <c r="AN30" i="14"/>
  <c r="AN36" i="14"/>
  <c r="AN7" i="14"/>
  <c r="AN11" i="14"/>
  <c r="AN37" i="14"/>
  <c r="AN40" i="14"/>
  <c r="AN19" i="14"/>
  <c r="AN6" i="14"/>
  <c r="AN14" i="14"/>
  <c r="AN34" i="14"/>
  <c r="AN31" i="14"/>
  <c r="AN28" i="14"/>
  <c r="AN39" i="14"/>
  <c r="AN18" i="14"/>
  <c r="AN25" i="14"/>
  <c r="AN27" i="14"/>
  <c r="AN22" i="14"/>
  <c r="AN33" i="14"/>
  <c r="AN20" i="14"/>
  <c r="AN13" i="14"/>
  <c r="AN38" i="14"/>
  <c r="AN41" i="14"/>
  <c r="AN26" i="14"/>
  <c r="AN24" i="14"/>
  <c r="AN15" i="14"/>
  <c r="AN8" i="14"/>
  <c r="AN35" i="14"/>
  <c r="AN32" i="14"/>
  <c r="AN10" i="14"/>
  <c r="AN21" i="14"/>
  <c r="Y21" i="2"/>
  <c r="Y36" i="2"/>
  <c r="Y22" i="2"/>
  <c r="Y18" i="2"/>
  <c r="Y42" i="2"/>
  <c r="Y35" i="2"/>
  <c r="Y15" i="2"/>
  <c r="Y28" i="2"/>
  <c r="Y32" i="2"/>
  <c r="Y37" i="2"/>
  <c r="Y31" i="2"/>
  <c r="Y41" i="2"/>
  <c r="Y30" i="2"/>
  <c r="Y38" i="2"/>
  <c r="Y40" i="2"/>
  <c r="Y39" i="2"/>
  <c r="Y14" i="2"/>
  <c r="Y13" i="2"/>
  <c r="Y33" i="2"/>
  <c r="Y26" i="2"/>
  <c r="Y4" i="2"/>
  <c r="Y27" i="2"/>
  <c r="Y29" i="2"/>
  <c r="Y7" i="2"/>
  <c r="Y20" i="2"/>
  <c r="Y11" i="2"/>
  <c r="Y34" i="2"/>
  <c r="Y16" i="2"/>
  <c r="Y25" i="2"/>
  <c r="Y8" i="2"/>
  <c r="Y9" i="2"/>
  <c r="Y19" i="2"/>
  <c r="Y10" i="2"/>
  <c r="Y17" i="2"/>
  <c r="Y24" i="2"/>
  <c r="Y5" i="2"/>
  <c r="Y12" i="2"/>
  <c r="Y6" i="2"/>
  <c r="Y23" i="2"/>
  <c r="AG8" i="2"/>
  <c r="AG19" i="2"/>
  <c r="AG31" i="2"/>
  <c r="AG37" i="2"/>
  <c r="AG28" i="2"/>
  <c r="AG16" i="2"/>
  <c r="AG30" i="2"/>
  <c r="AG32" i="2"/>
  <c r="AG38" i="2"/>
  <c r="AG26" i="2"/>
  <c r="AG40" i="2"/>
  <c r="AG41" i="2"/>
  <c r="AG42" i="2"/>
  <c r="AG39" i="2"/>
  <c r="AG35" i="2"/>
  <c r="AG36" i="2"/>
  <c r="AG29" i="2"/>
  <c r="AG27" i="2"/>
  <c r="AG23" i="2"/>
  <c r="AG13" i="2"/>
  <c r="AG4" i="2"/>
  <c r="AG12" i="2"/>
  <c r="AG22" i="2"/>
  <c r="AG10" i="2"/>
  <c r="AG18" i="2"/>
  <c r="AG11" i="2"/>
  <c r="AG7" i="2"/>
  <c r="AG5" i="2"/>
  <c r="AG34" i="2"/>
  <c r="AG25" i="2"/>
  <c r="AG14" i="2"/>
  <c r="AG9" i="2"/>
  <c r="AG6" i="2"/>
  <c r="AG15" i="2"/>
  <c r="AG20" i="2"/>
  <c r="AG17" i="2"/>
  <c r="AG24" i="2"/>
  <c r="AG33" i="2"/>
  <c r="AG21" i="2"/>
  <c r="AO38" i="2"/>
  <c r="AO37" i="2"/>
  <c r="AO22" i="2"/>
  <c r="AO28" i="2"/>
  <c r="AO35" i="2"/>
  <c r="AO42" i="2"/>
  <c r="AO6" i="2"/>
  <c r="AO13" i="2"/>
  <c r="AO40" i="2"/>
  <c r="AO41" i="2"/>
  <c r="AO18" i="2"/>
  <c r="AO21" i="2"/>
  <c r="AO32" i="2"/>
  <c r="AO36" i="2"/>
  <c r="AO30" i="2"/>
  <c r="AO15" i="2"/>
  <c r="AO31" i="2"/>
  <c r="AO39" i="2"/>
  <c r="AO26" i="2"/>
  <c r="AO12" i="2"/>
  <c r="AO14" i="2"/>
  <c r="AO16" i="2"/>
  <c r="AO4" i="2"/>
  <c r="AO10" i="2"/>
  <c r="AO19" i="2"/>
  <c r="AO34" i="2"/>
  <c r="AO25" i="2"/>
  <c r="AO27" i="2"/>
  <c r="AO5" i="2"/>
  <c r="AO7" i="2"/>
  <c r="AO11" i="2"/>
  <c r="AO29" i="2"/>
  <c r="AO9" i="2"/>
  <c r="AO24" i="2"/>
  <c r="AO33" i="2"/>
  <c r="AO8" i="2"/>
  <c r="AO20" i="2"/>
  <c r="AO17" i="2"/>
  <c r="AO23" i="2"/>
  <c r="X43" i="14"/>
  <c r="AF43" i="14"/>
  <c r="R43" i="14"/>
  <c r="Y43" i="14"/>
  <c r="AG43" i="14"/>
  <c r="AO43" i="14"/>
  <c r="J39" i="2"/>
  <c r="E12" i="2"/>
  <c r="E31" i="2"/>
  <c r="E32" i="2"/>
  <c r="E36" i="2"/>
  <c r="E41" i="2"/>
  <c r="E25" i="2"/>
  <c r="E33" i="2"/>
  <c r="E39" i="2"/>
  <c r="E40" i="2"/>
  <c r="E42" i="2"/>
  <c r="E14" i="2"/>
  <c r="E35" i="2"/>
  <c r="E19" i="2"/>
  <c r="E20" i="2"/>
  <c r="E34" i="2"/>
  <c r="E24" i="2"/>
  <c r="E16" i="2"/>
  <c r="E17" i="2"/>
  <c r="E15" i="2"/>
  <c r="E9" i="2"/>
  <c r="E29" i="2"/>
  <c r="E23" i="2"/>
  <c r="E38" i="2"/>
  <c r="E10" i="2"/>
  <c r="E22" i="2"/>
  <c r="E30" i="2"/>
  <c r="E21" i="2"/>
  <c r="E7" i="2"/>
  <c r="E8" i="2"/>
  <c r="E11" i="2"/>
  <c r="E13" i="2"/>
  <c r="E28" i="2"/>
  <c r="E37" i="2"/>
  <c r="E5" i="2"/>
  <c r="E26" i="2"/>
  <c r="E18" i="2"/>
  <c r="E27" i="2"/>
  <c r="E4" i="2"/>
  <c r="E6" i="2"/>
  <c r="M23" i="2"/>
  <c r="M26" i="2"/>
  <c r="M16" i="2"/>
  <c r="M24" i="2"/>
  <c r="M35" i="2"/>
  <c r="M40" i="2"/>
  <c r="M27" i="2"/>
  <c r="M34" i="2"/>
  <c r="M42" i="2"/>
  <c r="M41" i="2"/>
  <c r="M36" i="2"/>
  <c r="M22" i="2"/>
  <c r="M33" i="2"/>
  <c r="M39" i="2"/>
  <c r="M31" i="2"/>
  <c r="M32" i="2"/>
  <c r="M25" i="2"/>
  <c r="M30" i="2"/>
  <c r="M21" i="2"/>
  <c r="M19" i="2"/>
  <c r="M29" i="2"/>
  <c r="M38" i="2"/>
  <c r="M7" i="2"/>
  <c r="M9" i="2"/>
  <c r="M18" i="2"/>
  <c r="M8" i="2"/>
  <c r="M28" i="2"/>
  <c r="M14" i="2"/>
  <c r="M13" i="2"/>
  <c r="M37" i="2"/>
  <c r="M6" i="2"/>
  <c r="M15" i="2"/>
  <c r="M5" i="2"/>
  <c r="M12" i="2"/>
  <c r="M11" i="2"/>
  <c r="M10" i="2"/>
  <c r="M20" i="2"/>
  <c r="M4" i="2"/>
  <c r="M17" i="2"/>
  <c r="D43" i="14"/>
  <c r="L43" i="14"/>
  <c r="D25" i="2"/>
  <c r="D33" i="2"/>
  <c r="D39" i="2"/>
  <c r="D40" i="2"/>
  <c r="D41" i="2"/>
  <c r="D34" i="2"/>
  <c r="D27" i="2"/>
  <c r="D35" i="2"/>
  <c r="D16" i="2"/>
  <c r="D38" i="2"/>
  <c r="D42" i="2"/>
  <c r="D26" i="2"/>
  <c r="D30" i="2"/>
  <c r="D31" i="2"/>
  <c r="D14" i="2"/>
  <c r="D28" i="2"/>
  <c r="D37" i="2"/>
  <c r="D9" i="2"/>
  <c r="D32" i="2"/>
  <c r="D36" i="2"/>
  <c r="D10" i="2"/>
  <c r="D21" i="2"/>
  <c r="D18" i="2"/>
  <c r="D17" i="2"/>
  <c r="D11" i="2"/>
  <c r="D22" i="2"/>
  <c r="D5" i="2"/>
  <c r="D19" i="2"/>
  <c r="D8" i="2"/>
  <c r="D13" i="2"/>
  <c r="D24" i="2"/>
  <c r="D15" i="2"/>
  <c r="D20" i="2"/>
  <c r="D6" i="2"/>
  <c r="D12" i="2"/>
  <c r="D7" i="2"/>
  <c r="D29" i="2"/>
  <c r="D23" i="2"/>
  <c r="D4" i="2"/>
  <c r="F32" i="2"/>
  <c r="F36" i="2"/>
  <c r="F8" i="2"/>
  <c r="F33" i="2"/>
  <c r="F35" i="2"/>
  <c r="F11" i="2"/>
  <c r="F40" i="2"/>
  <c r="F26" i="2"/>
  <c r="F37" i="2"/>
  <c r="F41" i="2"/>
  <c r="F28" i="2"/>
  <c r="F34" i="2"/>
  <c r="F42" i="2"/>
  <c r="F27" i="2"/>
  <c r="F19" i="2"/>
  <c r="F14" i="2"/>
  <c r="F13" i="2"/>
  <c r="F17" i="2"/>
  <c r="F25" i="2"/>
  <c r="F18" i="2"/>
  <c r="F6" i="2"/>
  <c r="F12" i="2"/>
  <c r="F30" i="2"/>
  <c r="F16" i="2"/>
  <c r="F4" i="2"/>
  <c r="F22" i="2"/>
  <c r="F10" i="2"/>
  <c r="F20" i="2"/>
  <c r="F39" i="2"/>
  <c r="F24" i="2"/>
  <c r="F5" i="2"/>
  <c r="F15" i="2"/>
  <c r="F9" i="2"/>
  <c r="F31" i="2"/>
  <c r="F21" i="2"/>
  <c r="F29" i="2"/>
  <c r="F23" i="2"/>
  <c r="F38" i="2"/>
  <c r="F7" i="2"/>
  <c r="N33" i="2"/>
  <c r="N39" i="2"/>
  <c r="N42" i="2"/>
  <c r="N19" i="2"/>
  <c r="N35" i="2"/>
  <c r="N40" i="2"/>
  <c r="N37" i="2"/>
  <c r="N25" i="2"/>
  <c r="N28" i="2"/>
  <c r="N5" i="2"/>
  <c r="N34" i="2"/>
  <c r="N10" i="2"/>
  <c r="N15" i="2"/>
  <c r="N16" i="2"/>
  <c r="N32" i="2"/>
  <c r="N41" i="2"/>
  <c r="N36" i="2"/>
  <c r="N8" i="2"/>
  <c r="N11" i="2"/>
  <c r="N13" i="2"/>
  <c r="N24" i="2"/>
  <c r="N14" i="2"/>
  <c r="N7" i="2"/>
  <c r="N17" i="2"/>
  <c r="N22" i="2"/>
  <c r="N6" i="2"/>
  <c r="N21" i="2"/>
  <c r="N20" i="2"/>
  <c r="N38" i="2"/>
  <c r="N26" i="2"/>
  <c r="N31" i="2"/>
  <c r="N23" i="2"/>
  <c r="N12" i="2"/>
  <c r="N29" i="2"/>
  <c r="N18" i="2"/>
  <c r="N30" i="2"/>
  <c r="N27" i="2"/>
  <c r="N4" i="2"/>
  <c r="N9" i="2"/>
  <c r="E43" i="14"/>
  <c r="M43" i="14"/>
  <c r="J9" i="2"/>
  <c r="J42" i="2"/>
  <c r="J41" i="2"/>
  <c r="J33" i="2"/>
  <c r="J29" i="2"/>
  <c r="J28" i="2"/>
  <c r="J37" i="2"/>
  <c r="J21" i="2"/>
  <c r="J36" i="2"/>
  <c r="J31" i="2"/>
  <c r="J17" i="2"/>
  <c r="J20" i="2"/>
  <c r="J23" i="2"/>
  <c r="J40" i="2"/>
  <c r="J38" i="2"/>
  <c r="J8" i="2"/>
  <c r="J35" i="2"/>
  <c r="J4" i="2"/>
  <c r="J12" i="2"/>
  <c r="J19" i="2"/>
  <c r="J30" i="2"/>
  <c r="J13" i="2"/>
  <c r="J16" i="2"/>
  <c r="J14" i="2"/>
  <c r="J25" i="2"/>
  <c r="J18" i="2"/>
  <c r="J11" i="2"/>
  <c r="J7" i="2"/>
  <c r="J24" i="2"/>
  <c r="K43" i="14"/>
  <c r="G28" i="2"/>
  <c r="G30" i="2"/>
  <c r="G34" i="2"/>
  <c r="G25" i="2"/>
  <c r="G36" i="2"/>
  <c r="G38" i="2"/>
  <c r="G40" i="2"/>
  <c r="G35" i="2"/>
  <c r="G29" i="2"/>
  <c r="G33" i="2"/>
  <c r="G17" i="2"/>
  <c r="G42" i="2"/>
  <c r="G24" i="2"/>
  <c r="G37" i="2"/>
  <c r="G41" i="2"/>
  <c r="G32" i="2"/>
  <c r="G13" i="2"/>
  <c r="G8" i="2"/>
  <c r="G31" i="2"/>
  <c r="G21" i="2"/>
  <c r="G5" i="2"/>
  <c r="G23" i="2"/>
  <c r="G4" i="2"/>
  <c r="G16" i="2"/>
  <c r="G39" i="2"/>
  <c r="G19" i="2"/>
  <c r="G26" i="2"/>
  <c r="G10" i="2"/>
  <c r="G6" i="2"/>
  <c r="G20" i="2"/>
  <c r="G22" i="2"/>
  <c r="G11" i="2"/>
  <c r="G12" i="2"/>
  <c r="G27" i="2"/>
  <c r="G18" i="2"/>
  <c r="G14" i="2"/>
  <c r="G15" i="2"/>
  <c r="G7" i="2"/>
  <c r="G9" i="2"/>
  <c r="O36" i="2"/>
  <c r="O6" i="2"/>
  <c r="O9" i="2"/>
  <c r="O26" i="2"/>
  <c r="O33" i="2"/>
  <c r="O38" i="2"/>
  <c r="O30" i="2"/>
  <c r="O37" i="2"/>
  <c r="O35" i="2"/>
  <c r="O40" i="2"/>
  <c r="O8" i="2"/>
  <c r="O25" i="2"/>
  <c r="O28" i="2"/>
  <c r="O18" i="2"/>
  <c r="O19" i="2"/>
  <c r="O34" i="2"/>
  <c r="O42" i="2"/>
  <c r="O29" i="2"/>
  <c r="O41" i="2"/>
  <c r="O31" i="2"/>
  <c r="O4" i="2"/>
  <c r="O39" i="2"/>
  <c r="O13" i="2"/>
  <c r="O24" i="2"/>
  <c r="O10" i="2"/>
  <c r="O20" i="2"/>
  <c r="O15" i="2"/>
  <c r="O5" i="2"/>
  <c r="O23" i="2"/>
  <c r="O12" i="2"/>
  <c r="O16" i="2"/>
  <c r="O17" i="2"/>
  <c r="O7" i="2"/>
  <c r="O32" i="2"/>
  <c r="O27" i="2"/>
  <c r="O21" i="2"/>
  <c r="O14" i="2"/>
  <c r="O22" i="2"/>
  <c r="O11" i="2"/>
  <c r="F43" i="14"/>
  <c r="N43" i="14"/>
  <c r="H37" i="2"/>
  <c r="H41" i="2"/>
  <c r="H30" i="2"/>
  <c r="H31" i="2"/>
  <c r="H34" i="2"/>
  <c r="H39" i="2"/>
  <c r="H7" i="2"/>
  <c r="H36" i="2"/>
  <c r="H15" i="2"/>
  <c r="H18" i="2"/>
  <c r="H29" i="2"/>
  <c r="H35" i="2"/>
  <c r="H42" i="2"/>
  <c r="H38" i="2"/>
  <c r="H17" i="2"/>
  <c r="H27" i="2"/>
  <c r="H23" i="2"/>
  <c r="H9" i="2"/>
  <c r="H5" i="2"/>
  <c r="H24" i="2"/>
  <c r="H16" i="2"/>
  <c r="H20" i="2"/>
  <c r="H12" i="2"/>
  <c r="H8" i="2"/>
  <c r="H22" i="2"/>
  <c r="H6" i="2"/>
  <c r="H4" i="2"/>
  <c r="H33" i="2"/>
  <c r="H28" i="2"/>
  <c r="H32" i="2"/>
  <c r="H26" i="2"/>
  <c r="H21" i="2"/>
  <c r="H40" i="2"/>
  <c r="H14" i="2"/>
  <c r="H13" i="2"/>
  <c r="H25" i="2"/>
  <c r="H10" i="2"/>
  <c r="H11" i="2"/>
  <c r="H19" i="2"/>
  <c r="P29" i="2"/>
  <c r="P41" i="2"/>
  <c r="P36" i="2"/>
  <c r="P39" i="2"/>
  <c r="P35" i="2"/>
  <c r="P38" i="2"/>
  <c r="P21" i="2"/>
  <c r="P30" i="2"/>
  <c r="P31" i="2"/>
  <c r="P37" i="2"/>
  <c r="P34" i="2"/>
  <c r="P42" i="2"/>
  <c r="P25" i="2"/>
  <c r="P23" i="2"/>
  <c r="P9" i="2"/>
  <c r="P26" i="2"/>
  <c r="P28" i="2"/>
  <c r="P4" i="2"/>
  <c r="P32" i="2"/>
  <c r="P17" i="2"/>
  <c r="P8" i="2"/>
  <c r="P22" i="2"/>
  <c r="P19" i="2"/>
  <c r="P33" i="2"/>
  <c r="P18" i="2"/>
  <c r="P15" i="2"/>
  <c r="P27" i="2"/>
  <c r="P12" i="2"/>
  <c r="P16" i="2"/>
  <c r="P7" i="2"/>
  <c r="P40" i="2"/>
  <c r="P14" i="2"/>
  <c r="P10" i="2"/>
  <c r="P11" i="2"/>
  <c r="P5" i="2"/>
  <c r="P20" i="2"/>
  <c r="P24" i="2"/>
  <c r="P6" i="2"/>
  <c r="P13" i="2"/>
  <c r="G43" i="14"/>
  <c r="O43" i="14"/>
  <c r="K24" i="2"/>
  <c r="K38" i="2"/>
  <c r="K33" i="2"/>
  <c r="K34" i="2"/>
  <c r="K42" i="2"/>
  <c r="K30" i="2"/>
  <c r="K37" i="2"/>
  <c r="K41" i="2"/>
  <c r="K32" i="2"/>
  <c r="K39" i="2"/>
  <c r="K22" i="2"/>
  <c r="K29" i="2"/>
  <c r="K13" i="2"/>
  <c r="K23" i="2"/>
  <c r="K40" i="2"/>
  <c r="K5" i="2"/>
  <c r="K25" i="2"/>
  <c r="K7" i="2"/>
  <c r="K10" i="2"/>
  <c r="K19" i="2"/>
  <c r="K14" i="2"/>
  <c r="K28" i="2"/>
  <c r="K18" i="2"/>
  <c r="K15" i="2"/>
  <c r="K11" i="2"/>
  <c r="K6" i="2"/>
  <c r="K12" i="2"/>
  <c r="K8" i="2"/>
  <c r="K26" i="2"/>
  <c r="K36" i="2"/>
  <c r="K16" i="2"/>
  <c r="K31" i="2"/>
  <c r="K21" i="2"/>
  <c r="K35" i="2"/>
  <c r="K4" i="2"/>
  <c r="K20" i="2"/>
  <c r="K17" i="2"/>
  <c r="K9" i="2"/>
  <c r="K27" i="2"/>
  <c r="L35" i="2"/>
  <c r="L40" i="2"/>
  <c r="L38" i="2"/>
  <c r="L31" i="2"/>
  <c r="L41" i="2"/>
  <c r="L15" i="2"/>
  <c r="L8" i="2"/>
  <c r="L34" i="2"/>
  <c r="L42" i="2"/>
  <c r="L30" i="2"/>
  <c r="L7" i="2"/>
  <c r="L33" i="2"/>
  <c r="L39" i="2"/>
  <c r="L26" i="2"/>
  <c r="L32" i="2"/>
  <c r="L27" i="2"/>
  <c r="L36" i="2"/>
  <c r="L4" i="2"/>
  <c r="L9" i="2"/>
  <c r="L21" i="2"/>
  <c r="L6" i="2"/>
  <c r="L19" i="2"/>
  <c r="L29" i="2"/>
  <c r="L22" i="2"/>
  <c r="L16" i="2"/>
  <c r="L10" i="2"/>
  <c r="L5" i="2"/>
  <c r="L24" i="2"/>
  <c r="L25" i="2"/>
  <c r="L18" i="2"/>
  <c r="L11" i="2"/>
  <c r="L20" i="2"/>
  <c r="L17" i="2"/>
  <c r="L12" i="2"/>
  <c r="L13" i="2"/>
  <c r="L28" i="2"/>
  <c r="L37" i="2"/>
  <c r="L23" i="2"/>
  <c r="L14" i="2"/>
  <c r="H43" i="14"/>
  <c r="P43" i="14"/>
  <c r="R10" i="14" l="1"/>
  <c r="R32" i="14"/>
  <c r="R11" i="14"/>
  <c r="R27" i="14"/>
  <c r="R28" i="14"/>
  <c r="R19" i="14"/>
  <c r="R8" i="14"/>
  <c r="R13" i="14"/>
  <c r="R29" i="14"/>
  <c r="R21" i="14"/>
  <c r="R25" i="14"/>
  <c r="R9" i="14"/>
  <c r="R17" i="14"/>
  <c r="R26" i="14"/>
  <c r="R36" i="14"/>
  <c r="R33" i="14"/>
  <c r="R20" i="14"/>
  <c r="R22" i="14"/>
  <c r="R15" i="14"/>
  <c r="R41" i="14"/>
  <c r="R39" i="14"/>
  <c r="R14" i="14"/>
  <c r="R6" i="14"/>
  <c r="R12" i="14"/>
  <c r="R34" i="14"/>
  <c r="R5" i="14"/>
  <c r="R30" i="14"/>
  <c r="R16" i="14"/>
  <c r="R38" i="14"/>
  <c r="R24" i="14"/>
  <c r="R4" i="14"/>
  <c r="R40" i="14"/>
  <c r="R35" i="14"/>
  <c r="R37" i="14"/>
  <c r="R18" i="14"/>
  <c r="R7" i="14"/>
  <c r="R42" i="14"/>
  <c r="R23" i="14"/>
  <c r="R31" i="14"/>
  <c r="Z7" i="14"/>
  <c r="Z18" i="14"/>
  <c r="Z10" i="14"/>
  <c r="Z12" i="14"/>
  <c r="Z40" i="14"/>
  <c r="Z38" i="14"/>
  <c r="Z34" i="14"/>
  <c r="Z42" i="14"/>
  <c r="Z13" i="14"/>
  <c r="Z39" i="14"/>
  <c r="Z15" i="14"/>
  <c r="Z36" i="14"/>
  <c r="Z9" i="14"/>
  <c r="Z16" i="14"/>
  <c r="Z4" i="14"/>
  <c r="Z27" i="14"/>
  <c r="Z41" i="14"/>
  <c r="Z25" i="14"/>
  <c r="Z17" i="14"/>
  <c r="Z35" i="14"/>
  <c r="Z37" i="14"/>
  <c r="Z33" i="14"/>
  <c r="Z23" i="14"/>
  <c r="Z26" i="14"/>
  <c r="Z29" i="14"/>
  <c r="Z20" i="14"/>
  <c r="Z31" i="14"/>
  <c r="Z19" i="14"/>
  <c r="Z5" i="14"/>
  <c r="Z14" i="14"/>
  <c r="Z11" i="14"/>
  <c r="Z8" i="14"/>
  <c r="Z24" i="14"/>
  <c r="Z32" i="14"/>
  <c r="Z22" i="14"/>
  <c r="Z6" i="14"/>
  <c r="Z30" i="14"/>
  <c r="Z28" i="14"/>
  <c r="Z21" i="14"/>
  <c r="AH32" i="2"/>
  <c r="AH28" i="2"/>
  <c r="AH36" i="2"/>
  <c r="AH31" i="2"/>
  <c r="AH33" i="2"/>
  <c r="AH37" i="2"/>
  <c r="AH29" i="2"/>
  <c r="AH38" i="2"/>
  <c r="AH14" i="2"/>
  <c r="AH25" i="2"/>
  <c r="AH40" i="2"/>
  <c r="AH41" i="2"/>
  <c r="AH42" i="2"/>
  <c r="AH24" i="2"/>
  <c r="AH7" i="2"/>
  <c r="AH39" i="2"/>
  <c r="AH27" i="2"/>
  <c r="AH35" i="2"/>
  <c r="AH26" i="2"/>
  <c r="AH9" i="2"/>
  <c r="AH17" i="2"/>
  <c r="AH15" i="2"/>
  <c r="AH6" i="2"/>
  <c r="AH4" i="2"/>
  <c r="AH10" i="2"/>
  <c r="AH18" i="2"/>
  <c r="AH23" i="2"/>
  <c r="AH34" i="2"/>
  <c r="AH19" i="2"/>
  <c r="AH20" i="2"/>
  <c r="AH30" i="2"/>
  <c r="AH13" i="2"/>
  <c r="AH16" i="2"/>
  <c r="AH22" i="2"/>
  <c r="AH5" i="2"/>
  <c r="AH21" i="2"/>
  <c r="AH11" i="2"/>
  <c r="AH12" i="2"/>
  <c r="AH8" i="2"/>
  <c r="AD4" i="14"/>
  <c r="AD10" i="14"/>
  <c r="AD8" i="14"/>
  <c r="AD12" i="14"/>
  <c r="AD39" i="14"/>
  <c r="AD41" i="14"/>
  <c r="AD28" i="14"/>
  <c r="AD26" i="14"/>
  <c r="AD37" i="14"/>
  <c r="AD30" i="14"/>
  <c r="AD5" i="14"/>
  <c r="AD36" i="14"/>
  <c r="AD34" i="14"/>
  <c r="AD16" i="14"/>
  <c r="AD22" i="14"/>
  <c r="AD18" i="14"/>
  <c r="AD15" i="14"/>
  <c r="AD42" i="14"/>
  <c r="AD32" i="14"/>
  <c r="AD33" i="14"/>
  <c r="AD7" i="14"/>
  <c r="AD31" i="14"/>
  <c r="AD9" i="14"/>
  <c r="AD40" i="14"/>
  <c r="AD19" i="14"/>
  <c r="AD38" i="14"/>
  <c r="AD27" i="14"/>
  <c r="AD20" i="14"/>
  <c r="AD6" i="14"/>
  <c r="AD35" i="14"/>
  <c r="AD25" i="14"/>
  <c r="AD13" i="14"/>
  <c r="AD24" i="14"/>
  <c r="AD11" i="14"/>
  <c r="AD23" i="14"/>
  <c r="AD21" i="14"/>
  <c r="AD29" i="14"/>
  <c r="AD17" i="14"/>
  <c r="AD14" i="14"/>
  <c r="AC9" i="14"/>
  <c r="AC5" i="14"/>
  <c r="AC13" i="14"/>
  <c r="AC8" i="14"/>
  <c r="AC11" i="14"/>
  <c r="AC33" i="14"/>
  <c r="AC14" i="14"/>
  <c r="AC17" i="14"/>
  <c r="AC12" i="14"/>
  <c r="AC41" i="14"/>
  <c r="AC18" i="14"/>
  <c r="AC37" i="14"/>
  <c r="AC28" i="14"/>
  <c r="AC36" i="14"/>
  <c r="AC26" i="14"/>
  <c r="AC4" i="14"/>
  <c r="AC40" i="14"/>
  <c r="AC15" i="14"/>
  <c r="AC34" i="14"/>
  <c r="AC22" i="14"/>
  <c r="AC31" i="14"/>
  <c r="AC19" i="14"/>
  <c r="AC6" i="14"/>
  <c r="AC30" i="14"/>
  <c r="AC23" i="14"/>
  <c r="AC16" i="14"/>
  <c r="AC38" i="14"/>
  <c r="AC29" i="14"/>
  <c r="AC27" i="14"/>
  <c r="AC20" i="14"/>
  <c r="AC35" i="14"/>
  <c r="AC42" i="14"/>
  <c r="AC25" i="14"/>
  <c r="AC21" i="14"/>
  <c r="AC32" i="14"/>
  <c r="AC10" i="14"/>
  <c r="AC24" i="14"/>
  <c r="AC7" i="14"/>
  <c r="AC39" i="14"/>
  <c r="S7" i="14"/>
  <c r="S26" i="14"/>
  <c r="S24" i="14"/>
  <c r="S14" i="14"/>
  <c r="S29" i="14"/>
  <c r="S27" i="14"/>
  <c r="S25" i="14"/>
  <c r="S9" i="14"/>
  <c r="S28" i="14"/>
  <c r="S6" i="14"/>
  <c r="S33" i="14"/>
  <c r="S10" i="14"/>
  <c r="S36" i="14"/>
  <c r="S22" i="14"/>
  <c r="S41" i="14"/>
  <c r="S20" i="14"/>
  <c r="S4" i="14"/>
  <c r="S42" i="14"/>
  <c r="S8" i="14"/>
  <c r="S15" i="14"/>
  <c r="S39" i="14"/>
  <c r="S21" i="14"/>
  <c r="S34" i="14"/>
  <c r="S18" i="14"/>
  <c r="S12" i="14"/>
  <c r="S40" i="14"/>
  <c r="S13" i="14"/>
  <c r="S5" i="14"/>
  <c r="S17" i="14"/>
  <c r="S16" i="14"/>
  <c r="S37" i="14"/>
  <c r="S19" i="14"/>
  <c r="S32" i="14"/>
  <c r="S35" i="14"/>
  <c r="S23" i="14"/>
  <c r="S31" i="14"/>
  <c r="S38" i="14"/>
  <c r="S11" i="14"/>
  <c r="S30" i="14"/>
  <c r="AH43" i="14"/>
  <c r="AJ34" i="14"/>
  <c r="AJ32" i="14"/>
  <c r="AJ14" i="14"/>
  <c r="AJ30" i="14"/>
  <c r="AJ20" i="14"/>
  <c r="AJ42" i="14"/>
  <c r="AJ40" i="14"/>
  <c r="AJ19" i="14"/>
  <c r="AJ36" i="14"/>
  <c r="AJ25" i="14"/>
  <c r="AJ6" i="14"/>
  <c r="AJ39" i="14"/>
  <c r="AJ23" i="14"/>
  <c r="AJ33" i="14"/>
  <c r="AJ10" i="14"/>
  <c r="AJ22" i="14"/>
  <c r="AJ7" i="14"/>
  <c r="AJ27" i="14"/>
  <c r="AJ41" i="14"/>
  <c r="AJ11" i="14"/>
  <c r="AJ28" i="14"/>
  <c r="AJ13" i="14"/>
  <c r="AJ35" i="14"/>
  <c r="AJ5" i="14"/>
  <c r="AJ21" i="14"/>
  <c r="AJ38" i="14"/>
  <c r="AJ15" i="14"/>
  <c r="AJ9" i="14"/>
  <c r="AJ18" i="14"/>
  <c r="AJ31" i="14"/>
  <c r="AJ16" i="14"/>
  <c r="AJ8" i="14"/>
  <c r="AJ26" i="14"/>
  <c r="AJ17" i="14"/>
  <c r="AJ12" i="14"/>
  <c r="AJ4" i="14"/>
  <c r="AJ24" i="14"/>
  <c r="AJ29" i="14"/>
  <c r="AJ37" i="14"/>
  <c r="AI8" i="14"/>
  <c r="AI7" i="14"/>
  <c r="AI19" i="14"/>
  <c r="AI41" i="14"/>
  <c r="AI39" i="14"/>
  <c r="AI22" i="14"/>
  <c r="AI42" i="14"/>
  <c r="AI5" i="14"/>
  <c r="AI37" i="14"/>
  <c r="AI14" i="14"/>
  <c r="AI12" i="14"/>
  <c r="AI16" i="14"/>
  <c r="AI17" i="14"/>
  <c r="AI13" i="14"/>
  <c r="AI10" i="14"/>
  <c r="AI35" i="14"/>
  <c r="AI26" i="14"/>
  <c r="AI24" i="14"/>
  <c r="AI15" i="14"/>
  <c r="AI30" i="14"/>
  <c r="AI38" i="14"/>
  <c r="AI34" i="14"/>
  <c r="AI32" i="14"/>
  <c r="AI28" i="14"/>
  <c r="AI29" i="14"/>
  <c r="AI6" i="14"/>
  <c r="AI11" i="14"/>
  <c r="AI33" i="14"/>
  <c r="AI21" i="14"/>
  <c r="AI40" i="14"/>
  <c r="AI27" i="14"/>
  <c r="AI4" i="14"/>
  <c r="AI9" i="14"/>
  <c r="AI23" i="14"/>
  <c r="AI25" i="14"/>
  <c r="AI31" i="14"/>
  <c r="AI20" i="14"/>
  <c r="AI36" i="14"/>
  <c r="AI18" i="14"/>
  <c r="Z39" i="2"/>
  <c r="Z36" i="2"/>
  <c r="Z12" i="2"/>
  <c r="Z6" i="2"/>
  <c r="Z11" i="2"/>
  <c r="Z24" i="2"/>
  <c r="Z28" i="2"/>
  <c r="Z32" i="2"/>
  <c r="Z33" i="2"/>
  <c r="Z37" i="2"/>
  <c r="Z17" i="2"/>
  <c r="Z31" i="2"/>
  <c r="Z41" i="2"/>
  <c r="Z42" i="2"/>
  <c r="Z29" i="2"/>
  <c r="Z38" i="2"/>
  <c r="Z40" i="2"/>
  <c r="Z23" i="2"/>
  <c r="Z16" i="2"/>
  <c r="Z18" i="2"/>
  <c r="Z35" i="2"/>
  <c r="Z10" i="2"/>
  <c r="Z22" i="2"/>
  <c r="Z27" i="2"/>
  <c r="Z14" i="2"/>
  <c r="Z13" i="2"/>
  <c r="Z19" i="2"/>
  <c r="Z4" i="2"/>
  <c r="Z7" i="2"/>
  <c r="Z25" i="2"/>
  <c r="Z21" i="2"/>
  <c r="Z34" i="2"/>
  <c r="Z5" i="2"/>
  <c r="Z30" i="2"/>
  <c r="Z15" i="2"/>
  <c r="Z9" i="2"/>
  <c r="Z26" i="2"/>
  <c r="Z20" i="2"/>
  <c r="Z8" i="2"/>
  <c r="J43" i="14"/>
  <c r="R32" i="2"/>
  <c r="R40" i="2"/>
  <c r="R39" i="2"/>
  <c r="R25" i="2"/>
  <c r="R28" i="2"/>
  <c r="R29" i="2"/>
  <c r="R36" i="2"/>
  <c r="R14" i="2"/>
  <c r="R41" i="2"/>
  <c r="R42" i="2"/>
  <c r="R33" i="2"/>
  <c r="R37" i="2"/>
  <c r="R27" i="2"/>
  <c r="R31" i="2"/>
  <c r="R38" i="2"/>
  <c r="R17" i="2"/>
  <c r="R10" i="2"/>
  <c r="R18" i="2"/>
  <c r="R15" i="2"/>
  <c r="R6" i="2"/>
  <c r="R4" i="2"/>
  <c r="R20" i="2"/>
  <c r="R35" i="2"/>
  <c r="R23" i="2"/>
  <c r="R24" i="2"/>
  <c r="R5" i="2"/>
  <c r="R13" i="2"/>
  <c r="R8" i="2"/>
  <c r="R22" i="2"/>
  <c r="R16" i="2"/>
  <c r="R12" i="2"/>
  <c r="R34" i="2"/>
  <c r="R30" i="2"/>
  <c r="R26" i="2"/>
  <c r="R7" i="2"/>
  <c r="R21" i="2"/>
  <c r="R11" i="2"/>
  <c r="R19" i="2"/>
  <c r="R9" i="2"/>
  <c r="AE4" i="14"/>
  <c r="AE15" i="14"/>
  <c r="AE30" i="14"/>
  <c r="AE28" i="14"/>
  <c r="AE16" i="14"/>
  <c r="AE20" i="14"/>
  <c r="AE18" i="14"/>
  <c r="AE36" i="14"/>
  <c r="AE33" i="14"/>
  <c r="AE25" i="14"/>
  <c r="AE21" i="14"/>
  <c r="AE19" i="14"/>
  <c r="AE17" i="14"/>
  <c r="AE31" i="14"/>
  <c r="AE29" i="14"/>
  <c r="AE27" i="14"/>
  <c r="AE23" i="14"/>
  <c r="AE41" i="14"/>
  <c r="AE37" i="14"/>
  <c r="AE35" i="14"/>
  <c r="AE26" i="14"/>
  <c r="AE6" i="14"/>
  <c r="AE7" i="14"/>
  <c r="AE8" i="14"/>
  <c r="AE24" i="14"/>
  <c r="AE38" i="14"/>
  <c r="AE34" i="14"/>
  <c r="AE9" i="14"/>
  <c r="AE5" i="14"/>
  <c r="AE10" i="14"/>
  <c r="AE32" i="14"/>
  <c r="AE40" i="14"/>
  <c r="AE39" i="14"/>
  <c r="AE11" i="14"/>
  <c r="AE13" i="14"/>
  <c r="AE42" i="14"/>
  <c r="AE22" i="14"/>
  <c r="AE12" i="14"/>
  <c r="AE14" i="14"/>
  <c r="AL23" i="2"/>
  <c r="AL28" i="2"/>
  <c r="AL40" i="2"/>
  <c r="AL41" i="2"/>
  <c r="AL42" i="2"/>
  <c r="AL36" i="2"/>
  <c r="AL32" i="2"/>
  <c r="AL37" i="2"/>
  <c r="AL39" i="2"/>
  <c r="AL34" i="2"/>
  <c r="AL17" i="2"/>
  <c r="AL27" i="2"/>
  <c r="AL29" i="2"/>
  <c r="AL33" i="2"/>
  <c r="AL35" i="2"/>
  <c r="AL7" i="2"/>
  <c r="AL8" i="2"/>
  <c r="AL13" i="2"/>
  <c r="AL11" i="2"/>
  <c r="AL18" i="2"/>
  <c r="AL10" i="2"/>
  <c r="AL16" i="2"/>
  <c r="AL26" i="2"/>
  <c r="AL4" i="2"/>
  <c r="AL12" i="2"/>
  <c r="AL15" i="2"/>
  <c r="AL31" i="2"/>
  <c r="AL25" i="2"/>
  <c r="AL22" i="2"/>
  <c r="AL20" i="2"/>
  <c r="AL9" i="2"/>
  <c r="AL38" i="2"/>
  <c r="AL19" i="2"/>
  <c r="AL5" i="2"/>
  <c r="AL6" i="2"/>
  <c r="AL30" i="2"/>
  <c r="AL14" i="2"/>
  <c r="AL21" i="2"/>
  <c r="AL24" i="2"/>
  <c r="T4" i="14"/>
  <c r="T9" i="14"/>
  <c r="T20" i="14"/>
  <c r="T41" i="14"/>
  <c r="T40" i="14"/>
  <c r="T31" i="14"/>
  <c r="T38" i="14"/>
  <c r="T7" i="14"/>
  <c r="T6" i="14"/>
  <c r="T13" i="14"/>
  <c r="T39" i="14"/>
  <c r="T27" i="14"/>
  <c r="T35" i="14"/>
  <c r="T25" i="14"/>
  <c r="T21" i="14"/>
  <c r="T17" i="14"/>
  <c r="T10" i="14"/>
  <c r="T15" i="14"/>
  <c r="T33" i="14"/>
  <c r="T29" i="14"/>
  <c r="T23" i="14"/>
  <c r="T19" i="14"/>
  <c r="T5" i="14"/>
  <c r="T37" i="14"/>
  <c r="T14" i="14"/>
  <c r="T8" i="14"/>
  <c r="T26" i="14"/>
  <c r="T30" i="14"/>
  <c r="T22" i="14"/>
  <c r="T12" i="14"/>
  <c r="T16" i="14"/>
  <c r="T28" i="14"/>
  <c r="T18" i="14"/>
  <c r="T32" i="14"/>
  <c r="T34" i="14"/>
  <c r="T42" i="14"/>
  <c r="T24" i="14"/>
  <c r="T36" i="14"/>
  <c r="T11" i="14"/>
  <c r="AK9" i="14"/>
  <c r="AK10" i="14"/>
  <c r="AK13" i="14"/>
  <c r="AK36" i="14"/>
  <c r="AK25" i="14"/>
  <c r="AK23" i="14"/>
  <c r="AK11" i="14"/>
  <c r="AK5" i="14"/>
  <c r="AK4" i="14"/>
  <c r="AK20" i="14"/>
  <c r="AK18" i="14"/>
  <c r="AK24" i="14"/>
  <c r="AK6" i="14"/>
  <c r="AK19" i="14"/>
  <c r="AK33" i="14"/>
  <c r="AK7" i="14"/>
  <c r="AK8" i="14"/>
  <c r="AK28" i="14"/>
  <c r="AK41" i="14"/>
  <c r="AK37" i="14"/>
  <c r="AK27" i="14"/>
  <c r="AK14" i="14"/>
  <c r="AK40" i="14"/>
  <c r="AK35" i="14"/>
  <c r="AK22" i="14"/>
  <c r="AK31" i="14"/>
  <c r="AK16" i="14"/>
  <c r="AK30" i="14"/>
  <c r="AK21" i="14"/>
  <c r="AK26" i="14"/>
  <c r="AK38" i="14"/>
  <c r="AK32" i="14"/>
  <c r="AK12" i="14"/>
  <c r="AK17" i="14"/>
  <c r="AK15" i="14"/>
  <c r="AK42" i="14"/>
  <c r="AK39" i="14"/>
  <c r="AK34" i="14"/>
  <c r="AK29" i="14"/>
  <c r="AM5" i="14"/>
  <c r="AM21" i="14"/>
  <c r="AM17" i="14"/>
  <c r="AM9" i="14"/>
  <c r="AM33" i="14"/>
  <c r="AM29" i="14"/>
  <c r="AM24" i="14"/>
  <c r="AM14" i="14"/>
  <c r="AM26" i="14"/>
  <c r="AM37" i="14"/>
  <c r="AM32" i="14"/>
  <c r="AM23" i="14"/>
  <c r="AM31" i="14"/>
  <c r="AM7" i="14"/>
  <c r="AM6" i="14"/>
  <c r="AM19" i="14"/>
  <c r="AM40" i="14"/>
  <c r="AM34" i="14"/>
  <c r="AM38" i="14"/>
  <c r="AM12" i="14"/>
  <c r="AM4" i="14"/>
  <c r="AM18" i="14"/>
  <c r="AM28" i="14"/>
  <c r="AM8" i="14"/>
  <c r="AM39" i="14"/>
  <c r="AM22" i="14"/>
  <c r="AM36" i="14"/>
  <c r="AM41" i="14"/>
  <c r="AM10" i="14"/>
  <c r="AM20" i="14"/>
  <c r="AM25" i="14"/>
  <c r="AM16" i="14"/>
  <c r="AM15" i="14"/>
  <c r="AM42" i="14"/>
  <c r="AM30" i="14"/>
  <c r="AM13" i="14"/>
  <c r="AM27" i="14"/>
  <c r="AM11" i="14"/>
  <c r="AM35" i="14"/>
  <c r="W11" i="14"/>
  <c r="W4" i="14"/>
  <c r="W21" i="14"/>
  <c r="W16" i="14"/>
  <c r="W9" i="14"/>
  <c r="W33" i="14"/>
  <c r="W17" i="14"/>
  <c r="W28" i="14"/>
  <c r="W40" i="14"/>
  <c r="W19" i="14"/>
  <c r="W7" i="14"/>
  <c r="W30" i="14"/>
  <c r="W20" i="14"/>
  <c r="W13" i="14"/>
  <c r="W14" i="14"/>
  <c r="W5" i="14"/>
  <c r="W24" i="14"/>
  <c r="W23" i="14"/>
  <c r="W12" i="14"/>
  <c r="W29" i="14"/>
  <c r="W32" i="14"/>
  <c r="W34" i="14"/>
  <c r="W37" i="14"/>
  <c r="W25" i="14"/>
  <c r="W42" i="14"/>
  <c r="W18" i="14"/>
  <c r="W31" i="14"/>
  <c r="W10" i="14"/>
  <c r="W36" i="14"/>
  <c r="W8" i="14"/>
  <c r="W41" i="14"/>
  <c r="W15" i="14"/>
  <c r="W27" i="14"/>
  <c r="W35" i="14"/>
  <c r="W6" i="14"/>
  <c r="W22" i="14"/>
  <c r="W38" i="14"/>
  <c r="W39" i="14"/>
  <c r="W26" i="14"/>
  <c r="AF30" i="2"/>
  <c r="AF38" i="2"/>
  <c r="AF41" i="2"/>
  <c r="AF42" i="2"/>
  <c r="AF29" i="2"/>
  <c r="AF34" i="2"/>
  <c r="AF25" i="2"/>
  <c r="AF35" i="2"/>
  <c r="AF20" i="2"/>
  <c r="AF31" i="2"/>
  <c r="AF37" i="2"/>
  <c r="AF36" i="2"/>
  <c r="AF39" i="2"/>
  <c r="AF6" i="2"/>
  <c r="AF11" i="2"/>
  <c r="AF26" i="2"/>
  <c r="AF24" i="2"/>
  <c r="AF40" i="2"/>
  <c r="AF32" i="2"/>
  <c r="AF15" i="2"/>
  <c r="AF7" i="2"/>
  <c r="AF27" i="2"/>
  <c r="AF28" i="2"/>
  <c r="AF8" i="2"/>
  <c r="AF16" i="2"/>
  <c r="AF9" i="2"/>
  <c r="AF17" i="2"/>
  <c r="AF23" i="2"/>
  <c r="AF13" i="2"/>
  <c r="AF21" i="2"/>
  <c r="AF18" i="2"/>
  <c r="AF12" i="2"/>
  <c r="AF4" i="2"/>
  <c r="AF19" i="2"/>
  <c r="AF14" i="2"/>
  <c r="AF33" i="2"/>
  <c r="AF10" i="2"/>
  <c r="AF5" i="2"/>
  <c r="AF22" i="2"/>
  <c r="X5" i="14"/>
  <c r="X6" i="14"/>
  <c r="X12" i="14"/>
  <c r="X31" i="14"/>
  <c r="X37" i="14"/>
  <c r="X33" i="14"/>
  <c r="X27" i="14"/>
  <c r="X22" i="14"/>
  <c r="X28" i="14"/>
  <c r="X15" i="14"/>
  <c r="X32" i="14"/>
  <c r="X30" i="14"/>
  <c r="X36" i="14"/>
  <c r="X20" i="14"/>
  <c r="X7" i="14"/>
  <c r="X13" i="14"/>
  <c r="X38" i="14"/>
  <c r="X9" i="14"/>
  <c r="X24" i="14"/>
  <c r="X40" i="14"/>
  <c r="X4" i="14"/>
  <c r="X23" i="14"/>
  <c r="X25" i="14"/>
  <c r="X17" i="14"/>
  <c r="X8" i="14"/>
  <c r="X10" i="14"/>
  <c r="X41" i="14"/>
  <c r="X14" i="14"/>
  <c r="X35" i="14"/>
  <c r="X11" i="14"/>
  <c r="X16" i="14"/>
  <c r="X21" i="14"/>
  <c r="X39" i="14"/>
  <c r="X34" i="14"/>
  <c r="X29" i="14"/>
  <c r="X42" i="14"/>
  <c r="X18" i="14"/>
  <c r="X19" i="14"/>
  <c r="X26" i="14"/>
  <c r="X18" i="2"/>
  <c r="X26" i="2"/>
  <c r="X13" i="2"/>
  <c r="X15" i="2"/>
  <c r="X25" i="2"/>
  <c r="X37" i="2"/>
  <c r="X21" i="2"/>
  <c r="X31" i="2"/>
  <c r="X41" i="2"/>
  <c r="X42" i="2"/>
  <c r="X39" i="2"/>
  <c r="X30" i="2"/>
  <c r="X38" i="2"/>
  <c r="X7" i="2"/>
  <c r="X34" i="2"/>
  <c r="X29" i="2"/>
  <c r="X36" i="2"/>
  <c r="X35" i="2"/>
  <c r="X33" i="2"/>
  <c r="X24" i="2"/>
  <c r="X27" i="2"/>
  <c r="X11" i="2"/>
  <c r="X4" i="2"/>
  <c r="X8" i="2"/>
  <c r="X16" i="2"/>
  <c r="X23" i="2"/>
  <c r="X5" i="2"/>
  <c r="X40" i="2"/>
  <c r="X32" i="2"/>
  <c r="X19" i="2"/>
  <c r="X9" i="2"/>
  <c r="X20" i="2"/>
  <c r="X28" i="2"/>
  <c r="X22" i="2"/>
  <c r="X14" i="2"/>
  <c r="X10" i="2"/>
  <c r="X6" i="2"/>
  <c r="X12" i="2"/>
  <c r="X17" i="2"/>
  <c r="V13" i="2"/>
  <c r="V27" i="2"/>
  <c r="V28" i="2"/>
  <c r="V41" i="2"/>
  <c r="V42" i="2"/>
  <c r="V32" i="2"/>
  <c r="V33" i="2"/>
  <c r="V37" i="2"/>
  <c r="V24" i="2"/>
  <c r="V34" i="2"/>
  <c r="V40" i="2"/>
  <c r="V35" i="2"/>
  <c r="V23" i="2"/>
  <c r="V26" i="2"/>
  <c r="V36" i="2"/>
  <c r="V39" i="2"/>
  <c r="V25" i="2"/>
  <c r="V10" i="2"/>
  <c r="V38" i="2"/>
  <c r="V4" i="2"/>
  <c r="V30" i="2"/>
  <c r="V12" i="2"/>
  <c r="V5" i="2"/>
  <c r="V9" i="2"/>
  <c r="V22" i="2"/>
  <c r="V15" i="2"/>
  <c r="V19" i="2"/>
  <c r="V6" i="2"/>
  <c r="V14" i="2"/>
  <c r="V21" i="2"/>
  <c r="V29" i="2"/>
  <c r="V17" i="2"/>
  <c r="V31" i="2"/>
  <c r="V16" i="2"/>
  <c r="V8" i="2"/>
  <c r="V11" i="2"/>
  <c r="V20" i="2"/>
  <c r="V7" i="2"/>
  <c r="V18" i="2"/>
  <c r="Y9" i="14"/>
  <c r="Y39" i="14"/>
  <c r="Y7" i="14"/>
  <c r="Y15" i="14"/>
  <c r="Y33" i="14"/>
  <c r="Y22" i="14"/>
  <c r="Y8" i="14"/>
  <c r="Y25" i="14"/>
  <c r="Y40" i="14"/>
  <c r="Y20" i="14"/>
  <c r="Y30" i="14"/>
  <c r="Y19" i="14"/>
  <c r="Y36" i="14"/>
  <c r="Y10" i="14"/>
  <c r="Y24" i="14"/>
  <c r="Y38" i="14"/>
  <c r="Y26" i="14"/>
  <c r="Y41" i="14"/>
  <c r="Y18" i="14"/>
  <c r="Y32" i="14"/>
  <c r="Y14" i="14"/>
  <c r="Y34" i="14"/>
  <c r="Y35" i="14"/>
  <c r="Y6" i="14"/>
  <c r="Y5" i="14"/>
  <c r="Y4" i="14"/>
  <c r="Y21" i="14"/>
  <c r="Y42" i="14"/>
  <c r="Y16" i="14"/>
  <c r="Y28" i="14"/>
  <c r="Y27" i="14"/>
  <c r="Y23" i="14"/>
  <c r="Y31" i="14"/>
  <c r="Y17" i="14"/>
  <c r="Y29" i="14"/>
  <c r="Y37" i="14"/>
  <c r="Y11" i="14"/>
  <c r="Y12" i="14"/>
  <c r="Y13" i="14"/>
  <c r="AL36" i="14"/>
  <c r="AL7" i="14"/>
  <c r="AL24" i="14"/>
  <c r="AL18" i="14"/>
  <c r="AL11" i="14"/>
  <c r="AL12" i="14"/>
  <c r="AL42" i="14"/>
  <c r="AL8" i="14"/>
  <c r="AL25" i="14"/>
  <c r="AL32" i="14"/>
  <c r="AL4" i="14"/>
  <c r="AL13" i="14"/>
  <c r="AL27" i="14"/>
  <c r="AL9" i="14"/>
  <c r="AL22" i="14"/>
  <c r="AL5" i="14"/>
  <c r="AL21" i="14"/>
  <c r="AL35" i="14"/>
  <c r="AL23" i="14"/>
  <c r="AL33" i="14"/>
  <c r="AL29" i="14"/>
  <c r="AL16" i="14"/>
  <c r="AL31" i="14"/>
  <c r="AL37" i="14"/>
  <c r="AL10" i="14"/>
  <c r="AL15" i="14"/>
  <c r="AL20" i="14"/>
  <c r="AL39" i="14"/>
  <c r="AL40" i="14"/>
  <c r="AL38" i="14"/>
  <c r="AL17" i="14"/>
  <c r="AL30" i="14"/>
  <c r="AL41" i="14"/>
  <c r="AL19" i="14"/>
  <c r="AL28" i="14"/>
  <c r="AL26" i="14"/>
  <c r="AL14" i="14"/>
  <c r="AL34" i="14"/>
  <c r="AL6" i="14"/>
  <c r="V14" i="14"/>
  <c r="V35" i="14"/>
  <c r="V31" i="14"/>
  <c r="V37" i="14"/>
  <c r="V5" i="14"/>
  <c r="V18" i="14"/>
  <c r="V28" i="14"/>
  <c r="V34" i="14"/>
  <c r="V24" i="14"/>
  <c r="V33" i="14"/>
  <c r="V26" i="14"/>
  <c r="V7" i="14"/>
  <c r="V16" i="14"/>
  <c r="V21" i="14"/>
  <c r="V12" i="14"/>
  <c r="V17" i="14"/>
  <c r="V41" i="14"/>
  <c r="V29" i="14"/>
  <c r="V13" i="14"/>
  <c r="V8" i="14"/>
  <c r="V4" i="14"/>
  <c r="V36" i="14"/>
  <c r="V23" i="14"/>
  <c r="V9" i="14"/>
  <c r="V11" i="14"/>
  <c r="V42" i="14"/>
  <c r="V39" i="14"/>
  <c r="V22" i="14"/>
  <c r="V6" i="14"/>
  <c r="V27" i="14"/>
  <c r="V20" i="14"/>
  <c r="V40" i="14"/>
  <c r="V15" i="14"/>
  <c r="V25" i="14"/>
  <c r="V19" i="14"/>
  <c r="V32" i="14"/>
  <c r="V30" i="14"/>
  <c r="V38" i="14"/>
  <c r="V10" i="14"/>
  <c r="AB4" i="14"/>
  <c r="AB20" i="14"/>
  <c r="AB9" i="14"/>
  <c r="AB12" i="14"/>
  <c r="AB35" i="14"/>
  <c r="AB13" i="14"/>
  <c r="AB18" i="14"/>
  <c r="AB17" i="14"/>
  <c r="AB10" i="14"/>
  <c r="AB16" i="14"/>
  <c r="AB21" i="14"/>
  <c r="AB30" i="14"/>
  <c r="AB11" i="14"/>
  <c r="AB25" i="14"/>
  <c r="AB29" i="14"/>
  <c r="AB36" i="14"/>
  <c r="AB26" i="14"/>
  <c r="AB33" i="14"/>
  <c r="AB37" i="14"/>
  <c r="AB39" i="14"/>
  <c r="AB34" i="14"/>
  <c r="AB24" i="14"/>
  <c r="AB5" i="14"/>
  <c r="AB7" i="14"/>
  <c r="AB32" i="14"/>
  <c r="AB40" i="14"/>
  <c r="AB31" i="14"/>
  <c r="AB6" i="14"/>
  <c r="AB15" i="14"/>
  <c r="AB14" i="14"/>
  <c r="AB19" i="14"/>
  <c r="AB38" i="14"/>
  <c r="AB42" i="14"/>
  <c r="AB27" i="14"/>
  <c r="AB22" i="14"/>
  <c r="AB8" i="14"/>
  <c r="AB23" i="14"/>
  <c r="AB41" i="14"/>
  <c r="AB28" i="14"/>
  <c r="AF12" i="14"/>
  <c r="AF38" i="14"/>
  <c r="AF11" i="14"/>
  <c r="AF27" i="14"/>
  <c r="AF34" i="14"/>
  <c r="AF37" i="14"/>
  <c r="AF15" i="14"/>
  <c r="AF42" i="14"/>
  <c r="AF24" i="14"/>
  <c r="AF17" i="14"/>
  <c r="AF7" i="14"/>
  <c r="AF28" i="14"/>
  <c r="AF19" i="14"/>
  <c r="AF8" i="14"/>
  <c r="AF6" i="14"/>
  <c r="AF23" i="14"/>
  <c r="AF18" i="14"/>
  <c r="AF36" i="14"/>
  <c r="AF40" i="14"/>
  <c r="AF31" i="14"/>
  <c r="AF21" i="14"/>
  <c r="AF20" i="14"/>
  <c r="AF26" i="14"/>
  <c r="AF14" i="14"/>
  <c r="AF29" i="14"/>
  <c r="AF25" i="14"/>
  <c r="AF32" i="14"/>
  <c r="AF9" i="14"/>
  <c r="AF10" i="14"/>
  <c r="AF33" i="14"/>
  <c r="AF41" i="14"/>
  <c r="AF13" i="14"/>
  <c r="AF35" i="14"/>
  <c r="AF39" i="14"/>
  <c r="AF5" i="14"/>
  <c r="AF22" i="14"/>
  <c r="AF30" i="14"/>
  <c r="AF4" i="14"/>
  <c r="AF16" i="14"/>
  <c r="AD16" i="2"/>
  <c r="AD34" i="2"/>
  <c r="AD41" i="2"/>
  <c r="AD42" i="2"/>
  <c r="AD26" i="2"/>
  <c r="AD35" i="2"/>
  <c r="AD40" i="2"/>
  <c r="AD19" i="2"/>
  <c r="AD13" i="2"/>
  <c r="AD15" i="2"/>
  <c r="AD36" i="2"/>
  <c r="AD32" i="2"/>
  <c r="AD28" i="2"/>
  <c r="AD39" i="2"/>
  <c r="AD37" i="2"/>
  <c r="AD33" i="2"/>
  <c r="AD38" i="2"/>
  <c r="AD30" i="2"/>
  <c r="AD24" i="2"/>
  <c r="AD20" i="2"/>
  <c r="AD4" i="2"/>
  <c r="AD12" i="2"/>
  <c r="AD23" i="2"/>
  <c r="AD5" i="2"/>
  <c r="AD22" i="2"/>
  <c r="AD14" i="2"/>
  <c r="AD8" i="2"/>
  <c r="AD21" i="2"/>
  <c r="AD29" i="2"/>
  <c r="AD9" i="2"/>
  <c r="AD10" i="2"/>
  <c r="AD31" i="2"/>
  <c r="AD6" i="2"/>
  <c r="AD18" i="2"/>
  <c r="AD27" i="2"/>
  <c r="AD25" i="2"/>
  <c r="AD11" i="2"/>
  <c r="AD7" i="2"/>
  <c r="AD17" i="2"/>
  <c r="J5" i="2"/>
  <c r="J6" i="2"/>
  <c r="J15" i="2"/>
  <c r="J27" i="2"/>
  <c r="J22" i="2"/>
  <c r="AO5" i="14"/>
  <c r="AO4" i="14"/>
  <c r="AO18" i="14"/>
  <c r="AO20" i="14"/>
  <c r="AO28" i="14"/>
  <c r="AO13" i="14"/>
  <c r="AO7" i="14"/>
  <c r="AO14" i="14"/>
  <c r="AO15" i="14"/>
  <c r="AO40" i="14"/>
  <c r="AO36" i="14"/>
  <c r="AO12" i="14"/>
  <c r="AO29" i="14"/>
  <c r="AO16" i="14"/>
  <c r="AO17" i="14"/>
  <c r="AO23" i="14"/>
  <c r="AO37" i="14"/>
  <c r="AO27" i="14"/>
  <c r="AO31" i="14"/>
  <c r="AO26" i="14"/>
  <c r="AO33" i="14"/>
  <c r="AO6" i="14"/>
  <c r="AO8" i="14"/>
  <c r="AO39" i="14"/>
  <c r="AO34" i="14"/>
  <c r="AO25" i="14"/>
  <c r="AO24" i="14"/>
  <c r="AO22" i="14"/>
  <c r="AO42" i="14"/>
  <c r="AO9" i="14"/>
  <c r="AO30" i="14"/>
  <c r="AO32" i="14"/>
  <c r="AO19" i="14"/>
  <c r="AO38" i="14"/>
  <c r="AO21" i="14"/>
  <c r="AO35" i="14"/>
  <c r="AO10" i="14"/>
  <c r="AO11" i="14"/>
  <c r="AO41" i="14"/>
  <c r="AA7" i="14"/>
  <c r="AA16" i="14"/>
  <c r="AA4" i="14"/>
  <c r="AA18" i="14"/>
  <c r="AA37" i="14"/>
  <c r="AA9" i="14"/>
  <c r="AA25" i="14"/>
  <c r="AA17" i="14"/>
  <c r="AA42" i="14"/>
  <c r="AA27" i="14"/>
  <c r="AA10" i="14"/>
  <c r="AA33" i="14"/>
  <c r="AA23" i="14"/>
  <c r="AA15" i="14"/>
  <c r="AA14" i="14"/>
  <c r="AA26" i="14"/>
  <c r="AA41" i="14"/>
  <c r="AA31" i="14"/>
  <c r="AA30" i="14"/>
  <c r="AA22" i="14"/>
  <c r="AA34" i="14"/>
  <c r="AA40" i="14"/>
  <c r="AA39" i="14"/>
  <c r="AA21" i="14"/>
  <c r="AA19" i="14"/>
  <c r="AA6" i="14"/>
  <c r="AA20" i="14"/>
  <c r="AA5" i="14"/>
  <c r="AA38" i="14"/>
  <c r="AA12" i="14"/>
  <c r="AA13" i="14"/>
  <c r="AA24" i="14"/>
  <c r="AA32" i="14"/>
  <c r="AA8" i="14"/>
  <c r="AA28" i="14"/>
  <c r="AA11" i="14"/>
  <c r="AA36" i="14"/>
  <c r="AA29" i="14"/>
  <c r="AA35" i="14"/>
  <c r="U5" i="14"/>
  <c r="U36" i="14"/>
  <c r="U7" i="14"/>
  <c r="U38" i="14"/>
  <c r="U37" i="14"/>
  <c r="U27" i="14"/>
  <c r="U8" i="14"/>
  <c r="U12" i="14"/>
  <c r="U23" i="14"/>
  <c r="U9" i="14"/>
  <c r="U35" i="14"/>
  <c r="U25" i="14"/>
  <c r="U24" i="14"/>
  <c r="U29" i="14"/>
  <c r="U42" i="14"/>
  <c r="U33" i="14"/>
  <c r="U39" i="14"/>
  <c r="U6" i="14"/>
  <c r="U4" i="14"/>
  <c r="U15" i="14"/>
  <c r="U41" i="14"/>
  <c r="U32" i="14"/>
  <c r="U40" i="14"/>
  <c r="U14" i="14"/>
  <c r="U19" i="14"/>
  <c r="U17" i="14"/>
  <c r="U11" i="14"/>
  <c r="U16" i="14"/>
  <c r="U18" i="14"/>
  <c r="U21" i="14"/>
  <c r="U28" i="14"/>
  <c r="U26" i="14"/>
  <c r="U10" i="14"/>
  <c r="U34" i="14"/>
  <c r="U22" i="14"/>
  <c r="U30" i="14"/>
  <c r="U20" i="14"/>
  <c r="U31" i="14"/>
  <c r="U13" i="14"/>
  <c r="J10" i="2"/>
  <c r="J34" i="2"/>
  <c r="J26" i="2"/>
  <c r="J32" i="2"/>
  <c r="AG13" i="14"/>
  <c r="AG31" i="14"/>
  <c r="AG18" i="14"/>
  <c r="AG10" i="14"/>
  <c r="AG15" i="14"/>
  <c r="AG17" i="14"/>
  <c r="AG9" i="14"/>
  <c r="AG38" i="14"/>
  <c r="AG29" i="14"/>
  <c r="AG11" i="14"/>
  <c r="AG20" i="14"/>
  <c r="AG14" i="14"/>
  <c r="AG37" i="14"/>
  <c r="AG27" i="14"/>
  <c r="AG25" i="14"/>
  <c r="AG6" i="14"/>
  <c r="AG22" i="14"/>
  <c r="AG16" i="14"/>
  <c r="AG33" i="14"/>
  <c r="AG41" i="14"/>
  <c r="AG8" i="14"/>
  <c r="AG40" i="14"/>
  <c r="AG5" i="14"/>
  <c r="AG21" i="14"/>
  <c r="AG36" i="14"/>
  <c r="AG24" i="14"/>
  <c r="AG26" i="14"/>
  <c r="AG35" i="14"/>
  <c r="AG32" i="14"/>
  <c r="AG34" i="14"/>
  <c r="AG19" i="14"/>
  <c r="AG23" i="14"/>
  <c r="AG42" i="14"/>
  <c r="AG39" i="14"/>
  <c r="AG28" i="14"/>
  <c r="AG30" i="14"/>
  <c r="AG7" i="14"/>
  <c r="AG4" i="14"/>
  <c r="AG12" i="14"/>
  <c r="C40" i="2"/>
  <c r="C42" i="2"/>
  <c r="C34" i="2"/>
  <c r="C29" i="2"/>
  <c r="C38" i="2"/>
  <c r="C26" i="2"/>
  <c r="C5" i="2"/>
  <c r="C17" i="2"/>
  <c r="C20" i="2"/>
  <c r="C41" i="2"/>
  <c r="C14" i="2"/>
  <c r="C13" i="2"/>
  <c r="C30" i="2"/>
  <c r="C32" i="2"/>
  <c r="C33" i="2"/>
  <c r="C39" i="2"/>
  <c r="C37" i="2"/>
  <c r="C4" i="2"/>
  <c r="C22" i="2"/>
  <c r="C19" i="2"/>
  <c r="C7" i="2"/>
  <c r="C27" i="2"/>
  <c r="C25" i="2"/>
  <c r="C11" i="2"/>
  <c r="C6" i="2"/>
  <c r="C12" i="2"/>
  <c r="C16" i="2"/>
  <c r="C15" i="2"/>
  <c r="C31" i="2"/>
  <c r="C24" i="2"/>
  <c r="C9" i="2"/>
  <c r="C28" i="2"/>
  <c r="C18" i="2"/>
  <c r="C35" i="2"/>
  <c r="C36" i="2"/>
  <c r="C23" i="2"/>
  <c r="C10" i="2"/>
  <c r="C8" i="2"/>
  <c r="C21" i="2"/>
  <c r="C43" i="14"/>
  <c r="P7" i="14"/>
  <c r="P20" i="14"/>
  <c r="P23" i="14"/>
  <c r="P31" i="14"/>
  <c r="P9" i="14"/>
  <c r="P10" i="14"/>
  <c r="P11" i="14"/>
  <c r="P22" i="14"/>
  <c r="P30" i="14"/>
  <c r="P38" i="14"/>
  <c r="P17" i="14"/>
  <c r="P21" i="14"/>
  <c r="P29" i="14"/>
  <c r="P37" i="14"/>
  <c r="P14" i="14"/>
  <c r="P28" i="14"/>
  <c r="P36" i="14"/>
  <c r="P19" i="14"/>
  <c r="P25" i="14"/>
  <c r="P33" i="14"/>
  <c r="P41" i="14"/>
  <c r="P42" i="14"/>
  <c r="P39" i="14"/>
  <c r="P35" i="14"/>
  <c r="P34" i="14"/>
  <c r="P40" i="14"/>
  <c r="P24" i="14"/>
  <c r="P27" i="14"/>
  <c r="P18" i="14"/>
  <c r="P26" i="14"/>
  <c r="P32" i="14"/>
  <c r="P15" i="14"/>
  <c r="P8" i="14"/>
  <c r="P5" i="14"/>
  <c r="P16" i="14"/>
  <c r="P12" i="14"/>
  <c r="P13" i="14"/>
  <c r="P4" i="14"/>
  <c r="P6" i="14"/>
  <c r="H23" i="14"/>
  <c r="H31" i="14"/>
  <c r="H20" i="14"/>
  <c r="H22" i="14"/>
  <c r="H30" i="14"/>
  <c r="H38" i="14"/>
  <c r="H29" i="14"/>
  <c r="H37" i="14"/>
  <c r="H17" i="14"/>
  <c r="H21" i="14"/>
  <c r="H28" i="14"/>
  <c r="H36" i="14"/>
  <c r="H14" i="14"/>
  <c r="H15" i="14"/>
  <c r="H25" i="14"/>
  <c r="H33" i="14"/>
  <c r="H41" i="14"/>
  <c r="H34" i="14"/>
  <c r="H7" i="14"/>
  <c r="H19" i="14"/>
  <c r="H27" i="14"/>
  <c r="H9" i="14"/>
  <c r="H26" i="14"/>
  <c r="H32" i="14"/>
  <c r="H40" i="14"/>
  <c r="H10" i="14"/>
  <c r="H18" i="14"/>
  <c r="H39" i="14"/>
  <c r="H11" i="14"/>
  <c r="H24" i="14"/>
  <c r="H35" i="14"/>
  <c r="H42" i="14"/>
  <c r="H4" i="14"/>
  <c r="H8" i="14"/>
  <c r="H5" i="14"/>
  <c r="H16" i="14"/>
  <c r="H6" i="14"/>
  <c r="H12" i="14"/>
  <c r="H13" i="14"/>
  <c r="Q42" i="2"/>
  <c r="Q41" i="2"/>
  <c r="Q36" i="2"/>
  <c r="Q38" i="2"/>
  <c r="Q40" i="2"/>
  <c r="Q28" i="2"/>
  <c r="Q39" i="2"/>
  <c r="Q11" i="2"/>
  <c r="Q35" i="2"/>
  <c r="Q14" i="2"/>
  <c r="Q30" i="2"/>
  <c r="Q31" i="2"/>
  <c r="Q32" i="2"/>
  <c r="Q37" i="2"/>
  <c r="Q8" i="2"/>
  <c r="Q17" i="2"/>
  <c r="Q19" i="2"/>
  <c r="Q10" i="2"/>
  <c r="Q6" i="2"/>
  <c r="Q9" i="2"/>
  <c r="Q4" i="2"/>
  <c r="Q13" i="2"/>
  <c r="Q24" i="2"/>
  <c r="Q23" i="2"/>
  <c r="Q20" i="2"/>
  <c r="Q7" i="2"/>
  <c r="Q16" i="2"/>
  <c r="Q21" i="2"/>
  <c r="Q26" i="2"/>
  <c r="Q5" i="2"/>
  <c r="Q25" i="2"/>
  <c r="Q29" i="2"/>
  <c r="Q18" i="2"/>
  <c r="Q15" i="2"/>
  <c r="Q34" i="2"/>
  <c r="Q33" i="2"/>
  <c r="Q27" i="2"/>
  <c r="Q12" i="2"/>
  <c r="Q22" i="2"/>
  <c r="Q43" i="14"/>
  <c r="I42" i="2"/>
  <c r="I12" i="2"/>
  <c r="I28" i="2"/>
  <c r="I37" i="2"/>
  <c r="I41" i="2"/>
  <c r="I30" i="2"/>
  <c r="I31" i="2"/>
  <c r="I32" i="2"/>
  <c r="I36" i="2"/>
  <c r="I18" i="2"/>
  <c r="I27" i="2"/>
  <c r="I39" i="2"/>
  <c r="I5" i="2"/>
  <c r="I21" i="2"/>
  <c r="I13" i="2"/>
  <c r="I38" i="2"/>
  <c r="I35" i="2"/>
  <c r="I40" i="2"/>
  <c r="I20" i="2"/>
  <c r="I26" i="2"/>
  <c r="I9" i="2"/>
  <c r="I4" i="2"/>
  <c r="I24" i="2"/>
  <c r="I23" i="2"/>
  <c r="I25" i="2"/>
  <c r="I11" i="2"/>
  <c r="I19" i="2"/>
  <c r="I16" i="2"/>
  <c r="I10" i="2"/>
  <c r="I8" i="2"/>
  <c r="I22" i="2"/>
  <c r="I14" i="2"/>
  <c r="I7" i="2"/>
  <c r="I34" i="2"/>
  <c r="I6" i="2"/>
  <c r="I15" i="2"/>
  <c r="I17" i="2"/>
  <c r="I33" i="2"/>
  <c r="I29" i="2"/>
  <c r="O8" i="14"/>
  <c r="O9" i="14"/>
  <c r="O10" i="14"/>
  <c r="O22" i="14"/>
  <c r="O30" i="14"/>
  <c r="O17" i="14"/>
  <c r="O21" i="14"/>
  <c r="O29" i="14"/>
  <c r="O37" i="14"/>
  <c r="O13" i="14"/>
  <c r="O14" i="14"/>
  <c r="O28" i="14"/>
  <c r="O36" i="14"/>
  <c r="O18" i="14"/>
  <c r="O27" i="14"/>
  <c r="O35" i="14"/>
  <c r="O24" i="14"/>
  <c r="O32" i="14"/>
  <c r="O40" i="14"/>
  <c r="O23" i="14"/>
  <c r="O34" i="14"/>
  <c r="O25" i="14"/>
  <c r="O6" i="14"/>
  <c r="O19" i="14"/>
  <c r="O20" i="14"/>
  <c r="O33" i="14"/>
  <c r="O38" i="14"/>
  <c r="O41" i="14"/>
  <c r="O42" i="14"/>
  <c r="O16" i="14"/>
  <c r="O26" i="14"/>
  <c r="O31" i="14"/>
  <c r="O39" i="14"/>
  <c r="O12" i="14"/>
  <c r="O15" i="14"/>
  <c r="O5" i="14"/>
  <c r="O7" i="14"/>
  <c r="O11" i="14"/>
  <c r="O4" i="14"/>
  <c r="N5" i="14"/>
  <c r="N17" i="14"/>
  <c r="N21" i="14"/>
  <c r="N29" i="14"/>
  <c r="N12" i="14"/>
  <c r="N13" i="14"/>
  <c r="N28" i="14"/>
  <c r="N36" i="14"/>
  <c r="N18" i="14"/>
  <c r="N27" i="14"/>
  <c r="N35" i="14"/>
  <c r="N26" i="14"/>
  <c r="N34" i="14"/>
  <c r="N42" i="14"/>
  <c r="N16" i="14"/>
  <c r="N20" i="14"/>
  <c r="N23" i="14"/>
  <c r="N31" i="14"/>
  <c r="N39" i="14"/>
  <c r="N19" i="14"/>
  <c r="N40" i="14"/>
  <c r="N30" i="14"/>
  <c r="N7" i="14"/>
  <c r="N22" i="14"/>
  <c r="N33" i="14"/>
  <c r="N38" i="14"/>
  <c r="N8" i="14"/>
  <c r="N9" i="14"/>
  <c r="N32" i="14"/>
  <c r="N41" i="14"/>
  <c r="N25" i="14"/>
  <c r="N24" i="14"/>
  <c r="N15" i="14"/>
  <c r="N37" i="14"/>
  <c r="N10" i="14"/>
  <c r="N6" i="14"/>
  <c r="N14" i="14"/>
  <c r="N11" i="14"/>
  <c r="N4" i="14"/>
  <c r="K26" i="14"/>
  <c r="K34" i="14"/>
  <c r="K6" i="14"/>
  <c r="K15" i="14"/>
  <c r="K25" i="14"/>
  <c r="K33" i="14"/>
  <c r="K41" i="14"/>
  <c r="K24" i="14"/>
  <c r="K32" i="14"/>
  <c r="K40" i="14"/>
  <c r="K4" i="14"/>
  <c r="K16" i="14"/>
  <c r="K23" i="14"/>
  <c r="K31" i="14"/>
  <c r="K39" i="14"/>
  <c r="K5" i="14"/>
  <c r="K9" i="14"/>
  <c r="K10" i="14"/>
  <c r="K21" i="14"/>
  <c r="K28" i="14"/>
  <c r="K36" i="14"/>
  <c r="K14" i="14"/>
  <c r="K17" i="14"/>
  <c r="K29" i="14"/>
  <c r="K35" i="14"/>
  <c r="K13" i="14"/>
  <c r="K22" i="14"/>
  <c r="K27" i="14"/>
  <c r="K12" i="14"/>
  <c r="K37" i="14"/>
  <c r="K18" i="14"/>
  <c r="K20" i="14"/>
  <c r="K30" i="14"/>
  <c r="K42" i="14"/>
  <c r="K38" i="14"/>
  <c r="K11" i="14"/>
  <c r="K8" i="14"/>
  <c r="K19" i="14"/>
  <c r="K7" i="14"/>
  <c r="J15" i="14"/>
  <c r="J25" i="14"/>
  <c r="J33" i="14"/>
  <c r="J19" i="14"/>
  <c r="J24" i="14"/>
  <c r="J32" i="14"/>
  <c r="J40" i="14"/>
  <c r="J39" i="14"/>
  <c r="J4" i="14"/>
  <c r="J16" i="14"/>
  <c r="J23" i="14"/>
  <c r="J31" i="14"/>
  <c r="J20" i="14"/>
  <c r="J22" i="14"/>
  <c r="J30" i="14"/>
  <c r="J38" i="14"/>
  <c r="J11" i="14"/>
  <c r="J12" i="14"/>
  <c r="J13" i="14"/>
  <c r="J27" i="14"/>
  <c r="J35" i="14"/>
  <c r="J8" i="14"/>
  <c r="J21" i="14"/>
  <c r="J34" i="14"/>
  <c r="J9" i="14"/>
  <c r="J26" i="14"/>
  <c r="J41" i="14"/>
  <c r="J37" i="14"/>
  <c r="J42" i="14"/>
  <c r="J28" i="14"/>
  <c r="J5" i="14"/>
  <c r="J36" i="14"/>
  <c r="J17" i="14"/>
  <c r="J29" i="14"/>
  <c r="J10" i="14"/>
  <c r="J7" i="14"/>
  <c r="J18" i="14"/>
  <c r="J6" i="14"/>
  <c r="J14" i="14"/>
  <c r="G6" i="14"/>
  <c r="G16" i="14"/>
  <c r="G20" i="14"/>
  <c r="G22" i="14"/>
  <c r="G30" i="14"/>
  <c r="G29" i="14"/>
  <c r="G37" i="14"/>
  <c r="G17" i="14"/>
  <c r="G21" i="14"/>
  <c r="G28" i="14"/>
  <c r="G36" i="14"/>
  <c r="G8" i="14"/>
  <c r="G9" i="14"/>
  <c r="G10" i="14"/>
  <c r="G27" i="14"/>
  <c r="G35" i="14"/>
  <c r="G19" i="14"/>
  <c r="G24" i="14"/>
  <c r="G32" i="14"/>
  <c r="G40" i="14"/>
  <c r="G26" i="14"/>
  <c r="G41" i="14"/>
  <c r="G23" i="14"/>
  <c r="G18" i="14"/>
  <c r="G39" i="14"/>
  <c r="G25" i="14"/>
  <c r="G31" i="14"/>
  <c r="G42" i="14"/>
  <c r="G34" i="14"/>
  <c r="G33" i="14"/>
  <c r="G13" i="14"/>
  <c r="G38" i="14"/>
  <c r="G14" i="14"/>
  <c r="G4" i="14"/>
  <c r="G15" i="14"/>
  <c r="G12" i="14"/>
  <c r="G5" i="14"/>
  <c r="G11" i="14"/>
  <c r="G7" i="14"/>
  <c r="F29" i="14"/>
  <c r="F17" i="14"/>
  <c r="F21" i="14"/>
  <c r="F28" i="14"/>
  <c r="F36" i="14"/>
  <c r="F8" i="14"/>
  <c r="F9" i="14"/>
  <c r="F27" i="14"/>
  <c r="F35" i="14"/>
  <c r="F7" i="14"/>
  <c r="F18" i="14"/>
  <c r="F26" i="14"/>
  <c r="F34" i="14"/>
  <c r="F42" i="14"/>
  <c r="F23" i="14"/>
  <c r="F31" i="14"/>
  <c r="F39" i="14"/>
  <c r="F16" i="14"/>
  <c r="F32" i="14"/>
  <c r="F33" i="14"/>
  <c r="F25" i="14"/>
  <c r="F13" i="14"/>
  <c r="F37" i="14"/>
  <c r="F40" i="14"/>
  <c r="F38" i="14"/>
  <c r="F41" i="14"/>
  <c r="F5" i="14"/>
  <c r="F15" i="14"/>
  <c r="F20" i="14"/>
  <c r="F24" i="14"/>
  <c r="F30" i="14"/>
  <c r="F12" i="14"/>
  <c r="F22" i="14"/>
  <c r="F19" i="14"/>
  <c r="F4" i="14"/>
  <c r="F10" i="14"/>
  <c r="F6" i="14"/>
  <c r="F11" i="14"/>
  <c r="F14" i="14"/>
  <c r="I43" i="14"/>
  <c r="M11" i="14"/>
  <c r="M12" i="14"/>
  <c r="M28" i="14"/>
  <c r="M36" i="14"/>
  <c r="M14" i="14"/>
  <c r="M18" i="14"/>
  <c r="M27" i="14"/>
  <c r="M35" i="14"/>
  <c r="M26" i="14"/>
  <c r="M34" i="14"/>
  <c r="M42" i="14"/>
  <c r="M6" i="14"/>
  <c r="M15" i="14"/>
  <c r="M19" i="14"/>
  <c r="M25" i="14"/>
  <c r="M33" i="14"/>
  <c r="M41" i="14"/>
  <c r="M4" i="14"/>
  <c r="M7" i="14"/>
  <c r="M8" i="14"/>
  <c r="M22" i="14"/>
  <c r="M30" i="14"/>
  <c r="M38" i="14"/>
  <c r="M23" i="14"/>
  <c r="M37" i="14"/>
  <c r="M16" i="14"/>
  <c r="M32" i="14"/>
  <c r="M24" i="14"/>
  <c r="M40" i="14"/>
  <c r="M31" i="14"/>
  <c r="M39" i="14"/>
  <c r="M17" i="14"/>
  <c r="M29" i="14"/>
  <c r="M20" i="14"/>
  <c r="M5" i="14"/>
  <c r="M13" i="14"/>
  <c r="M10" i="14"/>
  <c r="M21" i="14"/>
  <c r="M9" i="14"/>
  <c r="L13" i="14"/>
  <c r="L14" i="14"/>
  <c r="L18" i="14"/>
  <c r="L27" i="14"/>
  <c r="L35" i="14"/>
  <c r="L26" i="14"/>
  <c r="L34" i="14"/>
  <c r="L42" i="14"/>
  <c r="L6" i="14"/>
  <c r="L15" i="14"/>
  <c r="L19" i="14"/>
  <c r="L25" i="14"/>
  <c r="L33" i="14"/>
  <c r="L41" i="14"/>
  <c r="L24" i="14"/>
  <c r="L32" i="14"/>
  <c r="L40" i="14"/>
  <c r="L17" i="14"/>
  <c r="L29" i="14"/>
  <c r="L37" i="14"/>
  <c r="L5" i="14"/>
  <c r="L7" i="14"/>
  <c r="L22" i="14"/>
  <c r="L28" i="14"/>
  <c r="L38" i="14"/>
  <c r="L30" i="14"/>
  <c r="L16" i="14"/>
  <c r="L21" i="14"/>
  <c r="L39" i="14"/>
  <c r="L36" i="14"/>
  <c r="L31" i="14"/>
  <c r="L11" i="14"/>
  <c r="L10" i="14"/>
  <c r="L23" i="14"/>
  <c r="L12" i="14"/>
  <c r="L20" i="14"/>
  <c r="L8" i="14"/>
  <c r="L9" i="14"/>
  <c r="L4" i="14"/>
  <c r="E17" i="14"/>
  <c r="E28" i="14"/>
  <c r="E36" i="14"/>
  <c r="E8" i="14"/>
  <c r="E27" i="14"/>
  <c r="E35" i="14"/>
  <c r="E42" i="14"/>
  <c r="E7" i="14"/>
  <c r="E18" i="14"/>
  <c r="E26" i="14"/>
  <c r="E34" i="14"/>
  <c r="E11" i="14"/>
  <c r="E12" i="14"/>
  <c r="E25" i="14"/>
  <c r="E33" i="14"/>
  <c r="E41" i="14"/>
  <c r="E16" i="14"/>
  <c r="E20" i="14"/>
  <c r="E22" i="14"/>
  <c r="E30" i="14"/>
  <c r="E38" i="14"/>
  <c r="E6" i="14"/>
  <c r="E39" i="14"/>
  <c r="E31" i="14"/>
  <c r="E37" i="14"/>
  <c r="E15" i="14"/>
  <c r="E24" i="14"/>
  <c r="E40" i="14"/>
  <c r="E14" i="14"/>
  <c r="E23" i="14"/>
  <c r="E29" i="14"/>
  <c r="E32" i="14"/>
  <c r="E19" i="14"/>
  <c r="E4" i="14"/>
  <c r="E5" i="14"/>
  <c r="E13" i="14"/>
  <c r="E10" i="14"/>
  <c r="E21" i="14"/>
  <c r="E9" i="14"/>
  <c r="D21" i="14"/>
  <c r="D27" i="14"/>
  <c r="D35" i="14"/>
  <c r="D7" i="14"/>
  <c r="D18" i="14"/>
  <c r="D26" i="14"/>
  <c r="D34" i="14"/>
  <c r="D42" i="14"/>
  <c r="D41" i="14"/>
  <c r="D10" i="14"/>
  <c r="D11" i="14"/>
  <c r="D25" i="14"/>
  <c r="D33" i="14"/>
  <c r="D5" i="14"/>
  <c r="D13" i="14"/>
  <c r="D14" i="14"/>
  <c r="D15" i="14"/>
  <c r="D19" i="14"/>
  <c r="D24" i="14"/>
  <c r="D32" i="14"/>
  <c r="D40" i="14"/>
  <c r="D6" i="14"/>
  <c r="D29" i="14"/>
  <c r="D37" i="14"/>
  <c r="D31" i="14"/>
  <c r="D22" i="14"/>
  <c r="D30" i="14"/>
  <c r="D36" i="14"/>
  <c r="D39" i="14"/>
  <c r="D23" i="14"/>
  <c r="D28" i="14"/>
  <c r="D17" i="14"/>
  <c r="D38" i="14"/>
  <c r="D16" i="14"/>
  <c r="D9" i="14"/>
  <c r="D20" i="14"/>
  <c r="D4" i="14"/>
  <c r="D12" i="14"/>
  <c r="D8" i="14"/>
  <c r="AH6" i="14" l="1"/>
  <c r="AH7" i="14"/>
  <c r="AH18" i="14"/>
  <c r="AH25" i="14"/>
  <c r="AH31" i="14"/>
  <c r="AH27" i="14"/>
  <c r="AH21" i="14"/>
  <c r="AH15" i="14"/>
  <c r="AH5" i="14"/>
  <c r="AH14" i="14"/>
  <c r="AH28" i="14"/>
  <c r="AH17" i="14"/>
  <c r="AH22" i="14"/>
  <c r="AH34" i="14"/>
  <c r="AH10" i="14"/>
  <c r="AH24" i="14"/>
  <c r="AH30" i="14"/>
  <c r="AH42" i="14"/>
  <c r="AH12" i="14"/>
  <c r="AH20" i="14"/>
  <c r="AH19" i="14"/>
  <c r="AH26" i="14"/>
  <c r="AH33" i="14"/>
  <c r="AH35" i="14"/>
  <c r="AH36" i="14"/>
  <c r="AH13" i="14"/>
  <c r="AH4" i="14"/>
  <c r="AH39" i="14"/>
  <c r="AH37" i="14"/>
  <c r="AH32" i="14"/>
  <c r="AH41" i="14"/>
  <c r="AH40" i="14"/>
  <c r="AH9" i="14"/>
  <c r="AH29" i="14"/>
  <c r="AH8" i="14"/>
  <c r="AH38" i="14"/>
  <c r="AH23" i="14"/>
  <c r="AH16" i="14"/>
  <c r="AH11" i="14"/>
  <c r="Q16" i="14"/>
  <c r="Q24" i="14"/>
  <c r="Q32" i="14"/>
  <c r="Q7" i="14"/>
  <c r="Q8" i="14"/>
  <c r="Q20" i="14"/>
  <c r="Q23" i="14"/>
  <c r="Q31" i="14"/>
  <c r="Q39" i="14"/>
  <c r="Q10" i="14"/>
  <c r="Q11" i="14"/>
  <c r="Q12" i="14"/>
  <c r="Q22" i="14"/>
  <c r="Q30" i="14"/>
  <c r="Q38" i="14"/>
  <c r="Q21" i="14"/>
  <c r="Q29" i="14"/>
  <c r="Q37" i="14"/>
  <c r="Q15" i="14"/>
  <c r="Q26" i="14"/>
  <c r="Q34" i="14"/>
  <c r="Q42" i="14"/>
  <c r="Q35" i="14"/>
  <c r="Q36" i="14"/>
  <c r="Q4" i="14"/>
  <c r="Q14" i="14"/>
  <c r="Q28" i="14"/>
  <c r="Q19" i="14"/>
  <c r="Q40" i="14"/>
  <c r="Q41" i="14"/>
  <c r="Q27" i="14"/>
  <c r="Q33" i="14"/>
  <c r="Q25" i="14"/>
  <c r="Q18" i="14"/>
  <c r="Q5" i="14"/>
  <c r="Q13" i="14"/>
  <c r="Q9" i="14"/>
  <c r="Q6" i="14"/>
  <c r="Q17" i="14"/>
  <c r="D4" i="20" a="1"/>
  <c r="C4" i="4" a="1"/>
  <c r="C4" i="3" a="1"/>
  <c r="I19" i="14"/>
  <c r="I24" i="14"/>
  <c r="I32" i="14"/>
  <c r="I16" i="14"/>
  <c r="I23" i="14"/>
  <c r="I31" i="14"/>
  <c r="I39" i="14"/>
  <c r="I20" i="14"/>
  <c r="I22" i="14"/>
  <c r="I30" i="14"/>
  <c r="I38" i="14"/>
  <c r="I29" i="14"/>
  <c r="I37" i="14"/>
  <c r="I18" i="14"/>
  <c r="I26" i="14"/>
  <c r="I34" i="14"/>
  <c r="I42" i="14"/>
  <c r="I8" i="14"/>
  <c r="I21" i="14"/>
  <c r="I27" i="14"/>
  <c r="I33" i="14"/>
  <c r="I35" i="14"/>
  <c r="I28" i="14"/>
  <c r="I40" i="14"/>
  <c r="I41" i="14"/>
  <c r="I12" i="14"/>
  <c r="I10" i="14"/>
  <c r="I25" i="14"/>
  <c r="I36" i="14"/>
  <c r="I11" i="14"/>
  <c r="I15" i="14"/>
  <c r="I6" i="14"/>
  <c r="I14" i="14"/>
  <c r="I5" i="14"/>
  <c r="I7" i="14"/>
  <c r="I17" i="14"/>
  <c r="I13" i="14"/>
  <c r="I4" i="14"/>
  <c r="I9" i="14"/>
  <c r="C18" i="14"/>
  <c r="C26" i="14"/>
  <c r="C34" i="14"/>
  <c r="C9" i="14"/>
  <c r="C10" i="14"/>
  <c r="C25" i="14"/>
  <c r="C33" i="14"/>
  <c r="C41" i="14"/>
  <c r="C40" i="14"/>
  <c r="C5" i="14"/>
  <c r="C12" i="14"/>
  <c r="C13" i="14"/>
  <c r="C14" i="14"/>
  <c r="C15" i="14"/>
  <c r="C24" i="14"/>
  <c r="C32" i="14"/>
  <c r="C23" i="14"/>
  <c r="C31" i="14"/>
  <c r="C39" i="14"/>
  <c r="C17" i="14"/>
  <c r="C28" i="14"/>
  <c r="C36" i="14"/>
  <c r="C6" i="14"/>
  <c r="C37" i="14"/>
  <c r="C27" i="14"/>
  <c r="C30" i="14"/>
  <c r="C16" i="14"/>
  <c r="C20" i="14"/>
  <c r="C42" i="14"/>
  <c r="C29" i="14"/>
  <c r="C35" i="14"/>
  <c r="C38" i="14"/>
  <c r="C22" i="14"/>
  <c r="C21" i="14"/>
  <c r="C7" i="14"/>
  <c r="C4" i="14"/>
  <c r="C11" i="14"/>
  <c r="C8" i="14"/>
  <c r="C19" i="14"/>
  <c r="D4" i="20" l="1"/>
  <c r="D36" i="20"/>
  <c r="D42" i="20"/>
  <c r="D24" i="20"/>
  <c r="D31" i="20"/>
  <c r="D6" i="20"/>
  <c r="D28" i="20"/>
  <c r="D34" i="20"/>
  <c r="D16" i="20"/>
  <c r="D23" i="20"/>
  <c r="D37" i="20"/>
  <c r="D12" i="20"/>
  <c r="D18" i="20"/>
  <c r="D41" i="20"/>
  <c r="D7" i="20"/>
  <c r="D21" i="20"/>
  <c r="D32" i="20"/>
  <c r="D14" i="20"/>
  <c r="D20" i="20"/>
  <c r="D26" i="20"/>
  <c r="D8" i="20"/>
  <c r="D15" i="20"/>
  <c r="D29" i="20"/>
  <c r="D35" i="20"/>
  <c r="D10" i="20"/>
  <c r="D33" i="20"/>
  <c r="D38" i="20"/>
  <c r="D13" i="20"/>
  <c r="D27" i="20"/>
  <c r="D25" i="20"/>
  <c r="D17" i="20"/>
  <c r="D30" i="20"/>
  <c r="D5" i="20"/>
  <c r="D19" i="20"/>
  <c r="D40" i="20"/>
  <c r="D9" i="20"/>
  <c r="D22" i="20"/>
  <c r="D11" i="20"/>
  <c r="D39" i="20"/>
  <c r="C4" i="3"/>
  <c r="T4" i="3"/>
  <c r="AE5" i="3"/>
  <c r="AE6" i="3"/>
  <c r="AC7" i="3"/>
  <c r="AD8" i="3"/>
  <c r="AA9" i="3"/>
  <c r="Y10" i="3"/>
  <c r="AA11" i="3"/>
  <c r="Z12" i="3"/>
  <c r="U13" i="3"/>
  <c r="W14" i="3"/>
  <c r="V15" i="3"/>
  <c r="R16" i="3"/>
  <c r="S17" i="3"/>
  <c r="R18" i="3"/>
  <c r="I19" i="3"/>
  <c r="AC19" i="3"/>
  <c r="N20" i="3"/>
  <c r="AM20" i="3"/>
  <c r="U21" i="3"/>
  <c r="AM21" i="3"/>
  <c r="O22" i="3"/>
  <c r="AH22" i="3"/>
  <c r="M23" i="3"/>
  <c r="Y23" i="3"/>
  <c r="AO23" i="3"/>
  <c r="O24" i="3"/>
  <c r="AE24" i="3"/>
  <c r="H25" i="3"/>
  <c r="U25" i="3"/>
  <c r="AJ25" i="3"/>
  <c r="H26" i="3"/>
  <c r="V26" i="3"/>
  <c r="AJ26" i="3"/>
  <c r="H27" i="3"/>
  <c r="V27" i="3"/>
  <c r="AG27" i="3"/>
  <c r="H28" i="3"/>
  <c r="V28" i="3"/>
  <c r="AG28" i="3"/>
  <c r="H29" i="3"/>
  <c r="S29" i="3"/>
  <c r="AG29" i="3"/>
  <c r="E30" i="3"/>
  <c r="O30" i="3"/>
  <c r="X30" i="3"/>
  <c r="AG30" i="3"/>
  <c r="C31" i="3"/>
  <c r="L31" i="3"/>
  <c r="U31" i="3"/>
  <c r="AD31" i="3"/>
  <c r="AN31" i="3"/>
  <c r="J32" i="3"/>
  <c r="S32" i="3"/>
  <c r="AB32" i="3"/>
  <c r="AK32" i="3"/>
  <c r="G33" i="3"/>
  <c r="P33" i="3"/>
  <c r="Z33" i="3"/>
  <c r="AI33" i="3"/>
  <c r="E34" i="3"/>
  <c r="N34" i="3"/>
  <c r="W34" i="3"/>
  <c r="AF34" i="3"/>
  <c r="AO34" i="3"/>
  <c r="L35" i="3"/>
  <c r="U35" i="3"/>
  <c r="AD35" i="3"/>
  <c r="AM35" i="3"/>
  <c r="I36" i="3"/>
  <c r="R36" i="3"/>
  <c r="AA36" i="3"/>
  <c r="AK36" i="3"/>
  <c r="G37" i="3"/>
  <c r="P37" i="3"/>
  <c r="Y37" i="3"/>
  <c r="AH37" i="3"/>
  <c r="D38" i="3"/>
  <c r="M38" i="3"/>
  <c r="AC4" i="3"/>
  <c r="AF5" i="3"/>
  <c r="AK6" i="3"/>
  <c r="AH7" i="3"/>
  <c r="AF8" i="3"/>
  <c r="AG9" i="3"/>
  <c r="AF10" i="3"/>
  <c r="AB11" i="3"/>
  <c r="AD12" i="3"/>
  <c r="AC13" i="3"/>
  <c r="X14" i="3"/>
  <c r="Z15" i="3"/>
  <c r="Y16" i="3"/>
  <c r="W17" i="3"/>
  <c r="T18" i="3"/>
  <c r="J19" i="3"/>
  <c r="AJ19" i="3"/>
  <c r="R20" i="3"/>
  <c r="C21" i="3"/>
  <c r="V21" i="3"/>
  <c r="AO21" i="3"/>
  <c r="T22" i="3"/>
  <c r="AI22" i="3"/>
  <c r="N23" i="3"/>
  <c r="AA23" i="3"/>
  <c r="D24" i="3"/>
  <c r="T24" i="3"/>
  <c r="AF24" i="3"/>
  <c r="I25" i="3"/>
  <c r="V25" i="3"/>
  <c r="AK25" i="3"/>
  <c r="L26" i="3"/>
  <c r="W26" i="3"/>
  <c r="AK26" i="3"/>
  <c r="I27" i="3"/>
  <c r="W27" i="3"/>
  <c r="AK27" i="3"/>
  <c r="I28" i="3"/>
  <c r="W28" i="3"/>
  <c r="AH28" i="3"/>
  <c r="I29" i="3"/>
  <c r="W29" i="3"/>
  <c r="AH29" i="3"/>
  <c r="G30" i="3"/>
  <c r="P30" i="3"/>
  <c r="Y30" i="3"/>
  <c r="AH30" i="3"/>
  <c r="D31" i="3"/>
  <c r="M31" i="3"/>
  <c r="V31" i="3"/>
  <c r="AF31" i="3"/>
  <c r="AO31" i="3"/>
  <c r="K32" i="3"/>
  <c r="T32" i="3"/>
  <c r="AC32" i="3"/>
  <c r="AL32" i="3"/>
  <c r="H33" i="3"/>
  <c r="R33" i="3"/>
  <c r="AA33" i="3"/>
  <c r="AJ33" i="3"/>
  <c r="F34" i="3"/>
  <c r="O34" i="3"/>
  <c r="X34" i="3"/>
  <c r="AG34" i="3"/>
  <c r="D35" i="3"/>
  <c r="M35" i="3"/>
  <c r="V35" i="3"/>
  <c r="AE35" i="3"/>
  <c r="AN35" i="3"/>
  <c r="J36" i="3"/>
  <c r="S36" i="3"/>
  <c r="AC36" i="3"/>
  <c r="AL36" i="3"/>
  <c r="H37" i="3"/>
  <c r="Q37" i="3"/>
  <c r="Z37" i="3"/>
  <c r="AI37" i="3"/>
  <c r="E38" i="3"/>
  <c r="O38" i="3"/>
  <c r="AL4" i="3"/>
  <c r="H6" i="3"/>
  <c r="G7" i="3"/>
  <c r="AO7" i="3"/>
  <c r="D9" i="3"/>
  <c r="C10" i="3"/>
  <c r="AN10" i="3"/>
  <c r="AO11" i="3"/>
  <c r="AL12" i="3"/>
  <c r="AJ13" i="3"/>
  <c r="AL14" i="3"/>
  <c r="AK15" i="3"/>
  <c r="AF16" i="3"/>
  <c r="AH17" i="3"/>
  <c r="Z18" i="3"/>
  <c r="N19" i="3"/>
  <c r="AO19" i="3"/>
  <c r="Z20" i="3"/>
  <c r="F21" i="3"/>
  <c r="AC21" i="3"/>
  <c r="D22" i="3"/>
  <c r="W22" i="3"/>
  <c r="C23" i="3"/>
  <c r="P23" i="3"/>
  <c r="AF23" i="3"/>
  <c r="F24" i="3"/>
  <c r="V24" i="3"/>
  <c r="AL24" i="3"/>
  <c r="K25" i="3"/>
  <c r="AA25" i="3"/>
  <c r="AM25" i="3"/>
  <c r="N26" i="3"/>
  <c r="AB26" i="3"/>
  <c r="AM26" i="3"/>
  <c r="N27" i="3"/>
  <c r="Y27" i="3"/>
  <c r="AM27" i="3"/>
  <c r="N28" i="3"/>
  <c r="Y28" i="3"/>
  <c r="AM28" i="3"/>
  <c r="K29" i="3"/>
  <c r="Y29" i="3"/>
  <c r="AM29" i="3"/>
  <c r="I30" i="3"/>
  <c r="R30" i="3"/>
  <c r="AA30" i="3"/>
  <c r="AJ30" i="3"/>
  <c r="F31" i="3"/>
  <c r="P31" i="3"/>
  <c r="Y31" i="3"/>
  <c r="AH31" i="3"/>
  <c r="D32" i="3"/>
  <c r="M32" i="3"/>
  <c r="V32" i="3"/>
  <c r="AE32" i="3"/>
  <c r="AO32" i="3"/>
  <c r="K33" i="3"/>
  <c r="T33" i="3"/>
  <c r="AC33" i="3"/>
  <c r="AL33" i="3"/>
  <c r="H34" i="3"/>
  <c r="Q34" i="3"/>
  <c r="AA34" i="3"/>
  <c r="AJ34" i="3"/>
  <c r="F35" i="3"/>
  <c r="O35" i="3"/>
  <c r="X35" i="3"/>
  <c r="AG35" i="3"/>
  <c r="C36" i="3"/>
  <c r="M36" i="3"/>
  <c r="V36" i="3"/>
  <c r="AE36" i="3"/>
  <c r="AN36" i="3"/>
  <c r="J37" i="3"/>
  <c r="S37" i="3"/>
  <c r="AB37" i="3"/>
  <c r="AL37" i="3"/>
  <c r="H38" i="3"/>
  <c r="F5" i="3"/>
  <c r="I6" i="3"/>
  <c r="M7" i="3"/>
  <c r="J8" i="3"/>
  <c r="G9" i="3"/>
  <c r="I10" i="3"/>
  <c r="F11" i="3"/>
  <c r="D12" i="3"/>
  <c r="E13" i="3"/>
  <c r="D14" i="3"/>
  <c r="AM14" i="3"/>
  <c r="AO15" i="3"/>
  <c r="AN16" i="3"/>
  <c r="AI17" i="3"/>
  <c r="AG18" i="3"/>
  <c r="U19" i="3"/>
  <c r="C20" i="3"/>
  <c r="AB20" i="3"/>
  <c r="G21" i="3"/>
  <c r="AD21" i="3"/>
  <c r="J22" i="3"/>
  <c r="X22" i="3"/>
  <c r="D23" i="3"/>
  <c r="Q23" i="3"/>
  <c r="AG23" i="3"/>
  <c r="J24" i="3"/>
  <c r="W24" i="3"/>
  <c r="AM24" i="3"/>
  <c r="M25" i="3"/>
  <c r="AC25" i="3"/>
  <c r="D26" i="3"/>
  <c r="O26" i="3"/>
  <c r="AC26" i="3"/>
  <c r="AN26" i="3"/>
  <c r="O27" i="3"/>
  <c r="AC27" i="3"/>
  <c r="AN27" i="3"/>
  <c r="O28" i="3"/>
  <c r="Z28" i="3"/>
  <c r="AN28" i="3"/>
  <c r="O29" i="3"/>
  <c r="Z29" i="3"/>
  <c r="AN29" i="3"/>
  <c r="J30" i="3"/>
  <c r="S30" i="3"/>
  <c r="AB30" i="3"/>
  <c r="AK30" i="3"/>
  <c r="H31" i="3"/>
  <c r="Q31" i="3"/>
  <c r="Z31" i="3"/>
  <c r="AI31" i="3"/>
  <c r="E32" i="3"/>
  <c r="N32" i="3"/>
  <c r="W32" i="3"/>
  <c r="AG32" i="3"/>
  <c r="C33" i="3"/>
  <c r="L33" i="3"/>
  <c r="U33" i="3"/>
  <c r="AD33" i="3"/>
  <c r="AM33" i="3"/>
  <c r="I34" i="3"/>
  <c r="S34" i="3"/>
  <c r="AB34" i="3"/>
  <c r="AK34" i="3"/>
  <c r="G35" i="3"/>
  <c r="P35" i="3"/>
  <c r="Y35" i="3"/>
  <c r="AH35" i="3"/>
  <c r="E36" i="3"/>
  <c r="N36" i="3"/>
  <c r="W36" i="3"/>
  <c r="AF36" i="3"/>
  <c r="AO36" i="3"/>
  <c r="K37" i="3"/>
  <c r="T37" i="3"/>
  <c r="AD37" i="3"/>
  <c r="AM37" i="3"/>
  <c r="I38" i="3"/>
  <c r="M5" i="3"/>
  <c r="P6" i="3"/>
  <c r="N7" i="3"/>
  <c r="P8" i="3"/>
  <c r="O9" i="3"/>
  <c r="J10" i="3"/>
  <c r="L11" i="3"/>
  <c r="K12" i="3"/>
  <c r="G13" i="3"/>
  <c r="H14" i="3"/>
  <c r="G15" i="3"/>
  <c r="C16" i="3"/>
  <c r="G17" i="3"/>
  <c r="D18" i="3"/>
  <c r="AH18" i="3"/>
  <c r="Y19" i="3"/>
  <c r="D20" i="3"/>
  <c r="AC20" i="3"/>
  <c r="O21" i="3"/>
  <c r="AE21" i="3"/>
  <c r="K22" i="3"/>
  <c r="Z22" i="3"/>
  <c r="E23" i="3"/>
  <c r="V23" i="3"/>
  <c r="AI23" i="3"/>
  <c r="L24" i="3"/>
  <c r="X24" i="3"/>
  <c r="AN24" i="3"/>
  <c r="Q25" i="3"/>
  <c r="AD25" i="3"/>
  <c r="E26" i="3"/>
  <c r="P26" i="3"/>
  <c r="AD26" i="3"/>
  <c r="E27" i="3"/>
  <c r="P27" i="3"/>
  <c r="AD27" i="3"/>
  <c r="AO27" i="3"/>
  <c r="P28" i="3"/>
  <c r="AD28" i="3"/>
  <c r="AO28" i="3"/>
  <c r="P29" i="3"/>
  <c r="AA29" i="3"/>
  <c r="AO29" i="3"/>
  <c r="K30" i="3"/>
  <c r="T30" i="3"/>
  <c r="AC30" i="3"/>
  <c r="AM30" i="3"/>
  <c r="I31" i="3"/>
  <c r="R31" i="3"/>
  <c r="AA31" i="3"/>
  <c r="AJ31" i="3"/>
  <c r="F32" i="3"/>
  <c r="O32" i="3"/>
  <c r="Y32" i="3"/>
  <c r="AH32" i="3"/>
  <c r="D33" i="3"/>
  <c r="M33" i="3"/>
  <c r="V33" i="3"/>
  <c r="AE33" i="3"/>
  <c r="AN33" i="3"/>
  <c r="K34" i="3"/>
  <c r="T34" i="3"/>
  <c r="AC34" i="3"/>
  <c r="AL34" i="3"/>
  <c r="H35" i="3"/>
  <c r="Q35" i="3"/>
  <c r="Z35" i="3"/>
  <c r="AJ35" i="3"/>
  <c r="F36" i="3"/>
  <c r="O36" i="3"/>
  <c r="X36" i="3"/>
  <c r="AG36" i="3"/>
  <c r="C37" i="3"/>
  <c r="L37" i="3"/>
  <c r="V37" i="3"/>
  <c r="AE37" i="3"/>
  <c r="AN37" i="3"/>
  <c r="J38" i="3"/>
  <c r="W5" i="3"/>
  <c r="Q8" i="3"/>
  <c r="AJ10" i="3"/>
  <c r="T13" i="3"/>
  <c r="J16" i="3"/>
  <c r="X18" i="3"/>
  <c r="M20" i="3"/>
  <c r="AG21" i="3"/>
  <c r="AJ22" i="3"/>
  <c r="AN23" i="3"/>
  <c r="AO24" i="3"/>
  <c r="AL25" i="3"/>
  <c r="AF26" i="3"/>
  <c r="AE27" i="3"/>
  <c r="X28" i="3"/>
  <c r="R29" i="3"/>
  <c r="L30" i="3"/>
  <c r="AI30" i="3"/>
  <c r="T31" i="3"/>
  <c r="G32" i="3"/>
  <c r="AD32" i="3"/>
  <c r="O33" i="3"/>
  <c r="C34" i="3"/>
  <c r="Y34" i="3"/>
  <c r="J35" i="3"/>
  <c r="AK35" i="3"/>
  <c r="U36" i="3"/>
  <c r="F37" i="3"/>
  <c r="AF37" i="3"/>
  <c r="P38" i="3"/>
  <c r="Y38" i="3"/>
  <c r="AH38" i="3"/>
  <c r="D39" i="3"/>
  <c r="M39" i="3"/>
  <c r="V39" i="3"/>
  <c r="AF39" i="3"/>
  <c r="AO39" i="3"/>
  <c r="J40" i="3"/>
  <c r="R40" i="3"/>
  <c r="Z40" i="3"/>
  <c r="AH40" i="3"/>
  <c r="C41" i="3"/>
  <c r="K41" i="3"/>
  <c r="S41" i="3"/>
  <c r="AA41" i="3"/>
  <c r="AI41" i="3"/>
  <c r="D42" i="3"/>
  <c r="L42" i="3"/>
  <c r="T42" i="3"/>
  <c r="AB42" i="3"/>
  <c r="AJ42" i="3"/>
  <c r="Z25" i="3"/>
  <c r="D6" i="3"/>
  <c r="X8" i="3"/>
  <c r="M11" i="3"/>
  <c r="AI13" i="3"/>
  <c r="P16" i="3"/>
  <c r="AK18" i="3"/>
  <c r="S20" i="3"/>
  <c r="AL21" i="3"/>
  <c r="G23" i="3"/>
  <c r="E24" i="3"/>
  <c r="C25" i="3"/>
  <c r="F26" i="3"/>
  <c r="AL26" i="3"/>
  <c r="AF27" i="3"/>
  <c r="AE28" i="3"/>
  <c r="X29" i="3"/>
  <c r="M30" i="3"/>
  <c r="AN30" i="3"/>
  <c r="X31" i="3"/>
  <c r="I32" i="3"/>
  <c r="AI32" i="3"/>
  <c r="S33" i="3"/>
  <c r="D34" i="3"/>
  <c r="AD34" i="3"/>
  <c r="N35" i="3"/>
  <c r="AL35" i="3"/>
  <c r="Y36" i="3"/>
  <c r="I37" i="3"/>
  <c r="AG37" i="3"/>
  <c r="Q38" i="3"/>
  <c r="Z38" i="3"/>
  <c r="AI38" i="3"/>
  <c r="E39" i="3"/>
  <c r="N39" i="3"/>
  <c r="X39" i="3"/>
  <c r="AG39" i="3"/>
  <c r="C40" i="3"/>
  <c r="K40" i="3"/>
  <c r="S40" i="3"/>
  <c r="AA40" i="3"/>
  <c r="AI40" i="3"/>
  <c r="D41" i="3"/>
  <c r="L41" i="3"/>
  <c r="T41" i="3"/>
  <c r="AB41" i="3"/>
  <c r="AJ41" i="3"/>
  <c r="E42" i="3"/>
  <c r="M42" i="3"/>
  <c r="U42" i="3"/>
  <c r="AC42" i="3"/>
  <c r="AK42" i="3"/>
  <c r="R32" i="3"/>
  <c r="M15" i="3"/>
  <c r="AC24" i="3"/>
  <c r="G29" i="3"/>
  <c r="AK31" i="3"/>
  <c r="AF33" i="3"/>
  <c r="K36" i="3"/>
  <c r="U38" i="3"/>
  <c r="J39" i="3"/>
  <c r="AB39" i="3"/>
  <c r="O40" i="3"/>
  <c r="AM40" i="3"/>
  <c r="X41" i="3"/>
  <c r="I42" i="3"/>
  <c r="AG42" i="3"/>
  <c r="V6" i="3"/>
  <c r="AM8" i="3"/>
  <c r="U11" i="3"/>
  <c r="L14" i="3"/>
  <c r="AE16" i="3"/>
  <c r="AN18" i="3"/>
  <c r="AD20" i="3"/>
  <c r="C22" i="3"/>
  <c r="H23" i="3"/>
  <c r="M24" i="3"/>
  <c r="J25" i="3"/>
  <c r="G26" i="3"/>
  <c r="F27" i="3"/>
  <c r="AL27" i="3"/>
  <c r="AF28" i="3"/>
  <c r="AE29" i="3"/>
  <c r="Q30" i="3"/>
  <c r="AO30" i="3"/>
  <c r="AB31" i="3"/>
  <c r="L32" i="3"/>
  <c r="AJ32" i="3"/>
  <c r="W33" i="3"/>
  <c r="G34" i="3"/>
  <c r="AE34" i="3"/>
  <c r="R35" i="3"/>
  <c r="AO35" i="3"/>
  <c r="Z36" i="3"/>
  <c r="N37" i="3"/>
  <c r="AJ37" i="3"/>
  <c r="R38" i="3"/>
  <c r="AA38" i="3"/>
  <c r="AJ38" i="3"/>
  <c r="F39" i="3"/>
  <c r="P39" i="3"/>
  <c r="Y39" i="3"/>
  <c r="AH39" i="3"/>
  <c r="D40" i="3"/>
  <c r="L40" i="3"/>
  <c r="T40" i="3"/>
  <c r="AB40" i="3"/>
  <c r="AJ40" i="3"/>
  <c r="E41" i="3"/>
  <c r="M41" i="3"/>
  <c r="U41" i="3"/>
  <c r="AC41" i="3"/>
  <c r="AK41" i="3"/>
  <c r="F42" i="3"/>
  <c r="N42" i="3"/>
  <c r="V42" i="3"/>
  <c r="AD42" i="3"/>
  <c r="AL42" i="3"/>
  <c r="U7" i="3"/>
  <c r="R12" i="3"/>
  <c r="AA19" i="3"/>
  <c r="P21" i="3"/>
  <c r="X23" i="3"/>
  <c r="J28" i="3"/>
  <c r="Z30" i="3"/>
  <c r="U32" i="3"/>
  <c r="AN34" i="3"/>
  <c r="W37" i="3"/>
  <c r="AN38" i="3"/>
  <c r="AK39" i="3"/>
  <c r="W40" i="3"/>
  <c r="H41" i="3"/>
  <c r="AF41" i="3"/>
  <c r="Q42" i="3"/>
  <c r="AO42" i="3"/>
  <c r="X6" i="3"/>
  <c r="S9" i="3"/>
  <c r="AI11" i="3"/>
  <c r="Q14" i="3"/>
  <c r="H17" i="3"/>
  <c r="M19" i="3"/>
  <c r="AH20" i="3"/>
  <c r="L22" i="3"/>
  <c r="O23" i="3"/>
  <c r="N24" i="3"/>
  <c r="R25" i="3"/>
  <c r="M26" i="3"/>
  <c r="G27" i="3"/>
  <c r="F28" i="3"/>
  <c r="AL28" i="3"/>
  <c r="AF29" i="3"/>
  <c r="U30" i="3"/>
  <c r="E31" i="3"/>
  <c r="AC31" i="3"/>
  <c r="Q32" i="3"/>
  <c r="AM32" i="3"/>
  <c r="X33" i="3"/>
  <c r="L34" i="3"/>
  <c r="AI34" i="3"/>
  <c r="T35" i="3"/>
  <c r="G36" i="3"/>
  <c r="AD36" i="3"/>
  <c r="O37" i="3"/>
  <c r="AO37" i="3"/>
  <c r="S38" i="3"/>
  <c r="AB38" i="3"/>
  <c r="AK38" i="3"/>
  <c r="H39" i="3"/>
  <c r="Q39" i="3"/>
  <c r="Z39" i="3"/>
  <c r="AI39" i="3"/>
  <c r="E40" i="3"/>
  <c r="M40" i="3"/>
  <c r="U40" i="3"/>
  <c r="AC40" i="3"/>
  <c r="AK40" i="3"/>
  <c r="F41" i="3"/>
  <c r="N41" i="3"/>
  <c r="V41" i="3"/>
  <c r="AD41" i="3"/>
  <c r="AL41" i="3"/>
  <c r="G42" i="3"/>
  <c r="O42" i="3"/>
  <c r="W42" i="3"/>
  <c r="AE42" i="3"/>
  <c r="AM42" i="3"/>
  <c r="AL6" i="3"/>
  <c r="T9" i="3"/>
  <c r="O12" i="3"/>
  <c r="AF14" i="3"/>
  <c r="O17" i="3"/>
  <c r="Z19" i="3"/>
  <c r="E21" i="3"/>
  <c r="N22" i="3"/>
  <c r="W23" i="3"/>
  <c r="U24" i="3"/>
  <c r="S25" i="3"/>
  <c r="T26" i="3"/>
  <c r="M27" i="3"/>
  <c r="G28" i="3"/>
  <c r="C29" i="3"/>
  <c r="AI29" i="3"/>
  <c r="W30" i="3"/>
  <c r="J31" i="3"/>
  <c r="AG31" i="3"/>
  <c r="E33" i="3"/>
  <c r="AB33" i="3"/>
  <c r="M34" i="3"/>
  <c r="AM34" i="3"/>
  <c r="W35" i="3"/>
  <c r="H36" i="3"/>
  <c r="AH36" i="3"/>
  <c r="R37" i="3"/>
  <c r="C38" i="3"/>
  <c r="T38" i="3"/>
  <c r="AC38" i="3"/>
  <c r="AM38" i="3"/>
  <c r="I39" i="3"/>
  <c r="R39" i="3"/>
  <c r="AA39" i="3"/>
  <c r="AJ39" i="3"/>
  <c r="F40" i="3"/>
  <c r="N40" i="3"/>
  <c r="V40" i="3"/>
  <c r="AD40" i="3"/>
  <c r="AL40" i="3"/>
  <c r="G41" i="3"/>
  <c r="O41" i="3"/>
  <c r="W41" i="3"/>
  <c r="AE41" i="3"/>
  <c r="AM41" i="3"/>
  <c r="H42" i="3"/>
  <c r="P42" i="3"/>
  <c r="X42" i="3"/>
  <c r="AF42" i="3"/>
  <c r="AN42" i="3"/>
  <c r="S4" i="3"/>
  <c r="AI9" i="3"/>
  <c r="AB17" i="3"/>
  <c r="V22" i="3"/>
  <c r="U26" i="3"/>
  <c r="C30" i="3"/>
  <c r="K31" i="3"/>
  <c r="F33" i="3"/>
  <c r="P34" i="3"/>
  <c r="AB35" i="3"/>
  <c r="AI36" i="3"/>
  <c r="G38" i="3"/>
  <c r="AE38" i="3"/>
  <c r="S39" i="3"/>
  <c r="G40" i="3"/>
  <c r="AE40" i="3"/>
  <c r="P41" i="3"/>
  <c r="AN41" i="3"/>
  <c r="Y42" i="3"/>
  <c r="AI4" i="3"/>
  <c r="Y7" i="3"/>
  <c r="R10" i="3"/>
  <c r="AE12" i="3"/>
  <c r="O15" i="3"/>
  <c r="J18" i="3"/>
  <c r="AK19" i="3"/>
  <c r="S21" i="3"/>
  <c r="AE22" i="3"/>
  <c r="AE23" i="3"/>
  <c r="AD24" i="3"/>
  <c r="AE25" i="3"/>
  <c r="X26" i="3"/>
  <c r="U27" i="3"/>
  <c r="Q28" i="3"/>
  <c r="J29" i="3"/>
  <c r="D30" i="3"/>
  <c r="AE30" i="3"/>
  <c r="N31" i="3"/>
  <c r="AL31" i="3"/>
  <c r="Z32" i="3"/>
  <c r="J33" i="3"/>
  <c r="AH33" i="3"/>
  <c r="U34" i="3"/>
  <c r="E35" i="3"/>
  <c r="AC35" i="3"/>
  <c r="P36" i="3"/>
  <c r="AM36" i="3"/>
  <c r="X37" i="3"/>
  <c r="K38" i="3"/>
  <c r="W38" i="3"/>
  <c r="AF38" i="3"/>
  <c r="AO38" i="3"/>
  <c r="K39" i="3"/>
  <c r="T39" i="3"/>
  <c r="AC39" i="3"/>
  <c r="AL39" i="3"/>
  <c r="H40" i="3"/>
  <c r="P40" i="3"/>
  <c r="X40" i="3"/>
  <c r="AF40" i="3"/>
  <c r="AN40" i="3"/>
  <c r="I41" i="3"/>
  <c r="Q41" i="3"/>
  <c r="Y41" i="3"/>
  <c r="AG41" i="3"/>
  <c r="AO41" i="3"/>
  <c r="J42" i="3"/>
  <c r="R42" i="3"/>
  <c r="Z42" i="3"/>
  <c r="AH42" i="3"/>
  <c r="O5" i="3"/>
  <c r="AN7" i="3"/>
  <c r="X10" i="3"/>
  <c r="N13" i="3"/>
  <c r="AC15" i="3"/>
  <c r="K18" i="3"/>
  <c r="L20" i="3"/>
  <c r="AA21" i="3"/>
  <c r="AF22" i="3"/>
  <c r="AJ23" i="3"/>
  <c r="AG24" i="3"/>
  <c r="AI25" i="3"/>
  <c r="AE26" i="3"/>
  <c r="X27" i="3"/>
  <c r="R28" i="3"/>
  <c r="Q29" i="3"/>
  <c r="H30" i="3"/>
  <c r="AF30" i="3"/>
  <c r="S31" i="3"/>
  <c r="C32" i="3"/>
  <c r="AA32" i="3"/>
  <c r="N33" i="3"/>
  <c r="AK33" i="3"/>
  <c r="V34" i="3"/>
  <c r="I35" i="3"/>
  <c r="AF35" i="3"/>
  <c r="Q36" i="3"/>
  <c r="D37" i="3"/>
  <c r="AA37" i="3"/>
  <c r="L38" i="3"/>
  <c r="X38" i="3"/>
  <c r="AG38" i="3"/>
  <c r="C39" i="3"/>
  <c r="L39" i="3"/>
  <c r="U39" i="3"/>
  <c r="AD39" i="3"/>
  <c r="AN39" i="3"/>
  <c r="I40" i="3"/>
  <c r="Q40" i="3"/>
  <c r="Y40" i="3"/>
  <c r="AG40" i="3"/>
  <c r="AO40" i="3"/>
  <c r="J41" i="3"/>
  <c r="R41" i="3"/>
  <c r="Z41" i="3"/>
  <c r="AH41" i="3"/>
  <c r="C42" i="3"/>
  <c r="K42" i="3"/>
  <c r="S42" i="3"/>
  <c r="AA42" i="3"/>
  <c r="AI42" i="3"/>
  <c r="Q27" i="3"/>
  <c r="K19" i="3"/>
  <c r="O16" i="3"/>
  <c r="S13" i="3"/>
  <c r="T10" i="3"/>
  <c r="X7" i="3"/>
  <c r="R4" i="3"/>
  <c r="W15" i="3"/>
  <c r="AA12" i="3"/>
  <c r="AE9" i="3"/>
  <c r="AF6" i="3"/>
  <c r="AL29" i="3"/>
  <c r="M28" i="3"/>
  <c r="AA26" i="3"/>
  <c r="AK24" i="3"/>
  <c r="AN22" i="3"/>
  <c r="W20" i="3"/>
  <c r="AA17" i="3"/>
  <c r="AD14" i="3"/>
  <c r="AH11" i="3"/>
  <c r="AL8" i="3"/>
  <c r="AL5" i="3"/>
  <c r="O39" i="3"/>
  <c r="AC37" i="3"/>
  <c r="D36" i="3"/>
  <c r="R34" i="3"/>
  <c r="AF32" i="3"/>
  <c r="G31" i="3"/>
  <c r="U29" i="3"/>
  <c r="AI27" i="3"/>
  <c r="J26" i="3"/>
  <c r="Q24" i="3"/>
  <c r="R22" i="3"/>
  <c r="AG19" i="3"/>
  <c r="AI16" i="3"/>
  <c r="AM13" i="3"/>
  <c r="C11" i="3"/>
  <c r="G8" i="3"/>
  <c r="C5" i="3"/>
  <c r="AI28" i="3"/>
  <c r="J27" i="3"/>
  <c r="W25" i="3"/>
  <c r="AB23" i="3"/>
  <c r="W21" i="3"/>
  <c r="AA18" i="3"/>
  <c r="AE15" i="3"/>
  <c r="AH12" i="3"/>
  <c r="AJ9" i="3"/>
  <c r="AN6" i="3"/>
  <c r="H4" i="3"/>
  <c r="AG5" i="3"/>
  <c r="S7" i="3"/>
  <c r="E9" i="3"/>
  <c r="AD10" i="3"/>
  <c r="P12" i="3"/>
  <c r="AO13" i="3"/>
  <c r="AA15" i="3"/>
  <c r="M17" i="3"/>
  <c r="AL18" i="3"/>
  <c r="X20" i="3"/>
  <c r="AG4" i="3"/>
  <c r="S6" i="3"/>
  <c r="E8" i="3"/>
  <c r="AD9" i="3"/>
  <c r="P11" i="3"/>
  <c r="AO12" i="3"/>
  <c r="AA14" i="3"/>
  <c r="M16" i="3"/>
  <c r="AL17" i="3"/>
  <c r="X19" i="3"/>
  <c r="J21" i="3"/>
  <c r="AC5" i="3"/>
  <c r="AD5" i="3"/>
  <c r="AL7" i="3"/>
  <c r="E10" i="3"/>
  <c r="M12" i="3"/>
  <c r="U14" i="3"/>
  <c r="AA16" i="3"/>
  <c r="AI18" i="3"/>
  <c r="D21" i="3"/>
  <c r="AG22" i="3"/>
  <c r="S24" i="3"/>
  <c r="U4" i="3"/>
  <c r="AC6" i="3"/>
  <c r="AI8" i="3"/>
  <c r="D11" i="3"/>
  <c r="L13" i="3"/>
  <c r="R15" i="3"/>
  <c r="Z17" i="3"/>
  <c r="AH19" i="3"/>
  <c r="AJ21" i="3"/>
  <c r="L5" i="3"/>
  <c r="O8" i="3"/>
  <c r="AJ18" i="3"/>
  <c r="AM15" i="3"/>
  <c r="D13" i="3"/>
  <c r="H10" i="3"/>
  <c r="I7" i="3"/>
  <c r="E18" i="3"/>
  <c r="I15" i="3"/>
  <c r="L12" i="3"/>
  <c r="P9" i="3"/>
  <c r="T6" i="3"/>
  <c r="AD29" i="3"/>
  <c r="E28" i="3"/>
  <c r="S26" i="3"/>
  <c r="AB24" i="3"/>
  <c r="AD22" i="3"/>
  <c r="J20" i="3"/>
  <c r="L17" i="3"/>
  <c r="P14" i="3"/>
  <c r="S11" i="3"/>
  <c r="W8" i="3"/>
  <c r="V5" i="3"/>
  <c r="G39" i="3"/>
  <c r="U37" i="3"/>
  <c r="AI35" i="3"/>
  <c r="J34" i="3"/>
  <c r="X32" i="3"/>
  <c r="AL30" i="3"/>
  <c r="M29" i="3"/>
  <c r="AA27" i="3"/>
  <c r="AO25" i="3"/>
  <c r="H24" i="3"/>
  <c r="G22" i="3"/>
  <c r="S19" i="3"/>
  <c r="V16" i="3"/>
  <c r="X13" i="3"/>
  <c r="AB10" i="3"/>
  <c r="AE7" i="3"/>
  <c r="W4" i="3"/>
  <c r="AA28" i="3"/>
  <c r="AO26" i="3"/>
  <c r="N25" i="3"/>
  <c r="S23" i="3"/>
  <c r="K21" i="3"/>
  <c r="L18" i="3"/>
  <c r="P15" i="3"/>
  <c r="T12" i="3"/>
  <c r="W9" i="3"/>
  <c r="Y6" i="3"/>
  <c r="P4" i="3"/>
  <c r="AO5" i="3"/>
  <c r="AA7" i="3"/>
  <c r="M9" i="3"/>
  <c r="AL10" i="3"/>
  <c r="X12" i="3"/>
  <c r="J14" i="3"/>
  <c r="AI15" i="3"/>
  <c r="U17" i="3"/>
  <c r="G19" i="3"/>
  <c r="AF20" i="3"/>
  <c r="AO4" i="3"/>
  <c r="AA6" i="3"/>
  <c r="M8" i="3"/>
  <c r="AL9" i="3"/>
  <c r="X11" i="3"/>
  <c r="J13" i="3"/>
  <c r="AI14" i="3"/>
  <c r="U16" i="3"/>
  <c r="G18" i="3"/>
  <c r="AF19" i="3"/>
  <c r="R21" i="3"/>
  <c r="AM5" i="3"/>
  <c r="AN5" i="3"/>
  <c r="I8" i="3"/>
  <c r="Q10" i="3"/>
  <c r="W12" i="3"/>
  <c r="AE14" i="3"/>
  <c r="AM16" i="3"/>
  <c r="F19" i="3"/>
  <c r="N21" i="3"/>
  <c r="AO22" i="3"/>
  <c r="AA24" i="3"/>
  <c r="AE4" i="3"/>
  <c r="AM6" i="3"/>
  <c r="H9" i="3"/>
  <c r="N11" i="3"/>
  <c r="V13" i="3"/>
  <c r="AD15" i="3"/>
  <c r="AJ17" i="3"/>
  <c r="E20" i="3"/>
  <c r="E22" i="3"/>
  <c r="N8" i="3"/>
  <c r="S10" i="3"/>
  <c r="M4" i="3"/>
  <c r="P25" i="3"/>
  <c r="Q18" i="3"/>
  <c r="AD6" i="3"/>
  <c r="AH34" i="3"/>
  <c r="Z26" i="3"/>
  <c r="V20" i="3"/>
  <c r="AH8" i="3"/>
  <c r="Z27" i="3"/>
  <c r="G24" i="3"/>
  <c r="S16" i="3"/>
  <c r="AD7" i="3"/>
  <c r="C7" i="3"/>
  <c r="Y13" i="3"/>
  <c r="V18" i="3"/>
  <c r="AB7" i="3"/>
  <c r="AJ15" i="3"/>
  <c r="G5" i="3"/>
  <c r="X9" i="3"/>
  <c r="M18" i="3"/>
  <c r="G6" i="3"/>
  <c r="AK14" i="3"/>
  <c r="T21" i="3"/>
  <c r="U18" i="3"/>
  <c r="Y15" i="3"/>
  <c r="AB12" i="3"/>
  <c r="AF9" i="3"/>
  <c r="AJ6" i="3"/>
  <c r="AE17" i="3"/>
  <c r="AG14" i="3"/>
  <c r="AK11" i="3"/>
  <c r="AN8" i="3"/>
  <c r="E6" i="3"/>
  <c r="V29" i="3"/>
  <c r="AJ27" i="3"/>
  <c r="K26" i="3"/>
  <c r="R24" i="3"/>
  <c r="S22" i="3"/>
  <c r="AI19" i="3"/>
  <c r="AL16" i="3"/>
  <c r="AN13" i="3"/>
  <c r="E11" i="3"/>
  <c r="H8" i="3"/>
  <c r="E5" i="3"/>
  <c r="AL38" i="3"/>
  <c r="M37" i="3"/>
  <c r="AA35" i="3"/>
  <c r="AO33" i="3"/>
  <c r="P32" i="3"/>
  <c r="AD30" i="3"/>
  <c r="E29" i="3"/>
  <c r="S27" i="3"/>
  <c r="AG25" i="3"/>
  <c r="AL23" i="3"/>
  <c r="AI21" i="3"/>
  <c r="D19" i="3"/>
  <c r="H16" i="3"/>
  <c r="K13" i="3"/>
  <c r="M10" i="3"/>
  <c r="Q7" i="3"/>
  <c r="G4" i="3"/>
  <c r="S28" i="3"/>
  <c r="AG26" i="3"/>
  <c r="E25" i="3"/>
  <c r="I23" i="3"/>
  <c r="AI20" i="3"/>
  <c r="AM17" i="3"/>
  <c r="AN14" i="3"/>
  <c r="E12" i="3"/>
  <c r="I9" i="3"/>
  <c r="L6" i="3"/>
  <c r="X4" i="3"/>
  <c r="J6" i="3"/>
  <c r="AI7" i="3"/>
  <c r="U9" i="3"/>
  <c r="G11" i="3"/>
  <c r="AF12" i="3"/>
  <c r="R14" i="3"/>
  <c r="D16" i="3"/>
  <c r="AC17" i="3"/>
  <c r="O19" i="3"/>
  <c r="AN20" i="3"/>
  <c r="J5" i="3"/>
  <c r="AI6" i="3"/>
  <c r="U8" i="3"/>
  <c r="G10" i="3"/>
  <c r="AF11" i="3"/>
  <c r="R13" i="3"/>
  <c r="D15" i="3"/>
  <c r="AC16" i="3"/>
  <c r="O18" i="3"/>
  <c r="AN19" i="3"/>
  <c r="D4" i="3"/>
  <c r="E4" i="3"/>
  <c r="M6" i="3"/>
  <c r="S8" i="3"/>
  <c r="AA10" i="3"/>
  <c r="AI12" i="3"/>
  <c r="AO14" i="3"/>
  <c r="J17" i="3"/>
  <c r="R19" i="3"/>
  <c r="X21" i="3"/>
  <c r="J23" i="3"/>
  <c r="AI24" i="3"/>
  <c r="D5" i="3"/>
  <c r="J7" i="3"/>
  <c r="R9" i="3"/>
  <c r="Z11" i="3"/>
  <c r="AF13" i="3"/>
  <c r="AN15" i="3"/>
  <c r="I18" i="3"/>
  <c r="O20" i="3"/>
  <c r="M22" i="3"/>
  <c r="K11" i="3"/>
  <c r="O13" i="3"/>
  <c r="AC28" i="3"/>
  <c r="U23" i="3"/>
  <c r="V12" i="3"/>
  <c r="AE39" i="3"/>
  <c r="I33" i="3"/>
  <c r="L28" i="3"/>
  <c r="Y17" i="3"/>
  <c r="AG11" i="3"/>
  <c r="L29" i="3"/>
  <c r="F22" i="3"/>
  <c r="W13" i="3"/>
  <c r="V4" i="3"/>
  <c r="AB8" i="3"/>
  <c r="AM11" i="3"/>
  <c r="AJ16" i="3"/>
  <c r="Q4" i="3"/>
  <c r="N9" i="3"/>
  <c r="K14" i="3"/>
  <c r="AG20" i="3"/>
  <c r="AD11" i="3"/>
  <c r="U20" i="3"/>
  <c r="AB25" i="3"/>
  <c r="AC12" i="3"/>
  <c r="F23" i="3"/>
  <c r="H18" i="3"/>
  <c r="J15" i="3"/>
  <c r="N12" i="3"/>
  <c r="Q9" i="3"/>
  <c r="U6" i="3"/>
  <c r="Q17" i="3"/>
  <c r="T14" i="3"/>
  <c r="V11" i="3"/>
  <c r="Z8" i="3"/>
  <c r="AA5" i="3"/>
  <c r="N29" i="3"/>
  <c r="AB27" i="3"/>
  <c r="C26" i="3"/>
  <c r="I24" i="3"/>
  <c r="H22" i="3"/>
  <c r="T19" i="3"/>
  <c r="X16" i="3"/>
  <c r="AA13" i="3"/>
  <c r="AC10" i="3"/>
  <c r="AG7" i="3"/>
  <c r="AB4" i="3"/>
  <c r="AD38" i="3"/>
  <c r="E37" i="3"/>
  <c r="S35" i="3"/>
  <c r="AG33" i="3"/>
  <c r="H32" i="3"/>
  <c r="V30" i="3"/>
  <c r="AJ28" i="3"/>
  <c r="K27" i="3"/>
  <c r="X25" i="3"/>
  <c r="AC23" i="3"/>
  <c r="Y21" i="3"/>
  <c r="AB18" i="3"/>
  <c r="AF15" i="3"/>
  <c r="AJ12" i="3"/>
  <c r="AM9" i="3"/>
  <c r="AO6" i="3"/>
  <c r="AJ29" i="3"/>
  <c r="K28" i="3"/>
  <c r="Y26" i="3"/>
  <c r="AH24" i="3"/>
  <c r="AL22" i="3"/>
  <c r="T20" i="3"/>
  <c r="X17" i="3"/>
  <c r="AB14" i="3"/>
  <c r="AC11" i="3"/>
  <c r="AG8" i="3"/>
  <c r="AI5" i="3"/>
  <c r="AF4" i="3"/>
  <c r="R6" i="3"/>
  <c r="D8" i="3"/>
  <c r="AC9" i="3"/>
  <c r="O11" i="3"/>
  <c r="AN12" i="3"/>
  <c r="Z14" i="3"/>
  <c r="L16" i="3"/>
  <c r="AK17" i="3"/>
  <c r="W19" i="3"/>
  <c r="I21" i="3"/>
  <c r="R5" i="3"/>
  <c r="D7" i="3"/>
  <c r="AC8" i="3"/>
  <c r="O10" i="3"/>
  <c r="AN11" i="3"/>
  <c r="Z13" i="3"/>
  <c r="L15" i="3"/>
  <c r="AK16" i="3"/>
  <c r="W18" i="3"/>
  <c r="I20" i="3"/>
  <c r="N4" i="3"/>
  <c r="O4" i="3"/>
  <c r="W6" i="3"/>
  <c r="AE8" i="3"/>
  <c r="AK10" i="3"/>
  <c r="F13" i="3"/>
  <c r="N15" i="3"/>
  <c r="T17" i="3"/>
  <c r="AB19" i="3"/>
  <c r="AF21" i="3"/>
  <c r="R23" i="3"/>
  <c r="D25" i="3"/>
  <c r="N5" i="3"/>
  <c r="V7" i="3"/>
  <c r="AB9" i="3"/>
  <c r="AJ11" i="3"/>
  <c r="E14" i="3"/>
  <c r="K16" i="3"/>
  <c r="S18" i="3"/>
  <c r="AA20" i="3"/>
  <c r="U22" i="3"/>
  <c r="AJ24" i="3"/>
  <c r="AG17" i="3"/>
  <c r="AJ14" i="3"/>
  <c r="AL11" i="3"/>
  <c r="C9" i="3"/>
  <c r="F6" i="3"/>
  <c r="AO16" i="3"/>
  <c r="F14" i="3"/>
  <c r="I11" i="3"/>
  <c r="K8" i="3"/>
  <c r="K5" i="3"/>
  <c r="F29" i="3"/>
  <c r="T27" i="3"/>
  <c r="AH25" i="3"/>
  <c r="AM23" i="3"/>
  <c r="AK21" i="3"/>
  <c r="E19" i="3"/>
  <c r="I16" i="3"/>
  <c r="M13" i="3"/>
  <c r="P10" i="3"/>
  <c r="R7" i="3"/>
  <c r="J4" i="3"/>
  <c r="V38" i="3"/>
  <c r="AJ36" i="3"/>
  <c r="K35" i="3"/>
  <c r="Y33" i="3"/>
  <c r="AM31" i="3"/>
  <c r="N30" i="3"/>
  <c r="AB28" i="3"/>
  <c r="C27" i="3"/>
  <c r="O25" i="3"/>
  <c r="T23" i="3"/>
  <c r="L21" i="3"/>
  <c r="P18" i="3"/>
  <c r="Q15" i="3"/>
  <c r="U12" i="3"/>
  <c r="Y9" i="3"/>
  <c r="AB6" i="3"/>
  <c r="AB29" i="3"/>
  <c r="C28" i="3"/>
  <c r="Q26" i="3"/>
  <c r="Y24" i="3"/>
  <c r="AA22" i="3"/>
  <c r="F20" i="3"/>
  <c r="I17" i="3"/>
  <c r="M14" i="3"/>
  <c r="Q11" i="3"/>
  <c r="R8" i="3"/>
  <c r="P5" i="3"/>
  <c r="AN4" i="3"/>
  <c r="Z6" i="3"/>
  <c r="L8" i="3"/>
  <c r="AK9" i="3"/>
  <c r="W11" i="3"/>
  <c r="I13" i="3"/>
  <c r="AH14" i="3"/>
  <c r="T16" i="3"/>
  <c r="F18" i="3"/>
  <c r="AE19" i="3"/>
  <c r="Q21" i="3"/>
  <c r="Z5" i="3"/>
  <c r="L7" i="3"/>
  <c r="AK8" i="3"/>
  <c r="W10" i="3"/>
  <c r="I12" i="3"/>
  <c r="AH13" i="3"/>
  <c r="T15" i="3"/>
  <c r="F17" i="3"/>
  <c r="AE18" i="3"/>
  <c r="Q20" i="3"/>
  <c r="Z4" i="3"/>
  <c r="AA4" i="3"/>
  <c r="AG6" i="3"/>
  <c r="AO8" i="3"/>
  <c r="J11" i="3"/>
  <c r="P13" i="3"/>
  <c r="X15" i="3"/>
  <c r="AF17" i="3"/>
  <c r="AL19" i="3"/>
  <c r="AN21" i="3"/>
  <c r="Z23" i="3"/>
  <c r="L25" i="3"/>
  <c r="X5" i="3"/>
  <c r="AF7" i="3"/>
  <c r="AN9" i="3"/>
  <c r="G12" i="3"/>
  <c r="O14" i="3"/>
  <c r="W16" i="3"/>
  <c r="AC18" i="3"/>
  <c r="AK20" i="3"/>
  <c r="AC22" i="3"/>
  <c r="C17" i="3"/>
  <c r="N16" i="3"/>
  <c r="D27" i="3"/>
  <c r="U15" i="3"/>
  <c r="F38" i="3"/>
  <c r="W31" i="3"/>
  <c r="AM22" i="3"/>
  <c r="AK5" i="3"/>
  <c r="Q19" i="3"/>
  <c r="Q5" i="3"/>
  <c r="K15" i="3"/>
  <c r="C6" i="3"/>
  <c r="Y12" i="3"/>
  <c r="V17" i="3"/>
  <c r="H5" i="3"/>
  <c r="AL13" i="3"/>
  <c r="C24" i="3"/>
  <c r="U10" i="3"/>
  <c r="L19" i="3"/>
  <c r="R17" i="3"/>
  <c r="V14" i="3"/>
  <c r="Y11" i="3"/>
  <c r="AA8" i="3"/>
  <c r="AB5" i="3"/>
  <c r="Z16" i="3"/>
  <c r="AD13" i="3"/>
  <c r="AH10" i="3"/>
  <c r="AK7" i="3"/>
  <c r="AD4" i="3"/>
  <c r="AK28" i="3"/>
  <c r="L27" i="3"/>
  <c r="Y25" i="3"/>
  <c r="AD23" i="3"/>
  <c r="Z21" i="3"/>
  <c r="AF18" i="3"/>
  <c r="AG15" i="3"/>
  <c r="AK12" i="3"/>
  <c r="AO9" i="3"/>
  <c r="E7" i="3"/>
  <c r="AM39" i="3"/>
  <c r="N38" i="3"/>
  <c r="AB36" i="3"/>
  <c r="C35" i="3"/>
  <c r="Q33" i="3"/>
  <c r="AE31" i="3"/>
  <c r="F30" i="3"/>
  <c r="T28" i="3"/>
  <c r="AH26" i="3"/>
  <c r="F25" i="3"/>
  <c r="K23" i="3"/>
  <c r="AJ20" i="3"/>
  <c r="AN17" i="3"/>
  <c r="E15" i="3"/>
  <c r="F12" i="3"/>
  <c r="J9" i="3"/>
  <c r="N6" i="3"/>
  <c r="T29" i="3"/>
  <c r="AH27" i="3"/>
  <c r="I26" i="3"/>
  <c r="P24" i="3"/>
  <c r="P22" i="3"/>
  <c r="AD19" i="3"/>
  <c r="AH16" i="3"/>
  <c r="AK13" i="3"/>
  <c r="AO10" i="3"/>
  <c r="F8" i="3"/>
  <c r="AM4" i="3"/>
  <c r="I5" i="3"/>
  <c r="AH6" i="3"/>
  <c r="T8" i="3"/>
  <c r="F10" i="3"/>
  <c r="AE11" i="3"/>
  <c r="Q13" i="3"/>
  <c r="C15" i="3"/>
  <c r="AB16" i="3"/>
  <c r="N18" i="3"/>
  <c r="AM19" i="3"/>
  <c r="I4" i="3"/>
  <c r="AH5" i="3"/>
  <c r="T7" i="3"/>
  <c r="F9" i="3"/>
  <c r="AE10" i="3"/>
  <c r="Q12" i="3"/>
  <c r="C14" i="3"/>
  <c r="AB15" i="3"/>
  <c r="N17" i="3"/>
  <c r="AM18" i="3"/>
  <c r="Y20" i="3"/>
  <c r="AJ4" i="3"/>
  <c r="AK4" i="3"/>
  <c r="F7" i="3"/>
  <c r="L9" i="3"/>
  <c r="T11" i="3"/>
  <c r="AB13" i="3"/>
  <c r="AH15" i="3"/>
  <c r="C18" i="3"/>
  <c r="K20" i="3"/>
  <c r="I22" i="3"/>
  <c r="AH23" i="3"/>
  <c r="T25" i="3"/>
  <c r="AJ5" i="3"/>
  <c r="C8" i="3"/>
  <c r="K10" i="3"/>
  <c r="S12" i="3"/>
  <c r="Y14" i="3"/>
  <c r="AG16" i="3"/>
  <c r="AO18" i="3"/>
  <c r="H21" i="3"/>
  <c r="AK22" i="3"/>
  <c r="G14" i="3"/>
  <c r="W7" i="3"/>
  <c r="M21" i="3"/>
  <c r="Z9" i="3"/>
  <c r="T36" i="3"/>
  <c r="AK29" i="3"/>
  <c r="AC14" i="3"/>
  <c r="AN25" i="3"/>
  <c r="Z10" i="3"/>
  <c r="N10" i="3"/>
  <c r="H20" i="3"/>
  <c r="AM10" i="3"/>
  <c r="H19" i="3"/>
  <c r="P7" i="3"/>
  <c r="G16" i="3"/>
  <c r="Q22" i="3"/>
  <c r="D17" i="3"/>
  <c r="D10" i="3"/>
  <c r="AO17" i="3"/>
  <c r="Z34" i="3"/>
  <c r="G20" i="3"/>
  <c r="AF25" i="3"/>
  <c r="F4" i="3"/>
  <c r="E17" i="3"/>
  <c r="AG12" i="3"/>
  <c r="Z7" i="3"/>
  <c r="K24" i="3"/>
  <c r="V19" i="3"/>
  <c r="R26" i="3"/>
  <c r="AJ7" i="3"/>
  <c r="AD16" i="3"/>
  <c r="H7" i="3"/>
  <c r="F15" i="3"/>
  <c r="AN32" i="3"/>
  <c r="K17" i="3"/>
  <c r="AK23" i="3"/>
  <c r="Y5" i="3"/>
  <c r="AD18" i="3"/>
  <c r="S14" i="3"/>
  <c r="AH9" i="3"/>
  <c r="K4" i="3"/>
  <c r="AB21" i="3"/>
  <c r="AE13" i="3"/>
  <c r="L4" i="3"/>
  <c r="J12" i="3"/>
  <c r="O31" i="3"/>
  <c r="N14" i="3"/>
  <c r="AH21" i="3"/>
  <c r="K7" i="3"/>
  <c r="P20" i="3"/>
  <c r="E16" i="3"/>
  <c r="C12" i="3"/>
  <c r="Q6" i="3"/>
  <c r="G25" i="3"/>
  <c r="AO20" i="3"/>
  <c r="AI10" i="3"/>
  <c r="U28" i="3"/>
  <c r="K9" i="3"/>
  <c r="AC29" i="3"/>
  <c r="R11" i="3"/>
  <c r="C19" i="3"/>
  <c r="AJ8" i="3"/>
  <c r="Y4" i="3"/>
  <c r="AD17" i="3"/>
  <c r="I14" i="3"/>
  <c r="Y8" i="3"/>
  <c r="AH4" i="3"/>
  <c r="W39" i="3"/>
  <c r="U5" i="3"/>
  <c r="H13" i="3"/>
  <c r="Y18" i="3"/>
  <c r="AM12" i="3"/>
  <c r="AM7" i="3"/>
  <c r="AI26" i="3"/>
  <c r="O6" i="3"/>
  <c r="D28" i="3"/>
  <c r="V8" i="3"/>
  <c r="F16" i="3"/>
  <c r="V10" i="3"/>
  <c r="K6" i="3"/>
  <c r="P19" i="3"/>
  <c r="Q16" i="3"/>
  <c r="AG10" i="3"/>
  <c r="H12" i="3"/>
  <c r="AL15" i="3"/>
  <c r="L23" i="3"/>
  <c r="AK37" i="3"/>
  <c r="Z24" i="3"/>
  <c r="D29" i="3"/>
  <c r="L10" i="3"/>
  <c r="AG13" i="3"/>
  <c r="V9" i="3"/>
  <c r="S5" i="3"/>
  <c r="AE20" i="3"/>
  <c r="H15" i="3"/>
  <c r="C13" i="3"/>
  <c r="AL20" i="3"/>
  <c r="L36" i="3"/>
  <c r="AB22" i="3"/>
  <c r="R27" i="3"/>
  <c r="O7" i="3"/>
  <c r="S15" i="3"/>
  <c r="H11" i="3"/>
  <c r="T5" i="3"/>
  <c r="Y22" i="3"/>
  <c r="P17" i="3"/>
  <c r="J4" i="4"/>
  <c r="AG11" i="4"/>
  <c r="N18" i="4"/>
  <c r="F21" i="4"/>
  <c r="E22" i="4"/>
  <c r="E23" i="4"/>
  <c r="Z23" i="4"/>
  <c r="K24" i="4"/>
  <c r="AE24" i="4"/>
  <c r="L25" i="4"/>
  <c r="AJ25" i="4"/>
  <c r="Q26" i="4"/>
  <c r="AG26" i="4"/>
  <c r="I27" i="4"/>
  <c r="Y27" i="4"/>
  <c r="AN27" i="4"/>
  <c r="N28" i="4"/>
  <c r="Z28" i="4"/>
  <c r="AK28" i="4"/>
  <c r="G29" i="4"/>
  <c r="P29" i="4"/>
  <c r="Z29" i="4"/>
  <c r="AI29" i="4"/>
  <c r="E30" i="4"/>
  <c r="N30" i="4"/>
  <c r="W30" i="4"/>
  <c r="AF30" i="4"/>
  <c r="AO30" i="4"/>
  <c r="L31" i="4"/>
  <c r="U31" i="4"/>
  <c r="AD31" i="4"/>
  <c r="AM31" i="4"/>
  <c r="I32" i="4"/>
  <c r="R32" i="4"/>
  <c r="AA32" i="4"/>
  <c r="AK32" i="4"/>
  <c r="G33" i="4"/>
  <c r="P33" i="4"/>
  <c r="Y33" i="4"/>
  <c r="AH33" i="4"/>
  <c r="D34" i="4"/>
  <c r="M34" i="4"/>
  <c r="W34" i="4"/>
  <c r="AF34" i="4"/>
  <c r="AO34" i="4"/>
  <c r="K35" i="4"/>
  <c r="T35" i="4"/>
  <c r="AC35" i="4"/>
  <c r="AL35" i="4"/>
  <c r="I36" i="4"/>
  <c r="R36" i="4"/>
  <c r="AA36" i="4"/>
  <c r="AJ36" i="4"/>
  <c r="F37" i="4"/>
  <c r="O37" i="4"/>
  <c r="W37" i="4"/>
  <c r="AE37" i="4"/>
  <c r="AM37" i="4"/>
  <c r="H38" i="4"/>
  <c r="P38" i="4"/>
  <c r="X38" i="4"/>
  <c r="AF38" i="4"/>
  <c r="AN38" i="4"/>
  <c r="I39" i="4"/>
  <c r="Q39" i="4"/>
  <c r="Y39" i="4"/>
  <c r="AG39" i="4"/>
  <c r="AO39" i="4"/>
  <c r="J40" i="4"/>
  <c r="R40" i="4"/>
  <c r="Z40" i="4"/>
  <c r="AH40" i="4"/>
  <c r="C41" i="4"/>
  <c r="K41" i="4"/>
  <c r="S41" i="4"/>
  <c r="AA41" i="4"/>
  <c r="AI41" i="4"/>
  <c r="D42" i="4"/>
  <c r="L42" i="4"/>
  <c r="T42" i="4"/>
  <c r="AB42" i="4"/>
  <c r="AJ42" i="4"/>
  <c r="AF12" i="4"/>
  <c r="AN18" i="4"/>
  <c r="G21" i="4"/>
  <c r="P22" i="4"/>
  <c r="I23" i="4"/>
  <c r="AD23" i="4"/>
  <c r="N24" i="4"/>
  <c r="AH24" i="4"/>
  <c r="P25" i="4"/>
  <c r="AM25" i="4"/>
  <c r="T26" i="4"/>
  <c r="AJ26" i="4"/>
  <c r="M27" i="4"/>
  <c r="Z27" i="4"/>
  <c r="AO27" i="4"/>
  <c r="O28" i="4"/>
  <c r="AA28" i="4"/>
  <c r="AL28" i="4"/>
  <c r="H29" i="4"/>
  <c r="R29" i="4"/>
  <c r="AA29" i="4"/>
  <c r="AJ29" i="4"/>
  <c r="F30" i="4"/>
  <c r="O30" i="4"/>
  <c r="X30" i="4"/>
  <c r="AG30" i="4"/>
  <c r="D31" i="4"/>
  <c r="M31" i="4"/>
  <c r="V31" i="4"/>
  <c r="AE31" i="4"/>
  <c r="AN31" i="4"/>
  <c r="J32" i="4"/>
  <c r="S32" i="4"/>
  <c r="AC32" i="4"/>
  <c r="AL32" i="4"/>
  <c r="H33" i="4"/>
  <c r="Q33" i="4"/>
  <c r="Z33" i="4"/>
  <c r="AI33" i="4"/>
  <c r="E34" i="4"/>
  <c r="O34" i="4"/>
  <c r="X34" i="4"/>
  <c r="AG34" i="4"/>
  <c r="C35" i="4"/>
  <c r="L35" i="4"/>
  <c r="U35" i="4"/>
  <c r="AD35" i="4"/>
  <c r="AN35" i="4"/>
  <c r="J36" i="4"/>
  <c r="S36" i="4"/>
  <c r="AB36" i="4"/>
  <c r="AK36" i="4"/>
  <c r="G37" i="4"/>
  <c r="P37" i="4"/>
  <c r="X37" i="4"/>
  <c r="AF37" i="4"/>
  <c r="AN37" i="4"/>
  <c r="I38" i="4"/>
  <c r="Q38" i="4"/>
  <c r="Y38" i="4"/>
  <c r="AG38" i="4"/>
  <c r="AO38" i="4"/>
  <c r="J39" i="4"/>
  <c r="R39" i="4"/>
  <c r="Z39" i="4"/>
  <c r="AH39" i="4"/>
  <c r="C40" i="4"/>
  <c r="K40" i="4"/>
  <c r="S40" i="4"/>
  <c r="AA40" i="4"/>
  <c r="AI40" i="4"/>
  <c r="D41" i="4"/>
  <c r="L41" i="4"/>
  <c r="T41" i="4"/>
  <c r="AB41" i="4"/>
  <c r="AJ41" i="4"/>
  <c r="E42" i="4"/>
  <c r="M42" i="4"/>
  <c r="U42" i="4"/>
  <c r="AC42" i="4"/>
  <c r="AK42" i="4"/>
  <c r="K6" i="4"/>
  <c r="S14" i="4"/>
  <c r="F20" i="4"/>
  <c r="W21" i="4"/>
  <c r="U22" i="4"/>
  <c r="N23" i="4"/>
  <c r="AK23" i="4"/>
  <c r="R24" i="4"/>
  <c r="AM24" i="4"/>
  <c r="W25" i="4"/>
  <c r="D26" i="4"/>
  <c r="Y26" i="4"/>
  <c r="AN26" i="4"/>
  <c r="P27" i="4"/>
  <c r="AD27" i="4"/>
  <c r="F28" i="4"/>
  <c r="R28" i="4"/>
  <c r="AE28" i="4"/>
  <c r="AO28" i="4"/>
  <c r="K29" i="4"/>
  <c r="T29" i="4"/>
  <c r="AC29" i="4"/>
  <c r="AL29" i="4"/>
  <c r="H30" i="4"/>
  <c r="Q30" i="4"/>
  <c r="AA30" i="4"/>
  <c r="AJ30" i="4"/>
  <c r="F31" i="4"/>
  <c r="O31" i="4"/>
  <c r="X31" i="4"/>
  <c r="AG31" i="4"/>
  <c r="C32" i="4"/>
  <c r="M32" i="4"/>
  <c r="V32" i="4"/>
  <c r="AE32" i="4"/>
  <c r="AN32" i="4"/>
  <c r="J33" i="4"/>
  <c r="S33" i="4"/>
  <c r="AB33" i="4"/>
  <c r="AL33" i="4"/>
  <c r="H34" i="4"/>
  <c r="Q34" i="4"/>
  <c r="Z34" i="4"/>
  <c r="AI34" i="4"/>
  <c r="E35" i="4"/>
  <c r="N35" i="4"/>
  <c r="X35" i="4"/>
  <c r="AG35" i="4"/>
  <c r="C36" i="4"/>
  <c r="L36" i="4"/>
  <c r="U36" i="4"/>
  <c r="AD36" i="4"/>
  <c r="AM36" i="4"/>
  <c r="J37" i="4"/>
  <c r="R37" i="4"/>
  <c r="Z37" i="4"/>
  <c r="AH37" i="4"/>
  <c r="C38" i="4"/>
  <c r="K38" i="4"/>
  <c r="S38" i="4"/>
  <c r="AA38" i="4"/>
  <c r="AI38" i="4"/>
  <c r="D39" i="4"/>
  <c r="L39" i="4"/>
  <c r="T39" i="4"/>
  <c r="AB39" i="4"/>
  <c r="AJ39" i="4"/>
  <c r="E40" i="4"/>
  <c r="M40" i="4"/>
  <c r="U40" i="4"/>
  <c r="AC40" i="4"/>
  <c r="AK40" i="4"/>
  <c r="F41" i="4"/>
  <c r="N41" i="4"/>
  <c r="V41" i="4"/>
  <c r="AD41" i="4"/>
  <c r="AL41" i="4"/>
  <c r="G42" i="4"/>
  <c r="O42" i="4"/>
  <c r="W42" i="4"/>
  <c r="AE42" i="4"/>
  <c r="AM42" i="4"/>
  <c r="AB7" i="4"/>
  <c r="R15" i="4"/>
  <c r="J20" i="4"/>
  <c r="X21" i="4"/>
  <c r="AF22" i="4"/>
  <c r="R23" i="4"/>
  <c r="AL23" i="4"/>
  <c r="S24" i="4"/>
  <c r="D25" i="4"/>
  <c r="X25" i="4"/>
  <c r="E26" i="4"/>
  <c r="AB26" i="4"/>
  <c r="AO26" i="4"/>
  <c r="Q27" i="4"/>
  <c r="AF27" i="4"/>
  <c r="G28" i="4"/>
  <c r="S28" i="4"/>
  <c r="AG28" i="4"/>
  <c r="C29" i="4"/>
  <c r="L29" i="4"/>
  <c r="U29" i="4"/>
  <c r="AD29" i="4"/>
  <c r="AM29" i="4"/>
  <c r="I30" i="4"/>
  <c r="S30" i="4"/>
  <c r="AB30" i="4"/>
  <c r="AK30" i="4"/>
  <c r="G31" i="4"/>
  <c r="P31" i="4"/>
  <c r="Y31" i="4"/>
  <c r="AH31" i="4"/>
  <c r="E32" i="4"/>
  <c r="N32" i="4"/>
  <c r="W32" i="4"/>
  <c r="AF32" i="4"/>
  <c r="AO32" i="4"/>
  <c r="K33" i="4"/>
  <c r="T33" i="4"/>
  <c r="AD33" i="4"/>
  <c r="AM33" i="4"/>
  <c r="I34" i="4"/>
  <c r="R34" i="4"/>
  <c r="AA34" i="4"/>
  <c r="AJ34" i="4"/>
  <c r="F35" i="4"/>
  <c r="P35" i="4"/>
  <c r="Y35" i="4"/>
  <c r="AH35" i="4"/>
  <c r="D36" i="4"/>
  <c r="M36" i="4"/>
  <c r="V36" i="4"/>
  <c r="AE36" i="4"/>
  <c r="AO36" i="4"/>
  <c r="K37" i="4"/>
  <c r="S37" i="4"/>
  <c r="AA37" i="4"/>
  <c r="AI37" i="4"/>
  <c r="D38" i="4"/>
  <c r="L38" i="4"/>
  <c r="T38" i="4"/>
  <c r="AB38" i="4"/>
  <c r="AJ38" i="4"/>
  <c r="E39" i="4"/>
  <c r="M39" i="4"/>
  <c r="U39" i="4"/>
  <c r="AC39" i="4"/>
  <c r="AK39" i="4"/>
  <c r="F40" i="4"/>
  <c r="N40" i="4"/>
  <c r="V40" i="4"/>
  <c r="AD40" i="4"/>
  <c r="AL40" i="4"/>
  <c r="G41" i="4"/>
  <c r="O41" i="4"/>
  <c r="W41" i="4"/>
  <c r="AE41" i="4"/>
  <c r="AM41" i="4"/>
  <c r="H42" i="4"/>
  <c r="P42" i="4"/>
  <c r="X42" i="4"/>
  <c r="AF42" i="4"/>
  <c r="AN42" i="4"/>
  <c r="AH8" i="4"/>
  <c r="F16" i="4"/>
  <c r="Y20" i="4"/>
  <c r="AB21" i="4"/>
  <c r="AG22" i="4"/>
  <c r="U23" i="4"/>
  <c r="AO23" i="4"/>
  <c r="W24" i="4"/>
  <c r="G25" i="4"/>
  <c r="AA25" i="4"/>
  <c r="I26" i="4"/>
  <c r="AC26" i="4"/>
  <c r="E27" i="4"/>
  <c r="R27" i="4"/>
  <c r="AG27" i="4"/>
  <c r="I28" i="4"/>
  <c r="V28" i="4"/>
  <c r="AH28" i="4"/>
  <c r="D29" i="4"/>
  <c r="M29" i="4"/>
  <c r="V29" i="4"/>
  <c r="AE29" i="4"/>
  <c r="AN29" i="4"/>
  <c r="K30" i="4"/>
  <c r="T30" i="4"/>
  <c r="AC30" i="4"/>
  <c r="AL30" i="4"/>
  <c r="H31" i="4"/>
  <c r="Q31" i="4"/>
  <c r="Z31" i="4"/>
  <c r="AJ31" i="4"/>
  <c r="F32" i="4"/>
  <c r="O32" i="4"/>
  <c r="X32" i="4"/>
  <c r="AG32" i="4"/>
  <c r="C33" i="4"/>
  <c r="L33" i="4"/>
  <c r="V33" i="4"/>
  <c r="AE33" i="4"/>
  <c r="AN33" i="4"/>
  <c r="J34" i="4"/>
  <c r="S34" i="4"/>
  <c r="AB34" i="4"/>
  <c r="AK34" i="4"/>
  <c r="H35" i="4"/>
  <c r="Q35" i="4"/>
  <c r="Z35" i="4"/>
  <c r="AI35" i="4"/>
  <c r="E36" i="4"/>
  <c r="N36" i="4"/>
  <c r="W36" i="4"/>
  <c r="AG36" i="4"/>
  <c r="C37" i="4"/>
  <c r="L37" i="4"/>
  <c r="T37" i="4"/>
  <c r="AB37" i="4"/>
  <c r="AJ37" i="4"/>
  <c r="E38" i="4"/>
  <c r="M38" i="4"/>
  <c r="U38" i="4"/>
  <c r="AC38" i="4"/>
  <c r="AK38" i="4"/>
  <c r="F39" i="4"/>
  <c r="N39" i="4"/>
  <c r="V39" i="4"/>
  <c r="AD39" i="4"/>
  <c r="AL39" i="4"/>
  <c r="G40" i="4"/>
  <c r="O40" i="4"/>
  <c r="W40" i="4"/>
  <c r="AE40" i="4"/>
  <c r="AM40" i="4"/>
  <c r="H41" i="4"/>
  <c r="P41" i="4"/>
  <c r="X41" i="4"/>
  <c r="AF41" i="4"/>
  <c r="AN41" i="4"/>
  <c r="I42" i="4"/>
  <c r="Q42" i="4"/>
  <c r="Y42" i="4"/>
  <c r="AG42" i="4"/>
  <c r="AO42" i="4"/>
  <c r="AM9" i="4"/>
  <c r="AH16" i="4"/>
  <c r="Z20" i="4"/>
  <c r="AM21" i="4"/>
  <c r="AK22" i="4"/>
  <c r="V23" i="4"/>
  <c r="C24" i="4"/>
  <c r="AA24" i="4"/>
  <c r="H25" i="4"/>
  <c r="AB25" i="4"/>
  <c r="M26" i="4"/>
  <c r="AE26" i="4"/>
  <c r="F27" i="4"/>
  <c r="U27" i="4"/>
  <c r="AH27" i="4"/>
  <c r="J28" i="4"/>
  <c r="W28" i="4"/>
  <c r="AI28" i="4"/>
  <c r="E29" i="4"/>
  <c r="N29" i="4"/>
  <c r="W29" i="4"/>
  <c r="AF29" i="4"/>
  <c r="C30" i="4"/>
  <c r="L30" i="4"/>
  <c r="U30" i="4"/>
  <c r="AD30" i="4"/>
  <c r="AM30" i="4"/>
  <c r="I31" i="4"/>
  <c r="R31" i="4"/>
  <c r="AB31" i="4"/>
  <c r="AK31" i="4"/>
  <c r="G32" i="4"/>
  <c r="P32" i="4"/>
  <c r="Y32" i="4"/>
  <c r="AH32" i="4"/>
  <c r="D33" i="4"/>
  <c r="N33" i="4"/>
  <c r="W33" i="4"/>
  <c r="AF33" i="4"/>
  <c r="AO33" i="4"/>
  <c r="K34" i="4"/>
  <c r="T34" i="4"/>
  <c r="AC34" i="4"/>
  <c r="AM34" i="4"/>
  <c r="I35" i="4"/>
  <c r="R35" i="4"/>
  <c r="AA35" i="4"/>
  <c r="AJ35" i="4"/>
  <c r="F36" i="4"/>
  <c r="O36" i="4"/>
  <c r="Y36" i="4"/>
  <c r="AH36" i="4"/>
  <c r="D37" i="4"/>
  <c r="M37" i="4"/>
  <c r="U37" i="4"/>
  <c r="AC37" i="4"/>
  <c r="AK37" i="4"/>
  <c r="F38" i="4"/>
  <c r="N38" i="4"/>
  <c r="V38" i="4"/>
  <c r="AD38" i="4"/>
  <c r="AL38" i="4"/>
  <c r="G39" i="4"/>
  <c r="O39" i="4"/>
  <c r="W39" i="4"/>
  <c r="AE39" i="4"/>
  <c r="AM39" i="4"/>
  <c r="H40" i="4"/>
  <c r="P40" i="4"/>
  <c r="X40" i="4"/>
  <c r="AF40" i="4"/>
  <c r="AN40" i="4"/>
  <c r="I41" i="4"/>
  <c r="Q41" i="4"/>
  <c r="Y41" i="4"/>
  <c r="AG41" i="4"/>
  <c r="AO41" i="4"/>
  <c r="J42" i="4"/>
  <c r="R42" i="4"/>
  <c r="Z42" i="4"/>
  <c r="AH42" i="4"/>
  <c r="K21" i="4"/>
  <c r="O24" i="4"/>
  <c r="U26" i="4"/>
  <c r="C28" i="4"/>
  <c r="J29" i="4"/>
  <c r="G30" i="4"/>
  <c r="E31" i="4"/>
  <c r="AO31" i="4"/>
  <c r="AM32" i="4"/>
  <c r="AJ33" i="4"/>
  <c r="AH34" i="4"/>
  <c r="AF35" i="4"/>
  <c r="AC36" i="4"/>
  <c r="Y37" i="4"/>
  <c r="R38" i="4"/>
  <c r="K39" i="4"/>
  <c r="D40" i="4"/>
  <c r="AJ40" i="4"/>
  <c r="AC41" i="4"/>
  <c r="V42" i="4"/>
  <c r="AN21" i="4"/>
  <c r="AD24" i="4"/>
  <c r="AF26" i="4"/>
  <c r="K28" i="4"/>
  <c r="O29" i="4"/>
  <c r="M30" i="4"/>
  <c r="J31" i="4"/>
  <c r="H32" i="4"/>
  <c r="F33" i="4"/>
  <c r="C34" i="4"/>
  <c r="AN34" i="4"/>
  <c r="AK35" i="4"/>
  <c r="AI36" i="4"/>
  <c r="AD37" i="4"/>
  <c r="W38" i="4"/>
  <c r="P39" i="4"/>
  <c r="I40" i="4"/>
  <c r="AO40" i="4"/>
  <c r="AH41" i="4"/>
  <c r="AA42" i="4"/>
  <c r="AE30" i="4"/>
  <c r="N37" i="4"/>
  <c r="K42" i="4"/>
  <c r="Q22" i="4"/>
  <c r="AI24" i="4"/>
  <c r="AM26" i="4"/>
  <c r="Q28" i="4"/>
  <c r="S29" i="4"/>
  <c r="P30" i="4"/>
  <c r="N31" i="4"/>
  <c r="K32" i="4"/>
  <c r="I33" i="4"/>
  <c r="G34" i="4"/>
  <c r="D35" i="4"/>
  <c r="AO35" i="4"/>
  <c r="AL36" i="4"/>
  <c r="AG37" i="4"/>
  <c r="Z38" i="4"/>
  <c r="S39" i="4"/>
  <c r="L40" i="4"/>
  <c r="E41" i="4"/>
  <c r="AK41" i="4"/>
  <c r="AD42" i="4"/>
  <c r="R33" i="4"/>
  <c r="Z17" i="4"/>
  <c r="AF25" i="4"/>
  <c r="AJ28" i="4"/>
  <c r="AC31" i="4"/>
  <c r="X33" i="4"/>
  <c r="S35" i="4"/>
  <c r="G38" i="4"/>
  <c r="AF39" i="4"/>
  <c r="R41" i="4"/>
  <c r="AN10" i="4"/>
  <c r="AO22" i="4"/>
  <c r="K25" i="4"/>
  <c r="H27" i="4"/>
  <c r="Y28" i="4"/>
  <c r="X29" i="4"/>
  <c r="V30" i="4"/>
  <c r="T31" i="4"/>
  <c r="Q32" i="4"/>
  <c r="O33" i="4"/>
  <c r="L34" i="4"/>
  <c r="J35" i="4"/>
  <c r="G36" i="4"/>
  <c r="E37" i="4"/>
  <c r="AL37" i="4"/>
  <c r="AE38" i="4"/>
  <c r="X39" i="4"/>
  <c r="Q40" i="4"/>
  <c r="J41" i="4"/>
  <c r="C42" i="4"/>
  <c r="AI42" i="4"/>
  <c r="Z13" i="4"/>
  <c r="J23" i="4"/>
  <c r="T25" i="4"/>
  <c r="N27" i="4"/>
  <c r="AD28" i="4"/>
  <c r="AB29" i="4"/>
  <c r="Y30" i="4"/>
  <c r="W31" i="4"/>
  <c r="U32" i="4"/>
  <c r="P34" i="4"/>
  <c r="M35" i="4"/>
  <c r="K36" i="4"/>
  <c r="H37" i="4"/>
  <c r="AO37" i="4"/>
  <c r="AH38" i="4"/>
  <c r="AA39" i="4"/>
  <c r="T40" i="4"/>
  <c r="M41" i="4"/>
  <c r="F42" i="4"/>
  <c r="AL42" i="4"/>
  <c r="Y23" i="4"/>
  <c r="V27" i="4"/>
  <c r="AH29" i="4"/>
  <c r="Z32" i="4"/>
  <c r="U34" i="4"/>
  <c r="Q36" i="4"/>
  <c r="AM38" i="4"/>
  <c r="Y40" i="4"/>
  <c r="AC19" i="4"/>
  <c r="AH23" i="4"/>
  <c r="AN25" i="4"/>
  <c r="AC27" i="4"/>
  <c r="AM28" i="4"/>
  <c r="AK29" i="4"/>
  <c r="AI30" i="4"/>
  <c r="AF31" i="4"/>
  <c r="AD32" i="4"/>
  <c r="AA33" i="4"/>
  <c r="Y34" i="4"/>
  <c r="V35" i="4"/>
  <c r="T36" i="4"/>
  <c r="Q37" i="4"/>
  <c r="J38" i="4"/>
  <c r="C39" i="4"/>
  <c r="AI39" i="4"/>
  <c r="AB40" i="4"/>
  <c r="U41" i="4"/>
  <c r="N42" i="4"/>
  <c r="AF20" i="4"/>
  <c r="G24" i="4"/>
  <c r="P26" i="4"/>
  <c r="AL27" i="4"/>
  <c r="F29" i="4"/>
  <c r="D30" i="4"/>
  <c r="AN30" i="4"/>
  <c r="AL31" i="4"/>
  <c r="AI32" i="4"/>
  <c r="AG33" i="4"/>
  <c r="AE34" i="4"/>
  <c r="AB35" i="4"/>
  <c r="Z36" i="4"/>
  <c r="V37" i="4"/>
  <c r="O38" i="4"/>
  <c r="H39" i="4"/>
  <c r="AN39" i="4"/>
  <c r="AG40" i="4"/>
  <c r="Z41" i="4"/>
  <c r="S42" i="4"/>
  <c r="G18" i="4"/>
  <c r="AC11" i="4"/>
  <c r="AD18" i="4"/>
  <c r="R12" i="4"/>
  <c r="AC22" i="4"/>
  <c r="AC18" i="4"/>
  <c r="O12" i="4"/>
  <c r="L22" i="4"/>
  <c r="AJ17" i="4"/>
  <c r="O11" i="4"/>
  <c r="AF21" i="4"/>
  <c r="D17" i="4"/>
  <c r="L10" i="4"/>
  <c r="C25" i="4"/>
  <c r="AE21" i="4"/>
  <c r="AL16" i="4"/>
  <c r="D10" i="4"/>
  <c r="AK26" i="4"/>
  <c r="AC23" i="4"/>
  <c r="I20" i="4"/>
  <c r="R14" i="4"/>
  <c r="C6" i="4"/>
  <c r="M28" i="4"/>
  <c r="AA26" i="4"/>
  <c r="AO24" i="4"/>
  <c r="P23" i="4"/>
  <c r="AD21" i="4"/>
  <c r="AE19" i="4"/>
  <c r="W17" i="4"/>
  <c r="Q15" i="4"/>
  <c r="AE12" i="4"/>
  <c r="AL9" i="4"/>
  <c r="H6" i="4"/>
  <c r="AA27" i="4"/>
  <c r="AO25" i="4"/>
  <c r="P24" i="4"/>
  <c r="AD22" i="4"/>
  <c r="C21" i="4"/>
  <c r="AK18" i="4"/>
  <c r="AC16" i="4"/>
  <c r="P14" i="4"/>
  <c r="AD11" i="4"/>
  <c r="AA8" i="4"/>
  <c r="V4" i="4"/>
  <c r="T17" i="4"/>
  <c r="K15" i="4"/>
  <c r="Y12" i="4"/>
  <c r="AE9" i="4"/>
  <c r="AM5" i="4"/>
  <c r="V25" i="4"/>
  <c r="AJ23" i="4"/>
  <c r="K22" i="4"/>
  <c r="R20" i="4"/>
  <c r="L18" i="4"/>
  <c r="D16" i="4"/>
  <c r="X13" i="4"/>
  <c r="AL10" i="4"/>
  <c r="U7" i="4"/>
  <c r="AF36" i="4"/>
  <c r="G35" i="4"/>
  <c r="U33" i="4"/>
  <c r="AI31" i="4"/>
  <c r="J30" i="4"/>
  <c r="X28" i="4"/>
  <c r="AL26" i="4"/>
  <c r="M25" i="4"/>
  <c r="AA23" i="4"/>
  <c r="AO21" i="4"/>
  <c r="G20" i="4"/>
  <c r="AL17" i="4"/>
  <c r="AF15" i="4"/>
  <c r="I13" i="4"/>
  <c r="U10" i="4"/>
  <c r="AJ6" i="4"/>
  <c r="AI4" i="4"/>
  <c r="U6" i="4"/>
  <c r="G8" i="4"/>
  <c r="AF9" i="4"/>
  <c r="R11" i="4"/>
  <c r="D13" i="4"/>
  <c r="AC14" i="4"/>
  <c r="O16" i="4"/>
  <c r="AN17" i="4"/>
  <c r="Z19" i="4"/>
  <c r="T4" i="4"/>
  <c r="F6" i="4"/>
  <c r="AE7" i="4"/>
  <c r="Q9" i="4"/>
  <c r="C11" i="4"/>
  <c r="AB12" i="4"/>
  <c r="N14" i="4"/>
  <c r="AM15" i="4"/>
  <c r="Y17" i="4"/>
  <c r="K19" i="4"/>
  <c r="AJ20" i="4"/>
  <c r="F5" i="4"/>
  <c r="AE6" i="4"/>
  <c r="Q8" i="4"/>
  <c r="C10" i="4"/>
  <c r="AB11" i="4"/>
  <c r="N13" i="4"/>
  <c r="AM14" i="4"/>
  <c r="H5" i="4"/>
  <c r="AG6" i="4"/>
  <c r="P4" i="4"/>
  <c r="AO5" i="4"/>
  <c r="AA7" i="4"/>
  <c r="M9" i="4"/>
  <c r="I4" i="4"/>
  <c r="R13" i="4"/>
  <c r="O17" i="4"/>
  <c r="AF10" i="4"/>
  <c r="D18" i="4"/>
  <c r="V11" i="4"/>
  <c r="M22" i="4"/>
  <c r="AK17" i="4"/>
  <c r="U11" i="4"/>
  <c r="AI21" i="4"/>
  <c r="E17" i="4"/>
  <c r="P10" i="4"/>
  <c r="P21" i="4"/>
  <c r="L16" i="4"/>
  <c r="G9" i="4"/>
  <c r="Z24" i="4"/>
  <c r="O21" i="4"/>
  <c r="K16" i="4"/>
  <c r="C9" i="4"/>
  <c r="X26" i="4"/>
  <c r="M23" i="4"/>
  <c r="AB19" i="4"/>
  <c r="S13" i="4"/>
  <c r="E28" i="4"/>
  <c r="S26" i="4"/>
  <c r="AG24" i="4"/>
  <c r="H23" i="4"/>
  <c r="V21" i="4"/>
  <c r="U19" i="4"/>
  <c r="M17" i="4"/>
  <c r="C15" i="4"/>
  <c r="Q12" i="4"/>
  <c r="V9" i="4"/>
  <c r="W5" i="4"/>
  <c r="S27" i="4"/>
  <c r="AG25" i="4"/>
  <c r="H24" i="4"/>
  <c r="V22" i="4"/>
  <c r="AG20" i="4"/>
  <c r="AA18" i="4"/>
  <c r="S16" i="4"/>
  <c r="AO13" i="4"/>
  <c r="P11" i="4"/>
  <c r="K8" i="4"/>
  <c r="P19" i="4"/>
  <c r="J17" i="4"/>
  <c r="AJ14" i="4"/>
  <c r="N12" i="4"/>
  <c r="O9" i="4"/>
  <c r="K5" i="4"/>
  <c r="N25" i="4"/>
  <c r="AB23" i="4"/>
  <c r="C22" i="4"/>
  <c r="H20" i="4"/>
  <c r="AM17" i="4"/>
  <c r="AG15" i="4"/>
  <c r="J13" i="4"/>
  <c r="W10" i="4"/>
  <c r="AN6" i="4"/>
  <c r="X36" i="4"/>
  <c r="AL34" i="4"/>
  <c r="M33" i="4"/>
  <c r="AA31" i="4"/>
  <c r="AO29" i="4"/>
  <c r="P28" i="4"/>
  <c r="AD26" i="4"/>
  <c r="E25" i="4"/>
  <c r="S23" i="4"/>
  <c r="AG21" i="4"/>
  <c r="AJ19" i="4"/>
  <c r="AB17" i="4"/>
  <c r="T15" i="4"/>
  <c r="AH12" i="4"/>
  <c r="E10" i="4"/>
  <c r="P6" i="4"/>
  <c r="D5" i="4"/>
  <c r="AC6" i="4"/>
  <c r="O8" i="4"/>
  <c r="AN9" i="4"/>
  <c r="Z11" i="4"/>
  <c r="L13" i="4"/>
  <c r="AK14" i="4"/>
  <c r="W16" i="4"/>
  <c r="I18" i="4"/>
  <c r="AH19" i="4"/>
  <c r="AB4" i="4"/>
  <c r="N6" i="4"/>
  <c r="AM7" i="4"/>
  <c r="Y9" i="4"/>
  <c r="K11" i="4"/>
  <c r="AJ12" i="4"/>
  <c r="V14" i="4"/>
  <c r="H16" i="4"/>
  <c r="AG17" i="4"/>
  <c r="S19" i="4"/>
  <c r="E21" i="4"/>
  <c r="N5" i="4"/>
  <c r="AM6" i="4"/>
  <c r="Y8" i="4"/>
  <c r="K10" i="4"/>
  <c r="AJ11" i="4"/>
  <c r="V13" i="4"/>
  <c r="H15" i="4"/>
  <c r="P5" i="4"/>
  <c r="AO6" i="4"/>
  <c r="X4" i="4"/>
  <c r="J6" i="4"/>
  <c r="AI7" i="4"/>
  <c r="U9" i="4"/>
  <c r="Q4" i="4"/>
  <c r="H14" i="4"/>
  <c r="G12" i="4"/>
  <c r="J21" i="4"/>
  <c r="AC28" i="4"/>
  <c r="R25" i="4"/>
  <c r="G22" i="4"/>
  <c r="AK15" i="4"/>
  <c r="L7" i="4"/>
  <c r="AF24" i="4"/>
  <c r="L17" i="4"/>
  <c r="T9" i="4"/>
  <c r="X10" i="4"/>
  <c r="AA22" i="4"/>
  <c r="J14" i="4"/>
  <c r="W35" i="4"/>
  <c r="AN28" i="4"/>
  <c r="D24" i="4"/>
  <c r="U18" i="4"/>
  <c r="AO7" i="4"/>
  <c r="P9" i="4"/>
  <c r="X17" i="4"/>
  <c r="O7" i="4"/>
  <c r="L12" i="4"/>
  <c r="AH18" i="4"/>
  <c r="Z9" i="4"/>
  <c r="AE4" i="4"/>
  <c r="C8" i="4"/>
  <c r="R5" i="4"/>
  <c r="V12" i="4"/>
  <c r="H13" i="4"/>
  <c r="H12" i="4"/>
  <c r="AB16" i="4"/>
  <c r="AA9" i="4"/>
  <c r="N17" i="4"/>
  <c r="AB10" i="4"/>
  <c r="AJ21" i="4"/>
  <c r="K17" i="4"/>
  <c r="T10" i="4"/>
  <c r="S21" i="4"/>
  <c r="R16" i="4"/>
  <c r="K9" i="4"/>
  <c r="AK20" i="4"/>
  <c r="Y15" i="4"/>
  <c r="AK7" i="4"/>
  <c r="J24" i="4"/>
  <c r="AI20" i="4"/>
  <c r="S15" i="4"/>
  <c r="AJ7" i="4"/>
  <c r="H26" i="4"/>
  <c r="AJ22" i="4"/>
  <c r="AM18" i="4"/>
  <c r="Z12" i="4"/>
  <c r="AJ27" i="4"/>
  <c r="K26" i="4"/>
  <c r="Y24" i="4"/>
  <c r="AM22" i="4"/>
  <c r="N21" i="4"/>
  <c r="I19" i="4"/>
  <c r="C17" i="4"/>
  <c r="AB14" i="4"/>
  <c r="F12" i="4"/>
  <c r="F9" i="4"/>
  <c r="AD4" i="4"/>
  <c r="K27" i="4"/>
  <c r="Y25" i="4"/>
  <c r="AM23" i="4"/>
  <c r="N22" i="4"/>
  <c r="W20" i="4"/>
  <c r="O18" i="4"/>
  <c r="I16" i="4"/>
  <c r="AA13" i="4"/>
  <c r="E11" i="4"/>
  <c r="AC7" i="4"/>
  <c r="F19" i="4"/>
  <c r="AK16" i="4"/>
  <c r="Y14" i="4"/>
  <c r="AM11" i="4"/>
  <c r="AL8" i="4"/>
  <c r="R4" i="4"/>
  <c r="F25" i="4"/>
  <c r="T23" i="4"/>
  <c r="AH21" i="4"/>
  <c r="AK19" i="4"/>
  <c r="AC17" i="4"/>
  <c r="U15" i="4"/>
  <c r="AL12" i="4"/>
  <c r="G10" i="4"/>
  <c r="S6" i="4"/>
  <c r="P36" i="4"/>
  <c r="AD34" i="4"/>
  <c r="E33" i="4"/>
  <c r="S31" i="4"/>
  <c r="AG29" i="4"/>
  <c r="H28" i="4"/>
  <c r="V26" i="4"/>
  <c r="AJ24" i="4"/>
  <c r="K23" i="4"/>
  <c r="Y21" i="4"/>
  <c r="X19" i="4"/>
  <c r="R17" i="4"/>
  <c r="I15" i="4"/>
  <c r="W12" i="4"/>
  <c r="AB9" i="4"/>
  <c r="AH5" i="4"/>
  <c r="L5" i="4"/>
  <c r="AK6" i="4"/>
  <c r="W8" i="4"/>
  <c r="I10" i="4"/>
  <c r="AH11" i="4"/>
  <c r="T13" i="4"/>
  <c r="F15" i="4"/>
  <c r="AE16" i="4"/>
  <c r="Q18" i="4"/>
  <c r="C20" i="4"/>
  <c r="AJ4" i="4"/>
  <c r="V6" i="4"/>
  <c r="H8" i="4"/>
  <c r="AG9" i="4"/>
  <c r="S11" i="4"/>
  <c r="E13" i="4"/>
  <c r="AD14" i="4"/>
  <c r="P16" i="4"/>
  <c r="AO17" i="4"/>
  <c r="AA19" i="4"/>
  <c r="M21" i="4"/>
  <c r="V5" i="4"/>
  <c r="H7" i="4"/>
  <c r="AG8" i="4"/>
  <c r="S10" i="4"/>
  <c r="E12" i="4"/>
  <c r="AD13" i="4"/>
  <c r="P15" i="4"/>
  <c r="X5" i="4"/>
  <c r="J7" i="4"/>
  <c r="AF4" i="4"/>
  <c r="R6" i="4"/>
  <c r="D8" i="4"/>
  <c r="AC9" i="4"/>
  <c r="Y4" i="4"/>
  <c r="E20" i="4"/>
  <c r="S18" i="4"/>
  <c r="N20" i="4"/>
  <c r="D28" i="4"/>
  <c r="G23" i="4"/>
  <c r="AO14" i="4"/>
  <c r="S5" i="4"/>
  <c r="K13" i="4"/>
  <c r="M24" i="4"/>
  <c r="Z16" i="4"/>
  <c r="I37" i="4"/>
  <c r="Z30" i="4"/>
  <c r="O27" i="4"/>
  <c r="R22" i="4"/>
  <c r="M16" i="4"/>
  <c r="S4" i="4"/>
  <c r="AO10" i="4"/>
  <c r="AL15" i="4"/>
  <c r="AC5" i="4"/>
  <c r="AK13" i="4"/>
  <c r="T20" i="4"/>
  <c r="AN7" i="4"/>
  <c r="W14" i="4"/>
  <c r="Y5" i="4"/>
  <c r="V10" i="4"/>
  <c r="V19" i="4"/>
  <c r="AB22" i="4"/>
  <c r="X18" i="4"/>
  <c r="I22" i="4"/>
  <c r="AN15" i="4"/>
  <c r="Z8" i="4"/>
  <c r="V16" i="4"/>
  <c r="W9" i="4"/>
  <c r="T21" i="4"/>
  <c r="U16" i="4"/>
  <c r="S9" i="4"/>
  <c r="AN20" i="4"/>
  <c r="AB15" i="4"/>
  <c r="J8" i="4"/>
  <c r="P20" i="4"/>
  <c r="AF14" i="4"/>
  <c r="X6" i="4"/>
  <c r="AG23" i="4"/>
  <c r="O20" i="4"/>
  <c r="Z14" i="4"/>
  <c r="L6" i="4"/>
  <c r="AE25" i="4"/>
  <c r="T22" i="4"/>
  <c r="H18" i="4"/>
  <c r="AF11" i="4"/>
  <c r="AB27" i="4"/>
  <c r="C26" i="4"/>
  <c r="Q24" i="4"/>
  <c r="AE22" i="4"/>
  <c r="D21" i="4"/>
  <c r="AL18" i="4"/>
  <c r="AD16" i="4"/>
  <c r="Q14" i="4"/>
  <c r="AE11" i="4"/>
  <c r="AC8" i="4"/>
  <c r="AB28" i="4"/>
  <c r="C27" i="4"/>
  <c r="Q25" i="4"/>
  <c r="AE23" i="4"/>
  <c r="F22" i="4"/>
  <c r="M20" i="4"/>
  <c r="E18" i="4"/>
  <c r="AJ15" i="4"/>
  <c r="P13" i="4"/>
  <c r="AC10" i="4"/>
  <c r="I7" i="4"/>
  <c r="AI18" i="4"/>
  <c r="AA16" i="4"/>
  <c r="K14" i="4"/>
  <c r="Y11" i="4"/>
  <c r="V8" i="4"/>
  <c r="W26" i="4"/>
  <c r="AK24" i="4"/>
  <c r="L23" i="4"/>
  <c r="Z21" i="4"/>
  <c r="Y19" i="4"/>
  <c r="S17" i="4"/>
  <c r="J15" i="4"/>
  <c r="X12" i="4"/>
  <c r="AD9" i="4"/>
  <c r="AI5" i="4"/>
  <c r="H36" i="4"/>
  <c r="V34" i="4"/>
  <c r="AJ32" i="4"/>
  <c r="K31" i="4"/>
  <c r="Y29" i="4"/>
  <c r="AM27" i="4"/>
  <c r="N26" i="4"/>
  <c r="AB24" i="4"/>
  <c r="C23" i="4"/>
  <c r="Q21" i="4"/>
  <c r="N19" i="4"/>
  <c r="F17" i="4"/>
  <c r="AH14" i="4"/>
  <c r="I12" i="4"/>
  <c r="L9" i="4"/>
  <c r="C5" i="4"/>
  <c r="T5" i="4"/>
  <c r="F7" i="4"/>
  <c r="AE8" i="4"/>
  <c r="Q10" i="4"/>
  <c r="C12" i="4"/>
  <c r="AB13" i="4"/>
  <c r="N15" i="4"/>
  <c r="AM16" i="4"/>
  <c r="Y18" i="4"/>
  <c r="K20" i="4"/>
  <c r="E5" i="4"/>
  <c r="AD6" i="4"/>
  <c r="P8" i="4"/>
  <c r="AO9" i="4"/>
  <c r="AA11" i="4"/>
  <c r="M13" i="4"/>
  <c r="AL14" i="4"/>
  <c r="X16" i="4"/>
  <c r="J18" i="4"/>
  <c r="AI19" i="4"/>
  <c r="E4" i="4"/>
  <c r="AD5" i="4"/>
  <c r="P7" i="4"/>
  <c r="AO8" i="4"/>
  <c r="AA10" i="4"/>
  <c r="M12" i="4"/>
  <c r="AL13" i="4"/>
  <c r="G4" i="4"/>
  <c r="AF5" i="4"/>
  <c r="R7" i="4"/>
  <c r="AN4" i="4"/>
  <c r="Z6" i="4"/>
  <c r="L8" i="4"/>
  <c r="AK9" i="4"/>
  <c r="AG4" i="4"/>
  <c r="E15" i="4"/>
  <c r="M7" i="4"/>
  <c r="AI15" i="4"/>
  <c r="R8" i="4"/>
  <c r="AO20" i="4"/>
  <c r="AC15" i="4"/>
  <c r="N8" i="4"/>
  <c r="U20" i="4"/>
  <c r="AG14" i="4"/>
  <c r="AF6" i="4"/>
  <c r="AG19" i="4"/>
  <c r="AG13" i="4"/>
  <c r="AH4" i="4"/>
  <c r="Q23" i="4"/>
  <c r="AF19" i="4"/>
  <c r="AF13" i="4"/>
  <c r="F4" i="4"/>
  <c r="O25" i="4"/>
  <c r="D22" i="4"/>
  <c r="U17" i="4"/>
  <c r="AJ10" i="4"/>
  <c r="T27" i="4"/>
  <c r="AH25" i="4"/>
  <c r="I24" i="4"/>
  <c r="W22" i="4"/>
  <c r="AH20" i="4"/>
  <c r="AB18" i="4"/>
  <c r="T16" i="4"/>
  <c r="C14" i="4"/>
  <c r="Q11" i="4"/>
  <c r="M8" i="4"/>
  <c r="T28" i="4"/>
  <c r="AH26" i="4"/>
  <c r="I25" i="4"/>
  <c r="W23" i="4"/>
  <c r="AK21" i="4"/>
  <c r="AN19" i="4"/>
  <c r="AH17" i="4"/>
  <c r="Z15" i="4"/>
  <c r="AO12" i="4"/>
  <c r="M10" i="4"/>
  <c r="AA6" i="4"/>
  <c r="W18" i="4"/>
  <c r="Q16" i="4"/>
  <c r="AM13" i="4"/>
  <c r="N11" i="4"/>
  <c r="F8" i="4"/>
  <c r="O26" i="4"/>
  <c r="AC24" i="4"/>
  <c r="D23" i="4"/>
  <c r="R21" i="4"/>
  <c r="O19" i="4"/>
  <c r="G17" i="4"/>
  <c r="AI14" i="4"/>
  <c r="J12" i="4"/>
  <c r="N9" i="4"/>
  <c r="G5" i="4"/>
  <c r="AM35" i="4"/>
  <c r="N34" i="4"/>
  <c r="AB32" i="4"/>
  <c r="C31" i="4"/>
  <c r="Q29" i="4"/>
  <c r="AE27" i="4"/>
  <c r="F26" i="4"/>
  <c r="T24" i="4"/>
  <c r="AH22" i="4"/>
  <c r="H21" i="4"/>
  <c r="D19" i="4"/>
  <c r="AI16" i="4"/>
  <c r="T14" i="4"/>
  <c r="AK11" i="4"/>
  <c r="AI8" i="4"/>
  <c r="C4" i="4"/>
  <c r="AB5" i="4"/>
  <c r="N7" i="4"/>
  <c r="AM8" i="4"/>
  <c r="Y10" i="4"/>
  <c r="K12" i="4"/>
  <c r="AJ13" i="4"/>
  <c r="V15" i="4"/>
  <c r="H17" i="4"/>
  <c r="AG18" i="4"/>
  <c r="S20" i="4"/>
  <c r="M5" i="4"/>
  <c r="AL6" i="4"/>
  <c r="X8" i="4"/>
  <c r="J10" i="4"/>
  <c r="AI11" i="4"/>
  <c r="U13" i="4"/>
  <c r="G15" i="4"/>
  <c r="AF16" i="4"/>
  <c r="R18" i="4"/>
  <c r="D20" i="4"/>
  <c r="M4" i="4"/>
  <c r="AL5" i="4"/>
  <c r="X7" i="4"/>
  <c r="J9" i="4"/>
  <c r="AI10" i="4"/>
  <c r="U12" i="4"/>
  <c r="G14" i="4"/>
  <c r="O4" i="4"/>
  <c r="AN5" i="4"/>
  <c r="Z7" i="4"/>
  <c r="I5" i="4"/>
  <c r="AH6" i="4"/>
  <c r="T8" i="4"/>
  <c r="F10" i="4"/>
  <c r="AO4" i="4"/>
  <c r="AA5" i="4"/>
  <c r="AM19" i="4"/>
  <c r="D14" i="4"/>
  <c r="M19" i="4"/>
  <c r="G13" i="4"/>
  <c r="T18" i="4"/>
  <c r="X22" i="4"/>
  <c r="AN11" i="4"/>
  <c r="V24" i="4"/>
  <c r="AO15" i="4"/>
  <c r="Q13" i="4"/>
  <c r="U21" i="4"/>
  <c r="C18" i="4"/>
  <c r="AL25" i="4"/>
  <c r="AF18" i="4"/>
  <c r="X11" i="4"/>
  <c r="AK33" i="4"/>
  <c r="AC20" i="4"/>
  <c r="I11" i="4"/>
  <c r="E6" i="4"/>
  <c r="AA12" i="4"/>
  <c r="J19" i="4"/>
  <c r="Z10" i="4"/>
  <c r="W15" i="4"/>
  <c r="AC4" i="4"/>
  <c r="L11" i="4"/>
  <c r="K7" i="4"/>
  <c r="L14" i="4"/>
  <c r="AE5" i="4"/>
  <c r="D15" i="4"/>
  <c r="E7" i="4"/>
  <c r="V20" i="4"/>
  <c r="AN14" i="4"/>
  <c r="AI6" i="4"/>
  <c r="AL19" i="4"/>
  <c r="AN13" i="4"/>
  <c r="AL4" i="4"/>
  <c r="L19" i="4"/>
  <c r="AN12" i="4"/>
  <c r="L26" i="4"/>
  <c r="AN22" i="4"/>
  <c r="G19" i="4"/>
  <c r="AG12" i="4"/>
  <c r="AK27" i="4"/>
  <c r="AL24" i="4"/>
  <c r="AA21" i="4"/>
  <c r="AG16" i="4"/>
  <c r="AI9" i="4"/>
  <c r="L27" i="4"/>
  <c r="Z25" i="4"/>
  <c r="AN23" i="4"/>
  <c r="O22" i="4"/>
  <c r="X20" i="4"/>
  <c r="P18" i="4"/>
  <c r="J16" i="4"/>
  <c r="AE13" i="4"/>
  <c r="F11" i="4"/>
  <c r="AG7" i="4"/>
  <c r="L28" i="4"/>
  <c r="Z26" i="4"/>
  <c r="AN24" i="4"/>
  <c r="O23" i="4"/>
  <c r="AC21" i="4"/>
  <c r="AD19" i="4"/>
  <c r="V17" i="4"/>
  <c r="M15" i="4"/>
  <c r="AD12" i="4"/>
  <c r="AJ9" i="4"/>
  <c r="D6" i="4"/>
  <c r="M18" i="4"/>
  <c r="E16" i="4"/>
  <c r="Y13" i="4"/>
  <c r="AM10" i="4"/>
  <c r="Y7" i="4"/>
  <c r="G26" i="4"/>
  <c r="U24" i="4"/>
  <c r="AI22" i="4"/>
  <c r="I21" i="4"/>
  <c r="E19" i="4"/>
  <c r="AJ16" i="4"/>
  <c r="X14" i="4"/>
  <c r="AL11" i="4"/>
  <c r="AK8" i="4"/>
  <c r="N4" i="4"/>
  <c r="AE35" i="4"/>
  <c r="F34" i="4"/>
  <c r="T32" i="4"/>
  <c r="AH30" i="4"/>
  <c r="I29" i="4"/>
  <c r="W27" i="4"/>
  <c r="AK25" i="4"/>
  <c r="L24" i="4"/>
  <c r="Z22" i="4"/>
  <c r="AL20" i="4"/>
  <c r="AE18" i="4"/>
  <c r="Y16" i="4"/>
  <c r="I14" i="4"/>
  <c r="W11" i="4"/>
  <c r="S8" i="4"/>
  <c r="K4" i="4"/>
  <c r="AJ5" i="4"/>
  <c r="V7" i="4"/>
  <c r="H9" i="4"/>
  <c r="AG10" i="4"/>
  <c r="S12" i="4"/>
  <c r="E14" i="4"/>
  <c r="AD15" i="4"/>
  <c r="P17" i="4"/>
  <c r="AO18" i="4"/>
  <c r="AA20" i="4"/>
  <c r="U5" i="4"/>
  <c r="G7" i="4"/>
  <c r="AF8" i="4"/>
  <c r="R10" i="4"/>
  <c r="D12" i="4"/>
  <c r="AC13" i="4"/>
  <c r="O15" i="4"/>
  <c r="AN16" i="4"/>
  <c r="Z18" i="4"/>
  <c r="L20" i="4"/>
  <c r="U4" i="4"/>
  <c r="G6" i="4"/>
  <c r="AF7" i="4"/>
  <c r="R9" i="4"/>
  <c r="D11" i="4"/>
  <c r="AC12" i="4"/>
  <c r="O14" i="4"/>
  <c r="W4" i="4"/>
  <c r="I6" i="4"/>
  <c r="AH7" i="4"/>
  <c r="Q5" i="4"/>
  <c r="C7" i="4"/>
  <c r="AB8" i="4"/>
  <c r="N10" i="4"/>
  <c r="J5" i="4"/>
  <c r="W19" i="4"/>
  <c r="O5" i="4"/>
  <c r="Y22" i="4"/>
  <c r="AI25" i="4"/>
  <c r="X27" i="4"/>
  <c r="AD8" i="4"/>
  <c r="D27" i="4"/>
  <c r="AF23" i="4"/>
  <c r="F18" i="4"/>
  <c r="AE10" i="4"/>
  <c r="R26" i="4"/>
  <c r="T19" i="4"/>
  <c r="P12" i="4"/>
  <c r="AH15" i="4"/>
  <c r="D7" i="4"/>
  <c r="AM20" i="4"/>
  <c r="U8" i="4"/>
  <c r="L32" i="4"/>
  <c r="AC25" i="4"/>
  <c r="AH13" i="4"/>
  <c r="AD7" i="4"/>
  <c r="M14" i="4"/>
  <c r="D4" i="4"/>
  <c r="AN8" i="4"/>
  <c r="I17" i="4"/>
  <c r="O6" i="4"/>
  <c r="AK12" i="4"/>
  <c r="Q6" i="4"/>
  <c r="AJ8" i="4"/>
  <c r="AJ18" i="4"/>
  <c r="AA17" i="4"/>
  <c r="AA15" i="4"/>
  <c r="L21" i="4"/>
  <c r="X15" i="4"/>
  <c r="V18" i="4"/>
  <c r="D32" i="4"/>
  <c r="K18" i="4"/>
  <c r="X9" i="4"/>
  <c r="AK5" i="4"/>
  <c r="C19" i="4"/>
  <c r="AE14" i="4"/>
  <c r="Z5" i="4"/>
  <c r="J26" i="4"/>
  <c r="AH9" i="4"/>
  <c r="O13" i="4"/>
  <c r="G11" i="4"/>
  <c r="U28" i="4"/>
  <c r="C13" i="4"/>
  <c r="H19" i="4"/>
  <c r="AM12" i="4"/>
  <c r="N16" i="4"/>
  <c r="R30" i="4"/>
  <c r="C16" i="4"/>
  <c r="J11" i="4"/>
  <c r="W7" i="4"/>
  <c r="AB20" i="4"/>
  <c r="AM4" i="4"/>
  <c r="D9" i="4"/>
  <c r="F23" i="4"/>
  <c r="J27" i="4"/>
  <c r="AI26" i="4"/>
  <c r="O10" i="4"/>
  <c r="AO16" i="4"/>
  <c r="H10" i="4"/>
  <c r="AI13" i="4"/>
  <c r="AF28" i="4"/>
  <c r="W13" i="4"/>
  <c r="AI12" i="4"/>
  <c r="I9" i="4"/>
  <c r="AK4" i="4"/>
  <c r="Y6" i="4"/>
  <c r="H11" i="4"/>
  <c r="Q19" i="4"/>
  <c r="F24" i="4"/>
  <c r="J25" i="4"/>
  <c r="AB6" i="4"/>
  <c r="AA14" i="4"/>
  <c r="T6" i="4"/>
  <c r="M11" i="4"/>
  <c r="G27" i="4"/>
  <c r="AK10" i="4"/>
  <c r="U14" i="4"/>
  <c r="AH10" i="4"/>
  <c r="W6" i="4"/>
  <c r="H4" i="4"/>
  <c r="AL21" i="4"/>
  <c r="E24" i="4"/>
  <c r="AN36" i="4"/>
  <c r="AI23" i="4"/>
  <c r="AA4" i="4"/>
  <c r="AF17" i="4"/>
  <c r="F14" i="4"/>
  <c r="S7" i="4"/>
  <c r="AE17" i="4"/>
  <c r="AE20" i="4"/>
  <c r="X23" i="4"/>
  <c r="AI27" i="4"/>
  <c r="AO11" i="4"/>
  <c r="AD25" i="4"/>
  <c r="E8" i="4"/>
  <c r="U25" i="4"/>
  <c r="T7" i="4"/>
  <c r="G16" i="4"/>
  <c r="T12" i="4"/>
  <c r="I8" i="4"/>
  <c r="AG5" i="4"/>
  <c r="L15" i="4"/>
  <c r="S25" i="4"/>
  <c r="Q7" i="4"/>
  <c r="AO19" i="4"/>
  <c r="X24" i="4"/>
  <c r="Z4" i="4"/>
  <c r="S22" i="4"/>
  <c r="O35" i="4"/>
  <c r="J22" i="4"/>
  <c r="M6" i="4"/>
  <c r="R19" i="4"/>
  <c r="AE15" i="4"/>
  <c r="T11" i="4"/>
  <c r="E9" i="4"/>
  <c r="H22" i="4"/>
  <c r="AI17" i="4"/>
  <c r="AL22" i="4"/>
  <c r="AD17" i="4"/>
  <c r="AD20" i="4"/>
  <c r="AC33" i="4"/>
  <c r="Q20" i="4"/>
  <c r="AL7" i="4"/>
  <c r="L4" i="4"/>
  <c r="Q17" i="4"/>
  <c r="F13" i="4"/>
  <c r="AD10" i="4"/>
  <c r="AP32" i="4" l="1"/>
  <c r="AP29" i="4"/>
  <c r="J43" i="4"/>
  <c r="AA43" i="4"/>
  <c r="AC43" i="4"/>
  <c r="AH43" i="4"/>
  <c r="AP42" i="4"/>
  <c r="K43" i="3"/>
  <c r="AP8" i="3"/>
  <c r="AE43" i="3"/>
  <c r="AF43" i="3"/>
  <c r="AP23" i="3"/>
  <c r="O43" i="4"/>
  <c r="AP14" i="4"/>
  <c r="AP24" i="4"/>
  <c r="AP15" i="4"/>
  <c r="AP10" i="4"/>
  <c r="AI43" i="4"/>
  <c r="I43" i="3"/>
  <c r="E43" i="3"/>
  <c r="AP5" i="3"/>
  <c r="R43" i="3"/>
  <c r="AP25" i="3"/>
  <c r="AP34" i="3"/>
  <c r="AL43" i="3"/>
  <c r="L43" i="4"/>
  <c r="AM43" i="4"/>
  <c r="W43" i="4"/>
  <c r="AO43" i="4"/>
  <c r="AN43" i="4"/>
  <c r="Q43" i="4"/>
  <c r="AB43" i="4"/>
  <c r="AP13" i="3"/>
  <c r="AD43" i="3"/>
  <c r="AA43" i="3"/>
  <c r="AP28" i="3"/>
  <c r="D43" i="3"/>
  <c r="G43" i="3"/>
  <c r="AP7" i="3"/>
  <c r="P43" i="3"/>
  <c r="AP39" i="3"/>
  <c r="AP22" i="3"/>
  <c r="AP16" i="3"/>
  <c r="AP27" i="4"/>
  <c r="AP26" i="4"/>
  <c r="AD43" i="4"/>
  <c r="P43" i="4"/>
  <c r="AP38" i="4"/>
  <c r="AP40" i="4"/>
  <c r="F43" i="3"/>
  <c r="AP14" i="3"/>
  <c r="AP6" i="3"/>
  <c r="Z43" i="3"/>
  <c r="AG43" i="3"/>
  <c r="D43" i="4"/>
  <c r="AP34" i="4"/>
  <c r="E43" i="4"/>
  <c r="AP12" i="4"/>
  <c r="AP37" i="4"/>
  <c r="AP39" i="4"/>
  <c r="AM43" i="3"/>
  <c r="AP35" i="3"/>
  <c r="AP27" i="3"/>
  <c r="J43" i="3"/>
  <c r="Q43" i="3"/>
  <c r="AP42" i="3"/>
  <c r="AP29" i="3"/>
  <c r="AP33" i="3"/>
  <c r="AP10" i="3"/>
  <c r="U43" i="4"/>
  <c r="AP31" i="4"/>
  <c r="AP5" i="4"/>
  <c r="Z43" i="4"/>
  <c r="AF43" i="4"/>
  <c r="R43" i="4"/>
  <c r="Y43" i="3"/>
  <c r="AP11" i="3"/>
  <c r="AP30" i="3"/>
  <c r="AP20" i="3"/>
  <c r="AK43" i="4"/>
  <c r="AL43" i="4"/>
  <c r="AP18" i="4"/>
  <c r="C43" i="4"/>
  <c r="I4" i="8" a="1"/>
  <c r="AP4" i="4"/>
  <c r="C4" i="8" a="1"/>
  <c r="C4" i="16" a="1"/>
  <c r="F43" i="4"/>
  <c r="G43" i="4"/>
  <c r="AP9" i="4"/>
  <c r="AP30" i="4"/>
  <c r="AP19" i="3"/>
  <c r="AK43" i="3"/>
  <c r="AP15" i="3"/>
  <c r="AP9" i="3"/>
  <c r="O43" i="3"/>
  <c r="W43" i="3"/>
  <c r="U43" i="3"/>
  <c r="AI43" i="3"/>
  <c r="AP37" i="3"/>
  <c r="AP36" i="3"/>
  <c r="AP22" i="4"/>
  <c r="AP11" i="4"/>
  <c r="H43" i="4"/>
  <c r="AP16" i="4"/>
  <c r="AP7" i="4"/>
  <c r="K43" i="4"/>
  <c r="N43" i="4"/>
  <c r="AG43" i="4"/>
  <c r="X43" i="4"/>
  <c r="AP21" i="4"/>
  <c r="AP6" i="4"/>
  <c r="AP25" i="4"/>
  <c r="AP12" i="3"/>
  <c r="L43" i="3"/>
  <c r="AJ43" i="3"/>
  <c r="AP24" i="3"/>
  <c r="AP17" i="3"/>
  <c r="N43" i="3"/>
  <c r="M43" i="3"/>
  <c r="H43" i="3"/>
  <c r="AP41" i="3"/>
  <c r="AP21" i="3"/>
  <c r="AP13" i="4"/>
  <c r="S43" i="4"/>
  <c r="Y43" i="4"/>
  <c r="AP33" i="4"/>
  <c r="AP17" i="4"/>
  <c r="AP8" i="4"/>
  <c r="I43" i="4"/>
  <c r="T43" i="4"/>
  <c r="AP41" i="4"/>
  <c r="AH43" i="3"/>
  <c r="AP18" i="3"/>
  <c r="AB43" i="3"/>
  <c r="AP26" i="3"/>
  <c r="X43" i="3"/>
  <c r="AO43" i="3"/>
  <c r="AP32" i="3"/>
  <c r="AP38" i="3"/>
  <c r="AP40" i="3"/>
  <c r="T43" i="3"/>
  <c r="AP19" i="4"/>
  <c r="AP28" i="4"/>
  <c r="AJ43" i="4"/>
  <c r="M43" i="4"/>
  <c r="AP23" i="4"/>
  <c r="AP36" i="4"/>
  <c r="AP20" i="4"/>
  <c r="AE43" i="4"/>
  <c r="AP35" i="4"/>
  <c r="V43" i="4"/>
  <c r="AN43" i="3"/>
  <c r="V43" i="3"/>
  <c r="S43" i="3"/>
  <c r="AC43" i="3"/>
  <c r="AP31" i="3"/>
  <c r="AP4" i="3"/>
  <c r="C43" i="3"/>
  <c r="AQ33" i="4" l="1"/>
  <c r="AQ21" i="4"/>
  <c r="AE44" i="4"/>
  <c r="AB44" i="3"/>
  <c r="J44" i="4"/>
  <c r="AQ11" i="4"/>
  <c r="AQ42" i="3"/>
  <c r="AO44" i="4"/>
  <c r="V44" i="3"/>
  <c r="AQ32" i="3"/>
  <c r="AQ21" i="3"/>
  <c r="K44" i="4"/>
  <c r="AQ37" i="3"/>
  <c r="AQ19" i="3"/>
  <c r="V44" i="4"/>
  <c r="X44" i="3"/>
  <c r="AQ8" i="4"/>
  <c r="H44" i="3"/>
  <c r="AQ25" i="4"/>
  <c r="AQ16" i="4"/>
  <c r="U44" i="3"/>
  <c r="AQ9" i="4"/>
  <c r="AQ18" i="4"/>
  <c r="R44" i="4"/>
  <c r="AQ33" i="3"/>
  <c r="AQ39" i="4"/>
  <c r="AQ6" i="3"/>
  <c r="AQ7" i="3"/>
  <c r="Q44" i="4"/>
  <c r="AQ25" i="3"/>
  <c r="AI44" i="4"/>
  <c r="AQ43" i="3"/>
  <c r="AQ4" i="3"/>
  <c r="N44" i="3"/>
  <c r="F44" i="4"/>
  <c r="Z44" i="4"/>
  <c r="F44" i="3"/>
  <c r="AC44" i="4"/>
  <c r="AQ15" i="4"/>
  <c r="AQ20" i="4"/>
  <c r="AQ18" i="3"/>
  <c r="AQ17" i="3"/>
  <c r="AQ22" i="4"/>
  <c r="AC44" i="3"/>
  <c r="M44" i="4"/>
  <c r="T44" i="4"/>
  <c r="L44" i="3"/>
  <c r="AO44" i="3"/>
  <c r="C44" i="3"/>
  <c r="AQ35" i="4"/>
  <c r="AQ19" i="4"/>
  <c r="AQ26" i="3"/>
  <c r="AQ17" i="4"/>
  <c r="M44" i="3"/>
  <c r="AQ6" i="4"/>
  <c r="H44" i="4"/>
  <c r="W44" i="3"/>
  <c r="G44" i="4"/>
  <c r="AL44" i="4"/>
  <c r="AF44" i="4"/>
  <c r="AQ29" i="3"/>
  <c r="AQ37" i="4"/>
  <c r="AQ14" i="3"/>
  <c r="AQ27" i="4"/>
  <c r="G44" i="3"/>
  <c r="AN44" i="4"/>
  <c r="R44" i="3"/>
  <c r="AQ10" i="4"/>
  <c r="O4" i="16"/>
  <c r="AA5" i="16"/>
  <c r="AJ8" i="16"/>
  <c r="O11" i="16"/>
  <c r="S13" i="16"/>
  <c r="E15" i="16"/>
  <c r="R16" i="16"/>
  <c r="N17" i="16"/>
  <c r="P18" i="16"/>
  <c r="V19" i="16"/>
  <c r="O20" i="16"/>
  <c r="M21" i="16"/>
  <c r="AG21" i="16"/>
  <c r="L22" i="16"/>
  <c r="AD22" i="16"/>
  <c r="G23" i="16"/>
  <c r="T23" i="16"/>
  <c r="AJ23" i="16"/>
  <c r="AF5" i="16"/>
  <c r="AK8" i="16"/>
  <c r="P11" i="16"/>
  <c r="X13" i="16"/>
  <c r="I15" i="16"/>
  <c r="S16" i="16"/>
  <c r="AA17" i="16"/>
  <c r="T18" i="16"/>
  <c r="W19" i="16"/>
  <c r="Y20" i="16"/>
  <c r="P21" i="16"/>
  <c r="AH21" i="16"/>
  <c r="M22" i="16"/>
  <c r="AE22" i="16"/>
  <c r="H23" i="16"/>
  <c r="W23" i="16"/>
  <c r="AK23" i="16"/>
  <c r="N24" i="16"/>
  <c r="AA24" i="16"/>
  <c r="D25" i="16"/>
  <c r="R25" i="16"/>
  <c r="AF25" i="16"/>
  <c r="I26" i="16"/>
  <c r="V26" i="16"/>
  <c r="AL26" i="16"/>
  <c r="N27" i="16"/>
  <c r="AA27" i="16"/>
  <c r="D28" i="16"/>
  <c r="Q28" i="16"/>
  <c r="AG28" i="16"/>
  <c r="I29" i="16"/>
  <c r="U29" i="16"/>
  <c r="AG29" i="16"/>
  <c r="D30" i="16"/>
  <c r="N30" i="16"/>
  <c r="Z30" i="16"/>
  <c r="AJ30" i="16"/>
  <c r="G31" i="16"/>
  <c r="S31" i="16"/>
  <c r="AC31" i="16"/>
  <c r="AM31" i="16"/>
  <c r="L32" i="16"/>
  <c r="V32" i="16"/>
  <c r="AF32" i="16"/>
  <c r="D33" i="16"/>
  <c r="L33" i="16"/>
  <c r="T33" i="16"/>
  <c r="AB33" i="16"/>
  <c r="AJ33" i="16"/>
  <c r="E34" i="16"/>
  <c r="M34" i="16"/>
  <c r="U34" i="16"/>
  <c r="AC34" i="16"/>
  <c r="AK34" i="16"/>
  <c r="F35" i="16"/>
  <c r="N35" i="16"/>
  <c r="V35" i="16"/>
  <c r="AD35" i="16"/>
  <c r="AL35" i="16"/>
  <c r="G36" i="16"/>
  <c r="O36" i="16"/>
  <c r="W36" i="16"/>
  <c r="AE36" i="16"/>
  <c r="AM36" i="16"/>
  <c r="H37" i="16"/>
  <c r="P37" i="16"/>
  <c r="X37" i="16"/>
  <c r="AF37" i="16"/>
  <c r="AN37" i="16"/>
  <c r="R7" i="16"/>
  <c r="AK10" i="16"/>
  <c r="I14" i="16"/>
  <c r="AO15" i="16"/>
  <c r="M17" i="16"/>
  <c r="AE18" i="16"/>
  <c r="AM19" i="16"/>
  <c r="L21" i="16"/>
  <c r="AO21" i="16"/>
  <c r="V22" i="16"/>
  <c r="E23" i="16"/>
  <c r="AA23" i="16"/>
  <c r="F24" i="16"/>
  <c r="W24" i="16"/>
  <c r="AM24" i="16"/>
  <c r="O25" i="16"/>
  <c r="AG25" i="16"/>
  <c r="K26" i="16"/>
  <c r="AC26" i="16"/>
  <c r="G27" i="16"/>
  <c r="W27" i="16"/>
  <c r="AL27" i="16"/>
  <c r="P28" i="16"/>
  <c r="AH28" i="16"/>
  <c r="L29" i="16"/>
  <c r="Z29" i="16"/>
  <c r="AK29" i="16"/>
  <c r="K30" i="16"/>
  <c r="V30" i="16"/>
  <c r="AI30" i="16"/>
  <c r="H31" i="16"/>
  <c r="U31" i="16"/>
  <c r="AF31" i="16"/>
  <c r="F32" i="16"/>
  <c r="Q32" i="16"/>
  <c r="AD32" i="16"/>
  <c r="AO32" i="16"/>
  <c r="M33" i="16"/>
  <c r="V33" i="16"/>
  <c r="AE33" i="16"/>
  <c r="AN33" i="16"/>
  <c r="J34" i="16"/>
  <c r="S34" i="16"/>
  <c r="AB34" i="16"/>
  <c r="AL34" i="16"/>
  <c r="H35" i="16"/>
  <c r="Q35" i="16"/>
  <c r="Z35" i="16"/>
  <c r="AI35" i="16"/>
  <c r="E36" i="16"/>
  <c r="N36" i="16"/>
  <c r="X36" i="16"/>
  <c r="AG36" i="16"/>
  <c r="C37" i="16"/>
  <c r="L37" i="16"/>
  <c r="U37" i="16"/>
  <c r="AD37" i="16"/>
  <c r="AM37" i="16"/>
  <c r="I38" i="16"/>
  <c r="Q38" i="16"/>
  <c r="Y38" i="16"/>
  <c r="AG38" i="16"/>
  <c r="AO38" i="16"/>
  <c r="J39" i="16"/>
  <c r="R39" i="16"/>
  <c r="Z39" i="16"/>
  <c r="AH39" i="16"/>
  <c r="C40" i="16"/>
  <c r="K40" i="16"/>
  <c r="S40" i="16"/>
  <c r="AA40" i="16"/>
  <c r="AI40" i="16"/>
  <c r="D41" i="16"/>
  <c r="L41" i="16"/>
  <c r="T41" i="16"/>
  <c r="AB41" i="16"/>
  <c r="AJ41" i="16"/>
  <c r="E42" i="16"/>
  <c r="M42" i="16"/>
  <c r="U42" i="16"/>
  <c r="AC42" i="16"/>
  <c r="AK42" i="16"/>
  <c r="AL11" i="16"/>
  <c r="Z14" i="16"/>
  <c r="AC17" i="16"/>
  <c r="N20" i="16"/>
  <c r="D22" i="16"/>
  <c r="K23" i="16"/>
  <c r="H24" i="16"/>
  <c r="E25" i="16"/>
  <c r="AM25" i="16"/>
  <c r="AE26" i="16"/>
  <c r="Z27" i="16"/>
  <c r="W28" i="16"/>
  <c r="AM28" i="16"/>
  <c r="N29" i="16"/>
  <c r="AB29" i="16"/>
  <c r="AO29" i="16"/>
  <c r="M30" i="16"/>
  <c r="AA30" i="16"/>
  <c r="AL30" i="16"/>
  <c r="L31" i="16"/>
  <c r="W31" i="16"/>
  <c r="AJ31" i="16"/>
  <c r="H32" i="16"/>
  <c r="U32" i="16"/>
  <c r="AG32" i="16"/>
  <c r="F33" i="16"/>
  <c r="O33" i="16"/>
  <c r="X33" i="16"/>
  <c r="AG33" i="16"/>
  <c r="C34" i="16"/>
  <c r="F8" i="16"/>
  <c r="AG11" i="16"/>
  <c r="Y14" i="16"/>
  <c r="C16" i="16"/>
  <c r="AB17" i="16"/>
  <c r="AJ18" i="16"/>
  <c r="J20" i="16"/>
  <c r="U21" i="16"/>
  <c r="C22" i="16"/>
  <c r="AB22" i="16"/>
  <c r="J23" i="16"/>
  <c r="AB23" i="16"/>
  <c r="G24" i="16"/>
  <c r="X24" i="16"/>
  <c r="AO24" i="16"/>
  <c r="U25" i="16"/>
  <c r="AK25" i="16"/>
  <c r="M26" i="16"/>
  <c r="AD26" i="16"/>
  <c r="H27" i="16"/>
  <c r="Y27" i="16"/>
  <c r="AO27" i="16"/>
  <c r="T28" i="16"/>
  <c r="AI28" i="16"/>
  <c r="M29" i="16"/>
  <c r="AA29" i="16"/>
  <c r="AL29" i="16"/>
  <c r="L30" i="16"/>
  <c r="W30" i="16"/>
  <c r="AK30" i="16"/>
  <c r="K31" i="16"/>
  <c r="V31" i="16"/>
  <c r="AI31" i="16"/>
  <c r="G32" i="16"/>
  <c r="T32" i="16"/>
  <c r="AE32" i="16"/>
  <c r="E33" i="16"/>
  <c r="N33" i="16"/>
  <c r="W33" i="16"/>
  <c r="AF33" i="16"/>
  <c r="AO33" i="16"/>
  <c r="K34" i="16"/>
  <c r="T34" i="16"/>
  <c r="AD34" i="16"/>
  <c r="AM34" i="16"/>
  <c r="I35" i="16"/>
  <c r="R35" i="16"/>
  <c r="AA35" i="16"/>
  <c r="AJ35" i="16"/>
  <c r="F36" i="16"/>
  <c r="P36" i="16"/>
  <c r="Y36" i="16"/>
  <c r="AH36" i="16"/>
  <c r="D37" i="16"/>
  <c r="M37" i="16"/>
  <c r="V37" i="16"/>
  <c r="AE37" i="16"/>
  <c r="AO37" i="16"/>
  <c r="J38" i="16"/>
  <c r="R38" i="16"/>
  <c r="Z38" i="16"/>
  <c r="AH38" i="16"/>
  <c r="C39" i="16"/>
  <c r="K39" i="16"/>
  <c r="S39" i="16"/>
  <c r="AA39" i="16"/>
  <c r="AI39" i="16"/>
  <c r="D40" i="16"/>
  <c r="L40" i="16"/>
  <c r="T40" i="16"/>
  <c r="AB40" i="16"/>
  <c r="AJ40" i="16"/>
  <c r="E41" i="16"/>
  <c r="M41" i="16"/>
  <c r="U41" i="16"/>
  <c r="AC41" i="16"/>
  <c r="AK41" i="16"/>
  <c r="F42" i="16"/>
  <c r="N42" i="16"/>
  <c r="V42" i="16"/>
  <c r="AD42" i="16"/>
  <c r="AL42" i="16"/>
  <c r="K8" i="16"/>
  <c r="D16" i="16"/>
  <c r="F19" i="16"/>
  <c r="V21" i="16"/>
  <c r="AC22" i="16"/>
  <c r="AC23" i="16"/>
  <c r="Y24" i="16"/>
  <c r="V25" i="16"/>
  <c r="P26" i="16"/>
  <c r="I27" i="16"/>
  <c r="AH4" i="16"/>
  <c r="T9" i="16"/>
  <c r="R12" i="16"/>
  <c r="AA14" i="16"/>
  <c r="T16" i="16"/>
  <c r="AM17" i="16"/>
  <c r="H19" i="16"/>
  <c r="Z20" i="16"/>
  <c r="X21" i="16"/>
  <c r="J22" i="16"/>
  <c r="AF10" i="16"/>
  <c r="AA15" i="16"/>
  <c r="AD18" i="16"/>
  <c r="C21" i="16"/>
  <c r="U22" i="16"/>
  <c r="R23" i="16"/>
  <c r="L24" i="16"/>
  <c r="AI24" i="16"/>
  <c r="X25" i="16"/>
  <c r="J26" i="16"/>
  <c r="AM26" i="16"/>
  <c r="AB27" i="16"/>
  <c r="K28" i="16"/>
  <c r="AO28" i="16"/>
  <c r="V29" i="16"/>
  <c r="E30" i="16"/>
  <c r="U30" i="16"/>
  <c r="D31" i="16"/>
  <c r="X31" i="16"/>
  <c r="D32" i="16"/>
  <c r="X32" i="16"/>
  <c r="AN32" i="16"/>
  <c r="R33" i="16"/>
  <c r="AH33" i="16"/>
  <c r="H34" i="16"/>
  <c r="V34" i="16"/>
  <c r="AG34" i="16"/>
  <c r="E35" i="16"/>
  <c r="S35" i="16"/>
  <c r="AE35" i="16"/>
  <c r="C36" i="16"/>
  <c r="Q36" i="16"/>
  <c r="AB36" i="16"/>
  <c r="AN36" i="16"/>
  <c r="N37" i="16"/>
  <c r="Z37" i="16"/>
  <c r="AK37" i="16"/>
  <c r="K38" i="16"/>
  <c r="U38" i="16"/>
  <c r="AE38" i="16"/>
  <c r="D39" i="16"/>
  <c r="N39" i="16"/>
  <c r="X39" i="16"/>
  <c r="AJ39" i="16"/>
  <c r="G40" i="16"/>
  <c r="Q40" i="16"/>
  <c r="AC40" i="16"/>
  <c r="AM40" i="16"/>
  <c r="J41" i="16"/>
  <c r="V41" i="16"/>
  <c r="AF41" i="16"/>
  <c r="C42" i="16"/>
  <c r="O42" i="16"/>
  <c r="Y42" i="16"/>
  <c r="AI42" i="16"/>
  <c r="AC30" i="16"/>
  <c r="F39" i="16"/>
  <c r="AE40" i="16"/>
  <c r="X41" i="16"/>
  <c r="G42" i="16"/>
  <c r="AM4" i="16"/>
  <c r="W12" i="16"/>
  <c r="AH16" i="16"/>
  <c r="I19" i="16"/>
  <c r="Y21" i="16"/>
  <c r="AI22" i="16"/>
  <c r="S23" i="16"/>
  <c r="O24" i="16"/>
  <c r="AJ24" i="16"/>
  <c r="AB25" i="16"/>
  <c r="R26" i="16"/>
  <c r="AN26" i="16"/>
  <c r="AF27" i="16"/>
  <c r="M28" i="16"/>
  <c r="C29" i="16"/>
  <c r="Y29" i="16"/>
  <c r="F30" i="16"/>
  <c r="AB30" i="16"/>
  <c r="E31" i="16"/>
  <c r="AA31" i="16"/>
  <c r="E32" i="16"/>
  <c r="Y32" i="16"/>
  <c r="G33" i="16"/>
  <c r="S33" i="16"/>
  <c r="AI33" i="16"/>
  <c r="I34" i="16"/>
  <c r="W34" i="16"/>
  <c r="AH34" i="16"/>
  <c r="G35" i="16"/>
  <c r="T35" i="16"/>
  <c r="AF35" i="16"/>
  <c r="D36" i="16"/>
  <c r="R36" i="16"/>
  <c r="AC36" i="16"/>
  <c r="AO36" i="16"/>
  <c r="O37" i="16"/>
  <c r="AA37" i="16"/>
  <c r="AL37" i="16"/>
  <c r="L38" i="16"/>
  <c r="V38" i="16"/>
  <c r="AF38" i="16"/>
  <c r="E39" i="16"/>
  <c r="O39" i="16"/>
  <c r="Y39" i="16"/>
  <c r="AK39" i="16"/>
  <c r="H40" i="16"/>
  <c r="R40" i="16"/>
  <c r="AD40" i="16"/>
  <c r="AN40" i="16"/>
  <c r="K41" i="16"/>
  <c r="W41" i="16"/>
  <c r="AG41" i="16"/>
  <c r="D42" i="16"/>
  <c r="P42" i="16"/>
  <c r="Z42" i="16"/>
  <c r="AJ42" i="16"/>
  <c r="AD30" i="16"/>
  <c r="AL33" i="16"/>
  <c r="AJ34" i="16"/>
  <c r="W35" i="16"/>
  <c r="AH35" i="16"/>
  <c r="T36" i="16"/>
  <c r="AF36" i="16"/>
  <c r="R37" i="16"/>
  <c r="AC37" i="16"/>
  <c r="D38" i="16"/>
  <c r="X38" i="16"/>
  <c r="AJ38" i="16"/>
  <c r="Q39" i="16"/>
  <c r="AC39" i="16"/>
  <c r="J40" i="16"/>
  <c r="V40" i="16"/>
  <c r="C41" i="16"/>
  <c r="O41" i="16"/>
  <c r="Y41" i="16"/>
  <c r="H42" i="16"/>
  <c r="R42" i="16"/>
  <c r="M7" i="16"/>
  <c r="D14" i="16"/>
  <c r="AL19" i="16"/>
  <c r="AN21" i="16"/>
  <c r="AM22" i="16"/>
  <c r="U24" i="16"/>
  <c r="L25" i="16"/>
  <c r="Y26" i="16"/>
  <c r="P27" i="16"/>
  <c r="AJ27" i="16"/>
  <c r="K29" i="16"/>
  <c r="AH29" i="16"/>
  <c r="O30" i="16"/>
  <c r="N31" i="16"/>
  <c r="AE31" i="16"/>
  <c r="N32" i="16"/>
  <c r="AJ32" i="16"/>
  <c r="J33" i="16"/>
  <c r="Z33" i="16"/>
  <c r="AM33" i="16"/>
  <c r="O34" i="16"/>
  <c r="Z34" i="16"/>
  <c r="AN34" i="16"/>
  <c r="L35" i="16"/>
  <c r="AK35" i="16"/>
  <c r="J36" i="16"/>
  <c r="U36" i="16"/>
  <c r="AI36" i="16"/>
  <c r="G37" i="16"/>
  <c r="AG37" i="16"/>
  <c r="E38" i="16"/>
  <c r="O38" i="16"/>
  <c r="AK38" i="16"/>
  <c r="T39" i="16"/>
  <c r="AN39" i="16"/>
  <c r="W40" i="16"/>
  <c r="F41" i="16"/>
  <c r="Z41" i="16"/>
  <c r="I42" i="16"/>
  <c r="AO42" i="16"/>
  <c r="AB9" i="16"/>
  <c r="D18" i="16"/>
  <c r="K22" i="16"/>
  <c r="AL23" i="16"/>
  <c r="M25" i="16"/>
  <c r="AA26" i="16"/>
  <c r="E28" i="16"/>
  <c r="Q29" i="16"/>
  <c r="R30" i="16"/>
  <c r="T6" i="16"/>
  <c r="AN12" i="16"/>
  <c r="AK16" i="16"/>
  <c r="X19" i="16"/>
  <c r="AD21" i="16"/>
  <c r="AK22" i="16"/>
  <c r="Z23" i="16"/>
  <c r="P24" i="16"/>
  <c r="F25" i="16"/>
  <c r="AD25" i="16"/>
  <c r="S26" i="16"/>
  <c r="D27" i="16"/>
  <c r="AH27" i="16"/>
  <c r="O28" i="16"/>
  <c r="D29" i="16"/>
  <c r="AC29" i="16"/>
  <c r="G30" i="16"/>
  <c r="F31" i="16"/>
  <c r="AB31" i="16"/>
  <c r="I32" i="16"/>
  <c r="AB32" i="16"/>
  <c r="H33" i="16"/>
  <c r="U33" i="16"/>
  <c r="AK33" i="16"/>
  <c r="L34" i="16"/>
  <c r="X34" i="16"/>
  <c r="AI34" i="16"/>
  <c r="J35" i="16"/>
  <c r="U35" i="16"/>
  <c r="AG35" i="16"/>
  <c r="H36" i="16"/>
  <c r="S36" i="16"/>
  <c r="AD36" i="16"/>
  <c r="E37" i="16"/>
  <c r="Q37" i="16"/>
  <c r="AB37" i="16"/>
  <c r="C38" i="16"/>
  <c r="M38" i="16"/>
  <c r="W38" i="16"/>
  <c r="AI38" i="16"/>
  <c r="P39" i="16"/>
  <c r="AB39" i="16"/>
  <c r="AL39" i="16"/>
  <c r="I40" i="16"/>
  <c r="U40" i="16"/>
  <c r="AO40" i="16"/>
  <c r="N41" i="16"/>
  <c r="AH41" i="16"/>
  <c r="Q42" i="16"/>
  <c r="AA42" i="16"/>
  <c r="AM42" i="16"/>
  <c r="Y6" i="16"/>
  <c r="AO12" i="16"/>
  <c r="AL16" i="16"/>
  <c r="AK19" i="16"/>
  <c r="AF21" i="16"/>
  <c r="AL22" i="16"/>
  <c r="AF23" i="16"/>
  <c r="Q24" i="16"/>
  <c r="I25" i="16"/>
  <c r="AE25" i="16"/>
  <c r="U26" i="16"/>
  <c r="J27" i="16"/>
  <c r="AI27" i="16"/>
  <c r="X28" i="16"/>
  <c r="E29" i="16"/>
  <c r="AD29" i="16"/>
  <c r="J30" i="16"/>
  <c r="M31" i="16"/>
  <c r="AD31" i="16"/>
  <c r="M32" i="16"/>
  <c r="AC32" i="16"/>
  <c r="I33" i="16"/>
  <c r="Y33" i="16"/>
  <c r="N34" i="16"/>
  <c r="Y34" i="16"/>
  <c r="K35" i="16"/>
  <c r="I36" i="16"/>
  <c r="F37" i="16"/>
  <c r="N38" i="16"/>
  <c r="G39" i="16"/>
  <c r="AM39" i="16"/>
  <c r="AF40" i="16"/>
  <c r="AI41" i="16"/>
  <c r="AB42" i="16"/>
  <c r="AN42" i="16"/>
  <c r="L17" i="16"/>
  <c r="AI23" i="16"/>
  <c r="AN25" i="16"/>
  <c r="Y28" i="16"/>
  <c r="AE30" i="16"/>
  <c r="X35" i="16"/>
  <c r="S37" i="16"/>
  <c r="AA38" i="16"/>
  <c r="H39" i="16"/>
  <c r="AD39" i="16"/>
  <c r="M40" i="16"/>
  <c r="AG40" i="16"/>
  <c r="P41" i="16"/>
  <c r="AL41" i="16"/>
  <c r="S42" i="16"/>
  <c r="AE42" i="16"/>
  <c r="D15" i="16"/>
  <c r="AD20" i="16"/>
  <c r="AO22" i="16"/>
  <c r="AD24" i="16"/>
  <c r="AO25" i="16"/>
  <c r="Q27" i="16"/>
  <c r="Z28" i="16"/>
  <c r="AI29" i="16"/>
  <c r="AH30" i="16"/>
  <c r="AM32" i="16"/>
  <c r="H10" i="16"/>
  <c r="T22" i="16"/>
  <c r="W25" i="16"/>
  <c r="H28" i="16"/>
  <c r="T30" i="16"/>
  <c r="AN31" i="16"/>
  <c r="P33" i="16"/>
  <c r="P34" i="16"/>
  <c r="D35" i="16"/>
  <c r="AN35" i="16"/>
  <c r="AJ36" i="16"/>
  <c r="Y37" i="16"/>
  <c r="S38" i="16"/>
  <c r="I39" i="16"/>
  <c r="AG39" i="16"/>
  <c r="Y40" i="16"/>
  <c r="Q41" i="16"/>
  <c r="AO41" i="16"/>
  <c r="AG42" i="16"/>
  <c r="T15" i="16"/>
  <c r="N23" i="16"/>
  <c r="C26" i="16"/>
  <c r="AC28" i="16"/>
  <c r="AM30" i="16"/>
  <c r="O32" i="16"/>
  <c r="Q33" i="16"/>
  <c r="Q34" i="16"/>
  <c r="M35" i="16"/>
  <c r="AO35" i="16"/>
  <c r="AK36" i="16"/>
  <c r="AH37" i="16"/>
  <c r="T38" i="16"/>
  <c r="L39" i="16"/>
  <c r="AO39" i="16"/>
  <c r="Z40" i="16"/>
  <c r="R41" i="16"/>
  <c r="J42" i="16"/>
  <c r="AH42" i="16"/>
  <c r="Z15" i="16"/>
  <c r="P23" i="16"/>
  <c r="G26" i="16"/>
  <c r="AF28" i="16"/>
  <c r="C31" i="16"/>
  <c r="P32" i="16"/>
  <c r="AA33" i="16"/>
  <c r="R34" i="16"/>
  <c r="O35" i="16"/>
  <c r="K36" i="16"/>
  <c r="AL36" i="16"/>
  <c r="AI37" i="16"/>
  <c r="AB38" i="16"/>
  <c r="M39" i="16"/>
  <c r="E40" i="16"/>
  <c r="AH40" i="16"/>
  <c r="S41" i="16"/>
  <c r="K42" i="16"/>
  <c r="E18" i="16"/>
  <c r="C24" i="16"/>
  <c r="AH26" i="16"/>
  <c r="S29" i="16"/>
  <c r="O31" i="16"/>
  <c r="W32" i="16"/>
  <c r="AC33" i="16"/>
  <c r="AA34" i="16"/>
  <c r="P35" i="16"/>
  <c r="L36" i="16"/>
  <c r="I37" i="16"/>
  <c r="AJ37" i="16"/>
  <c r="AC38" i="16"/>
  <c r="U39" i="16"/>
  <c r="F40" i="16"/>
  <c r="AK40" i="16"/>
  <c r="AA41" i="16"/>
  <c r="L42" i="16"/>
  <c r="O18" i="16"/>
  <c r="E24" i="16"/>
  <c r="AK26" i="16"/>
  <c r="T29" i="16"/>
  <c r="P31" i="16"/>
  <c r="AK32" i="16"/>
  <c r="AD33" i="16"/>
  <c r="AE34" i="16"/>
  <c r="Y35" i="16"/>
  <c r="M36" i="16"/>
  <c r="J37" i="16"/>
  <c r="F38" i="16"/>
  <c r="AD38" i="16"/>
  <c r="V39" i="16"/>
  <c r="N40" i="16"/>
  <c r="AL40" i="16"/>
  <c r="AD41" i="16"/>
  <c r="T42" i="16"/>
  <c r="AN20" i="16"/>
  <c r="AF24" i="16"/>
  <c r="R27" i="16"/>
  <c r="AJ29" i="16"/>
  <c r="T31" i="16"/>
  <c r="AL32" i="16"/>
  <c r="D34" i="16"/>
  <c r="AF34" i="16"/>
  <c r="AB35" i="16"/>
  <c r="V36" i="16"/>
  <c r="K37" i="16"/>
  <c r="G38" i="16"/>
  <c r="AL38" i="16"/>
  <c r="W39" i="16"/>
  <c r="O40" i="16"/>
  <c r="G41" i="16"/>
  <c r="AE41" i="16"/>
  <c r="W42" i="16"/>
  <c r="AO20" i="16"/>
  <c r="AG24" i="16"/>
  <c r="S27" i="16"/>
  <c r="C30" i="16"/>
  <c r="AK31" i="16"/>
  <c r="F34" i="16"/>
  <c r="AO34" i="16"/>
  <c r="AC35" i="16"/>
  <c r="Z36" i="16"/>
  <c r="T37" i="16"/>
  <c r="H38" i="16"/>
  <c r="AM38" i="16"/>
  <c r="AE39" i="16"/>
  <c r="P40" i="16"/>
  <c r="H41" i="16"/>
  <c r="AM41" i="16"/>
  <c r="X42" i="16"/>
  <c r="G10" i="16"/>
  <c r="S22" i="16"/>
  <c r="N25" i="16"/>
  <c r="G28" i="16"/>
  <c r="S30" i="16"/>
  <c r="AL31" i="16"/>
  <c r="K33" i="16"/>
  <c r="C35" i="16"/>
  <c r="AF39" i="16"/>
  <c r="X40" i="16"/>
  <c r="G34" i="16"/>
  <c r="I41" i="16"/>
  <c r="AM35" i="16"/>
  <c r="AN41" i="16"/>
  <c r="AA36" i="16"/>
  <c r="AF42" i="16"/>
  <c r="W37" i="16"/>
  <c r="P38" i="16"/>
  <c r="AN38" i="16"/>
  <c r="AF11" i="16"/>
  <c r="S6" i="16"/>
  <c r="Q19" i="16"/>
  <c r="N16" i="16"/>
  <c r="J12" i="16"/>
  <c r="J7" i="16"/>
  <c r="U28" i="16"/>
  <c r="Z26" i="16"/>
  <c r="AE24" i="16"/>
  <c r="AJ22" i="16"/>
  <c r="AL20" i="16"/>
  <c r="AK17" i="16"/>
  <c r="Q14" i="16"/>
  <c r="AJ9" i="16"/>
  <c r="Z22" i="16"/>
  <c r="V20" i="16"/>
  <c r="T17" i="16"/>
  <c r="AG13" i="16"/>
  <c r="L9" i="16"/>
  <c r="AA32" i="16"/>
  <c r="AO30" i="16"/>
  <c r="P29" i="16"/>
  <c r="V27" i="16"/>
  <c r="Z25" i="16"/>
  <c r="AE23" i="16"/>
  <c r="AJ21" i="16"/>
  <c r="N19" i="16"/>
  <c r="F16" i="16"/>
  <c r="G12" i="16"/>
  <c r="AI6" i="16"/>
  <c r="J32" i="16"/>
  <c r="X30" i="16"/>
  <c r="AJ28" i="16"/>
  <c r="AO26" i="16"/>
  <c r="G25" i="16"/>
  <c r="L23" i="16"/>
  <c r="Q21" i="16"/>
  <c r="V18" i="16"/>
  <c r="L15" i="16"/>
  <c r="AL10" i="16"/>
  <c r="H5" i="16"/>
  <c r="T5" i="16"/>
  <c r="F7" i="16"/>
  <c r="AE8" i="16"/>
  <c r="Q10" i="16"/>
  <c r="C12" i="16"/>
  <c r="AB13" i="16"/>
  <c r="N15" i="16"/>
  <c r="AM16" i="16"/>
  <c r="Y18" i="16"/>
  <c r="K20" i="16"/>
  <c r="AB4" i="16"/>
  <c r="N6" i="16"/>
  <c r="AM7" i="16"/>
  <c r="Y9" i="16"/>
  <c r="K11" i="16"/>
  <c r="AJ12" i="16"/>
  <c r="V14" i="16"/>
  <c r="H16" i="16"/>
  <c r="AG17" i="16"/>
  <c r="S19" i="16"/>
  <c r="E4" i="16"/>
  <c r="AD5" i="16"/>
  <c r="P7" i="16"/>
  <c r="AO8" i="16"/>
  <c r="AA10" i="16"/>
  <c r="M12" i="16"/>
  <c r="AL13" i="16"/>
  <c r="X15" i="16"/>
  <c r="J17" i="16"/>
  <c r="AI18" i="16"/>
  <c r="U20" i="16"/>
  <c r="AD4" i="16"/>
  <c r="P6" i="16"/>
  <c r="AO7" i="16"/>
  <c r="AA9" i="16"/>
  <c r="M11" i="16"/>
  <c r="AL12" i="16"/>
  <c r="X14" i="16"/>
  <c r="AG5" i="16"/>
  <c r="E9" i="16"/>
  <c r="P12" i="16"/>
  <c r="U15" i="16"/>
  <c r="G18" i="16"/>
  <c r="AF20" i="16"/>
  <c r="X22" i="16"/>
  <c r="J24" i="16"/>
  <c r="AI25" i="16"/>
  <c r="U27" i="16"/>
  <c r="G29" i="16"/>
  <c r="D7" i="16"/>
  <c r="O10" i="16"/>
  <c r="Z13" i="16"/>
  <c r="V16" i="16"/>
  <c r="AB6" i="16"/>
  <c r="AM9" i="16"/>
  <c r="AH6" i="16"/>
  <c r="AE11" i="16"/>
  <c r="V24" i="16"/>
  <c r="W20" i="16"/>
  <c r="AH13" i="16"/>
  <c r="M9" i="16"/>
  <c r="Q22" i="16"/>
  <c r="F20" i="16"/>
  <c r="E17" i="16"/>
  <c r="U8" i="16"/>
  <c r="S32" i="16"/>
  <c r="AG30" i="16"/>
  <c r="H29" i="16"/>
  <c r="L27" i="16"/>
  <c r="Q25" i="16"/>
  <c r="V23" i="16"/>
  <c r="AA21" i="16"/>
  <c r="AL18" i="16"/>
  <c r="AC15" i="16"/>
  <c r="V11" i="16"/>
  <c r="C6" i="16"/>
  <c r="P30" i="16"/>
  <c r="AA28" i="16"/>
  <c r="AF26" i="16"/>
  <c r="AK24" i="16"/>
  <c r="C23" i="16"/>
  <c r="G21" i="16"/>
  <c r="F18" i="16"/>
  <c r="AB14" i="16"/>
  <c r="M10" i="16"/>
  <c r="C4" i="16"/>
  <c r="AB5" i="16"/>
  <c r="N7" i="16"/>
  <c r="AM8" i="16"/>
  <c r="Y10" i="16"/>
  <c r="K12" i="16"/>
  <c r="AJ13" i="16"/>
  <c r="V15" i="16"/>
  <c r="H17" i="16"/>
  <c r="S20" i="16"/>
  <c r="AJ4" i="16"/>
  <c r="V6" i="16"/>
  <c r="H8" i="16"/>
  <c r="AG9" i="16"/>
  <c r="S11" i="16"/>
  <c r="E13" i="16"/>
  <c r="AD14" i="16"/>
  <c r="P16" i="16"/>
  <c r="AO17" i="16"/>
  <c r="AA19" i="16"/>
  <c r="M4" i="16"/>
  <c r="AL5" i="16"/>
  <c r="X7" i="16"/>
  <c r="J9" i="16"/>
  <c r="AI10" i="16"/>
  <c r="U12" i="16"/>
  <c r="G14" i="16"/>
  <c r="R17" i="16"/>
  <c r="D19" i="16"/>
  <c r="AC20" i="16"/>
  <c r="AL4" i="16"/>
  <c r="X6" i="16"/>
  <c r="J8" i="16"/>
  <c r="AI9" i="16"/>
  <c r="U11" i="16"/>
  <c r="G13" i="16"/>
  <c r="AF14" i="16"/>
  <c r="J6" i="16"/>
  <c r="U9" i="16"/>
  <c r="AI15" i="16"/>
  <c r="U18" i="16"/>
  <c r="E21" i="16"/>
  <c r="AF22" i="16"/>
  <c r="R24" i="16"/>
  <c r="D26" i="16"/>
  <c r="AC27" i="16"/>
  <c r="T7" i="16"/>
  <c r="AE10" i="16"/>
  <c r="C14" i="16"/>
  <c r="AJ16" i="16"/>
  <c r="E7" i="16"/>
  <c r="P10" i="16"/>
  <c r="K7" i="16"/>
  <c r="N11" i="16"/>
  <c r="Z5" i="16"/>
  <c r="E19" i="16"/>
  <c r="AK15" i="16"/>
  <c r="Q6" i="16"/>
  <c r="L28" i="16"/>
  <c r="Q26" i="16"/>
  <c r="AA22" i="16"/>
  <c r="V17" i="16"/>
  <c r="K13" i="16"/>
  <c r="AO31" i="16"/>
  <c r="AG18" i="16"/>
  <c r="AF15" i="16"/>
  <c r="AF12" i="16"/>
  <c r="I4" i="16"/>
  <c r="AC10" i="16"/>
  <c r="AG4" i="16"/>
  <c r="AC18" i="16"/>
  <c r="S15" i="16"/>
  <c r="I11" i="16"/>
  <c r="X5" i="16"/>
  <c r="C28" i="16"/>
  <c r="H26" i="16"/>
  <c r="M24" i="16"/>
  <c r="R22" i="16"/>
  <c r="H20" i="16"/>
  <c r="F17" i="16"/>
  <c r="P13" i="16"/>
  <c r="V8" i="16"/>
  <c r="G22" i="16"/>
  <c r="AD19" i="16"/>
  <c r="AB16" i="16"/>
  <c r="Z12" i="16"/>
  <c r="AC7" i="16"/>
  <c r="K32" i="16"/>
  <c r="Y30" i="16"/>
  <c r="AK28" i="16"/>
  <c r="C27" i="16"/>
  <c r="H25" i="16"/>
  <c r="M23" i="16"/>
  <c r="R21" i="16"/>
  <c r="W18" i="16"/>
  <c r="M15" i="16"/>
  <c r="AM10" i="16"/>
  <c r="J5" i="16"/>
  <c r="AG31" i="16"/>
  <c r="H30" i="16"/>
  <c r="R28" i="16"/>
  <c r="W26" i="16"/>
  <c r="AB24" i="16"/>
  <c r="AG22" i="16"/>
  <c r="AE20" i="16"/>
  <c r="AD17" i="16"/>
  <c r="J14" i="16"/>
  <c r="AC9" i="16"/>
  <c r="K4" i="16"/>
  <c r="AJ5" i="16"/>
  <c r="V7" i="16"/>
  <c r="H9" i="16"/>
  <c r="AG10" i="16"/>
  <c r="S12" i="16"/>
  <c r="E14" i="16"/>
  <c r="AD15" i="16"/>
  <c r="P17" i="16"/>
  <c r="AO18" i="16"/>
  <c r="AA20" i="16"/>
  <c r="E5" i="16"/>
  <c r="AD6" i="16"/>
  <c r="P8" i="16"/>
  <c r="AO9" i="16"/>
  <c r="AA11" i="16"/>
  <c r="M13" i="16"/>
  <c r="AL14" i="16"/>
  <c r="X16" i="16"/>
  <c r="J18" i="16"/>
  <c r="AI19" i="16"/>
  <c r="U4" i="16"/>
  <c r="G6" i="16"/>
  <c r="AF7" i="16"/>
  <c r="R9" i="16"/>
  <c r="D11" i="16"/>
  <c r="AC12" i="16"/>
  <c r="O14" i="16"/>
  <c r="AN15" i="16"/>
  <c r="Z17" i="16"/>
  <c r="L19" i="16"/>
  <c r="AK20" i="16"/>
  <c r="G5" i="16"/>
  <c r="AF6" i="16"/>
  <c r="R8" i="16"/>
  <c r="D10" i="16"/>
  <c r="AC11" i="16"/>
  <c r="O13" i="16"/>
  <c r="AN14" i="16"/>
  <c r="Z6" i="16"/>
  <c r="AK9" i="16"/>
  <c r="I13" i="16"/>
  <c r="J16" i="16"/>
  <c r="AF18" i="16"/>
  <c r="O21" i="16"/>
  <c r="AN22" i="16"/>
  <c r="Z24" i="16"/>
  <c r="L26" i="16"/>
  <c r="AK27" i="16"/>
  <c r="Y4" i="16"/>
  <c r="AJ7" i="16"/>
  <c r="H11" i="16"/>
  <c r="S14" i="16"/>
  <c r="J4" i="16"/>
  <c r="U7" i="16"/>
  <c r="P4" i="16"/>
  <c r="AA7" i="16"/>
  <c r="F10" i="16"/>
  <c r="I20" i="16"/>
  <c r="T14" i="16"/>
  <c r="C8" i="16"/>
  <c r="O27" i="16"/>
  <c r="D24" i="16"/>
  <c r="T21" i="16"/>
  <c r="M16" i="16"/>
  <c r="W10" i="16"/>
  <c r="S21" i="16"/>
  <c r="L16" i="16"/>
  <c r="V10" i="16"/>
  <c r="AH31" i="16"/>
  <c r="X29" i="16"/>
  <c r="O26" i="16"/>
  <c r="D23" i="16"/>
  <c r="AO19" i="16"/>
  <c r="K14" i="16"/>
  <c r="AB7" i="16"/>
  <c r="I31" i="16"/>
  <c r="I28" i="16"/>
  <c r="Y25" i="16"/>
  <c r="N22" i="16"/>
  <c r="AK18" i="16"/>
  <c r="X12" i="16"/>
  <c r="S4" i="16"/>
  <c r="AC6" i="16"/>
  <c r="X9" i="16"/>
  <c r="AH11" i="16"/>
  <c r="AC14" i="16"/>
  <c r="X17" i="16"/>
  <c r="AH19" i="16"/>
  <c r="U5" i="16"/>
  <c r="AE7" i="16"/>
  <c r="Z10" i="16"/>
  <c r="U13" i="16"/>
  <c r="AE15" i="16"/>
  <c r="Z18" i="16"/>
  <c r="AJ20" i="16"/>
  <c r="AE6" i="16"/>
  <c r="Z9" i="16"/>
  <c r="AJ11" i="16"/>
  <c r="AE14" i="16"/>
  <c r="AO16" i="16"/>
  <c r="AJ19" i="16"/>
  <c r="O5" i="16"/>
  <c r="Y7" i="16"/>
  <c r="T10" i="16"/>
  <c r="AD12" i="16"/>
  <c r="X4" i="16"/>
  <c r="N10" i="16"/>
  <c r="AH14" i="16"/>
  <c r="U19" i="16"/>
  <c r="P22" i="16"/>
  <c r="K25" i="16"/>
  <c r="F28" i="16"/>
  <c r="K6" i="16"/>
  <c r="AN11" i="16"/>
  <c r="K16" i="16"/>
  <c r="AD8" i="16"/>
  <c r="D8" i="16"/>
  <c r="O9" i="16"/>
  <c r="AG19" i="16"/>
  <c r="AI13" i="16"/>
  <c r="AE4" i="16"/>
  <c r="F27" i="16"/>
  <c r="AH23" i="16"/>
  <c r="J21" i="16"/>
  <c r="AH15" i="16"/>
  <c r="AH7" i="16"/>
  <c r="I21" i="16"/>
  <c r="AG15" i="16"/>
  <c r="AE9" i="16"/>
  <c r="Z31" i="16"/>
  <c r="AB28" i="16"/>
  <c r="F26" i="16"/>
  <c r="AH22" i="16"/>
  <c r="AC19" i="16"/>
  <c r="AF13" i="16"/>
  <c r="Q4" i="16"/>
  <c r="AN30" i="16"/>
  <c r="AM27" i="16"/>
  <c r="P25" i="16"/>
  <c r="E22" i="16"/>
  <c r="O17" i="16"/>
  <c r="AO11" i="16"/>
  <c r="AA4" i="16"/>
  <c r="AK6" i="16"/>
  <c r="AF9" i="16"/>
  <c r="AA12" i="16"/>
  <c r="AK14" i="16"/>
  <c r="AF17" i="16"/>
  <c r="C20" i="16"/>
  <c r="R13" i="16"/>
  <c r="X20" i="16"/>
  <c r="AH12" i="16"/>
  <c r="AE28" i="16"/>
  <c r="AN24" i="16"/>
  <c r="P19" i="16"/>
  <c r="I12" i="16"/>
  <c r="AB21" i="16"/>
  <c r="AJ14" i="16"/>
  <c r="R4" i="16"/>
  <c r="AF29" i="16"/>
  <c r="AL24" i="16"/>
  <c r="H21" i="16"/>
  <c r="AG14" i="16"/>
  <c r="AH32" i="16"/>
  <c r="W29" i="16"/>
  <c r="AH25" i="16"/>
  <c r="Z21" i="16"/>
  <c r="AB15" i="16"/>
  <c r="AN5" i="16"/>
  <c r="AL7" i="16"/>
  <c r="J11" i="16"/>
  <c r="U14" i="16"/>
  <c r="I18" i="16"/>
  <c r="L4" i="16"/>
  <c r="O7" i="16"/>
  <c r="R10" i="16"/>
  <c r="AC13" i="16"/>
  <c r="AF16" i="16"/>
  <c r="K19" i="16"/>
  <c r="N5" i="16"/>
  <c r="Q8" i="16"/>
  <c r="T11" i="16"/>
  <c r="W14" i="16"/>
  <c r="AH17" i="16"/>
  <c r="M20" i="16"/>
  <c r="AM5" i="16"/>
  <c r="C9" i="16"/>
  <c r="F12" i="16"/>
  <c r="H4" i="16"/>
  <c r="AB8" i="16"/>
  <c r="J15" i="16"/>
  <c r="G20" i="16"/>
  <c r="Y23" i="16"/>
  <c r="AB26" i="16"/>
  <c r="AO4" i="16"/>
  <c r="AL9" i="16"/>
  <c r="AJ15" i="16"/>
  <c r="G9" i="16"/>
  <c r="O12" i="16"/>
  <c r="E10" i="16"/>
  <c r="O23" i="16"/>
  <c r="F11" i="16"/>
  <c r="H12" i="16"/>
  <c r="J28" i="16"/>
  <c r="Q20" i="16"/>
  <c r="R32" i="16"/>
  <c r="I24" i="16"/>
  <c r="C13" i="16"/>
  <c r="O8" i="16"/>
  <c r="AL15" i="16"/>
  <c r="M5" i="16"/>
  <c r="C11" i="16"/>
  <c r="I17" i="16"/>
  <c r="O6" i="16"/>
  <c r="E12" i="16"/>
  <c r="K18" i="16"/>
  <c r="AN6" i="16"/>
  <c r="V12" i="16"/>
  <c r="G11" i="16"/>
  <c r="W21" i="16"/>
  <c r="E27" i="16"/>
  <c r="Q12" i="16"/>
  <c r="AF4" i="16"/>
  <c r="AI8" i="16"/>
  <c r="N9" i="16"/>
  <c r="F23" i="16"/>
  <c r="AO6" i="16"/>
  <c r="Y11" i="16"/>
  <c r="AN27" i="16"/>
  <c r="H18" i="16"/>
  <c r="Y31" i="16"/>
  <c r="AM23" i="16"/>
  <c r="Q11" i="16"/>
  <c r="W8" i="16"/>
  <c r="R19" i="16"/>
  <c r="AI11" i="16"/>
  <c r="Q17" i="16"/>
  <c r="W6" i="16"/>
  <c r="AK12" i="16"/>
  <c r="P15" i="16"/>
  <c r="F4" i="16"/>
  <c r="L10" i="16"/>
  <c r="Q5" i="16"/>
  <c r="G17" i="16"/>
  <c r="AH24" i="16"/>
  <c r="M27" i="16"/>
  <c r="AG12" i="16"/>
  <c r="I5" i="16"/>
  <c r="AM6" i="16"/>
  <c r="J13" i="16"/>
  <c r="R29" i="16"/>
  <c r="R15" i="16"/>
  <c r="AJ6" i="16"/>
  <c r="AG26" i="16"/>
  <c r="D9" i="16"/>
  <c r="C17" i="16"/>
  <c r="L13" i="16"/>
  <c r="F6" i="16"/>
  <c r="R18" i="16"/>
  <c r="H7" i="16"/>
  <c r="Q16" i="16"/>
  <c r="AG7" i="16"/>
  <c r="AI17" i="16"/>
  <c r="V28" i="16"/>
  <c r="AO5" i="16"/>
  <c r="J29" i="16"/>
  <c r="AC21" i="16"/>
  <c r="W4" i="16"/>
  <c r="D6" i="16"/>
  <c r="X26" i="16"/>
  <c r="D17" i="16"/>
  <c r="N26" i="16"/>
  <c r="Z16" i="16"/>
  <c r="U6" i="16"/>
  <c r="T13" i="16"/>
  <c r="D21" i="16"/>
  <c r="W15" i="16"/>
  <c r="AK4" i="16"/>
  <c r="S10" i="16"/>
  <c r="AB19" i="16"/>
  <c r="E11" i="16"/>
  <c r="AI7" i="16"/>
  <c r="G19" i="16"/>
  <c r="AA25" i="16"/>
  <c r="K15" i="16"/>
  <c r="R6" i="16"/>
  <c r="AN13" i="16"/>
  <c r="AN28" i="16"/>
  <c r="AE12" i="16"/>
  <c r="AM12" i="16"/>
  <c r="N18" i="16"/>
  <c r="X10" i="16"/>
  <c r="AG27" i="16"/>
  <c r="X23" i="16"/>
  <c r="AN18" i="16"/>
  <c r="AD11" i="16"/>
  <c r="AH20" i="16"/>
  <c r="L14" i="16"/>
  <c r="AI32" i="16"/>
  <c r="S28" i="16"/>
  <c r="AC24" i="16"/>
  <c r="AG20" i="16"/>
  <c r="H13" i="16"/>
  <c r="Z32" i="16"/>
  <c r="O29" i="16"/>
  <c r="S24" i="16"/>
  <c r="P20" i="16"/>
  <c r="AA13" i="16"/>
  <c r="AI4" i="16"/>
  <c r="G8" i="16"/>
  <c r="R11" i="16"/>
  <c r="F15" i="16"/>
  <c r="Q18" i="16"/>
  <c r="T4" i="16"/>
  <c r="W7" i="16"/>
  <c r="AH10" i="16"/>
  <c r="AK13" i="16"/>
  <c r="AN16" i="16"/>
  <c r="D20" i="16"/>
  <c r="V5" i="16"/>
  <c r="Y8" i="16"/>
  <c r="AB11" i="16"/>
  <c r="AM14" i="16"/>
  <c r="C18" i="16"/>
  <c r="F21" i="16"/>
  <c r="H6" i="16"/>
  <c r="K9" i="16"/>
  <c r="N12" i="16"/>
  <c r="G4" i="16"/>
  <c r="AD10" i="16"/>
  <c r="U16" i="16"/>
  <c r="R20" i="16"/>
  <c r="AG23" i="16"/>
  <c r="AJ26" i="16"/>
  <c r="R5" i="16"/>
  <c r="X11" i="16"/>
  <c r="Z4" i="16"/>
  <c r="W9" i="16"/>
  <c r="AL17" i="16"/>
  <c r="X27" i="16"/>
  <c r="AB18" i="16"/>
  <c r="O19" i="16"/>
  <c r="C32" i="16"/>
  <c r="T24" i="16"/>
  <c r="Y12" i="16"/>
  <c r="F29" i="16"/>
  <c r="AN19" i="16"/>
  <c r="D5" i="16"/>
  <c r="Z11" i="16"/>
  <c r="J19" i="16"/>
  <c r="X8" i="16"/>
  <c r="F14" i="16"/>
  <c r="L20" i="16"/>
  <c r="AG8" i="16"/>
  <c r="H15" i="16"/>
  <c r="N21" i="16"/>
  <c r="S9" i="16"/>
  <c r="AN4" i="16"/>
  <c r="AI16" i="16"/>
  <c r="AO23" i="16"/>
  <c r="AH5" i="16"/>
  <c r="C5" i="16"/>
  <c r="W17" i="16"/>
  <c r="AI26" i="16"/>
  <c r="M18" i="16"/>
  <c r="AM18" i="16"/>
  <c r="R31" i="16"/>
  <c r="K24" i="16"/>
  <c r="U10" i="16"/>
  <c r="AD27" i="16"/>
  <c r="Y19" i="16"/>
  <c r="L5" i="16"/>
  <c r="AI12" i="16"/>
  <c r="G16" i="16"/>
  <c r="AF8" i="16"/>
  <c r="N14" i="16"/>
  <c r="T20" i="16"/>
  <c r="AH9" i="16"/>
  <c r="S18" i="16"/>
  <c r="I7" i="16"/>
  <c r="W13" i="16"/>
  <c r="W11" i="16"/>
  <c r="AE21" i="16"/>
  <c r="AA6" i="16"/>
  <c r="S5" i="16"/>
  <c r="E8" i="16"/>
  <c r="K17" i="16"/>
  <c r="AA8" i="16"/>
  <c r="AL25" i="16"/>
  <c r="I22" i="16"/>
  <c r="AC16" i="16"/>
  <c r="I6" i="16"/>
  <c r="X18" i="16"/>
  <c r="AN10" i="16"/>
  <c r="J31" i="16"/>
  <c r="AE27" i="16"/>
  <c r="AN23" i="16"/>
  <c r="AE17" i="16"/>
  <c r="AD9" i="16"/>
  <c r="Q31" i="16"/>
  <c r="T27" i="16"/>
  <c r="AD23" i="16"/>
  <c r="M19" i="16"/>
  <c r="AL8" i="16"/>
  <c r="P9" i="16"/>
  <c r="D13" i="16"/>
  <c r="O16" i="16"/>
  <c r="Z19" i="16"/>
  <c r="AK5" i="16"/>
  <c r="AN8" i="16"/>
  <c r="D12" i="16"/>
  <c r="G15" i="16"/>
  <c r="AB20" i="16"/>
  <c r="C10" i="16"/>
  <c r="I16" i="16"/>
  <c r="N4" i="16"/>
  <c r="AB10" i="16"/>
  <c r="AM11" i="16"/>
  <c r="AM21" i="16"/>
  <c r="N28" i="16"/>
  <c r="Y5" i="16"/>
  <c r="AD16" i="16"/>
  <c r="AL21" i="16"/>
  <c r="L18" i="16"/>
  <c r="Y22" i="16"/>
  <c r="AF30" i="16"/>
  <c r="U23" i="16"/>
  <c r="M6" i="16"/>
  <c r="W16" i="16"/>
  <c r="O15" i="16"/>
  <c r="K10" i="16"/>
  <c r="T19" i="16"/>
  <c r="AJ10" i="16"/>
  <c r="Y13" i="16"/>
  <c r="S25" i="16"/>
  <c r="AI14" i="16"/>
  <c r="AC5" i="16"/>
  <c r="E6" i="16"/>
  <c r="Y17" i="16"/>
  <c r="F13" i="16"/>
  <c r="AA18" i="16"/>
  <c r="Q7" i="16"/>
  <c r="AE13" i="16"/>
  <c r="U17" i="16"/>
  <c r="C25" i="16"/>
  <c r="M8" i="16"/>
  <c r="AI5" i="16"/>
  <c r="L7" i="16"/>
  <c r="AC25" i="16"/>
  <c r="P5" i="16"/>
  <c r="Q30" i="16"/>
  <c r="S17" i="16"/>
  <c r="K27" i="16"/>
  <c r="S8" i="16"/>
  <c r="AN9" i="16"/>
  <c r="AI20" i="16"/>
  <c r="L12" i="16"/>
  <c r="AC4" i="16"/>
  <c r="N13" i="16"/>
  <c r="V4" i="16"/>
  <c r="AM13" i="16"/>
  <c r="H22" i="16"/>
  <c r="AC8" i="16"/>
  <c r="C15" i="16"/>
  <c r="T25" i="16"/>
  <c r="AO14" i="16"/>
  <c r="AJ17" i="16"/>
  <c r="I30" i="16"/>
  <c r="O22" i="16"/>
  <c r="T8" i="16"/>
  <c r="W22" i="16"/>
  <c r="Z7" i="16"/>
  <c r="I10" i="16"/>
  <c r="AE16" i="16"/>
  <c r="AL6" i="16"/>
  <c r="Q9" i="16"/>
  <c r="AH18" i="16"/>
  <c r="AN7" i="16"/>
  <c r="V13" i="16"/>
  <c r="Y16" i="16"/>
  <c r="W5" i="16"/>
  <c r="H14" i="16"/>
  <c r="AO13" i="16"/>
  <c r="I23" i="16"/>
  <c r="F9" i="16"/>
  <c r="AK7" i="16"/>
  <c r="AM20" i="16"/>
  <c r="J25" i="16"/>
  <c r="C7" i="16"/>
  <c r="I9" i="16"/>
  <c r="S7" i="16"/>
  <c r="L6" i="16"/>
  <c r="K21" i="16"/>
  <c r="AM29" i="16"/>
  <c r="T12" i="16"/>
  <c r="Z8" i="16"/>
  <c r="AD28" i="16"/>
  <c r="Q13" i="16"/>
  <c r="AE19" i="16"/>
  <c r="C33" i="16"/>
  <c r="M14" i="16"/>
  <c r="F5" i="16"/>
  <c r="AK11" i="16"/>
  <c r="V9" i="16"/>
  <c r="AK21" i="16"/>
  <c r="AE29" i="16"/>
  <c r="AN17" i="16"/>
  <c r="I8" i="16"/>
  <c r="P14" i="16"/>
  <c r="Y15" i="16"/>
  <c r="Q15" i="16"/>
  <c r="E26" i="16"/>
  <c r="D4" i="16"/>
  <c r="L11" i="16"/>
  <c r="L8" i="16"/>
  <c r="N8" i="16"/>
  <c r="K5" i="16"/>
  <c r="AI21" i="16"/>
  <c r="G7" i="16"/>
  <c r="AD13" i="16"/>
  <c r="R14" i="16"/>
  <c r="AN29" i="16"/>
  <c r="E16" i="16"/>
  <c r="J10" i="16"/>
  <c r="AG16" i="16"/>
  <c r="AF19" i="16"/>
  <c r="AJ25" i="16"/>
  <c r="AG6" i="16"/>
  <c r="AB12" i="16"/>
  <c r="E20" i="16"/>
  <c r="Q23" i="16"/>
  <c r="F22" i="16"/>
  <c r="AD7" i="16"/>
  <c r="AM15" i="16"/>
  <c r="AA16" i="16"/>
  <c r="AO10" i="16"/>
  <c r="C19" i="16"/>
  <c r="AH8" i="16"/>
  <c r="AL28" i="16"/>
  <c r="AE5" i="16"/>
  <c r="T26" i="16"/>
  <c r="AQ20" i="3"/>
  <c r="AQ5" i="4"/>
  <c r="Q44" i="3"/>
  <c r="E44" i="4"/>
  <c r="AQ40" i="4"/>
  <c r="AQ23" i="3"/>
  <c r="AQ28" i="3"/>
  <c r="W44" i="4"/>
  <c r="AE44" i="3"/>
  <c r="AQ24" i="4"/>
  <c r="C4" i="8"/>
  <c r="F15" i="8"/>
  <c r="H29" i="8"/>
  <c r="H22" i="8"/>
  <c r="E26" i="8"/>
  <c r="C30" i="8"/>
  <c r="C35" i="8"/>
  <c r="E29" i="8"/>
  <c r="D34" i="8"/>
  <c r="F18" i="8"/>
  <c r="F41" i="8"/>
  <c r="H39" i="8"/>
  <c r="F11" i="8"/>
  <c r="H25" i="8"/>
  <c r="H18" i="8"/>
  <c r="C33" i="8"/>
  <c r="G36" i="8"/>
  <c r="G41" i="8"/>
  <c r="C36" i="8"/>
  <c r="H40" i="8"/>
  <c r="D41" i="8"/>
  <c r="E8" i="8"/>
  <c r="F26" i="8"/>
  <c r="F7" i="8"/>
  <c r="H21" i="8"/>
  <c r="H14" i="8"/>
  <c r="E18" i="8"/>
  <c r="C22" i="8"/>
  <c r="C27" i="8"/>
  <c r="E21" i="8"/>
  <c r="E24" i="8"/>
  <c r="D15" i="8"/>
  <c r="E22" i="8"/>
  <c r="E25" i="8"/>
  <c r="F10" i="8"/>
  <c r="C41" i="8"/>
  <c r="D4" i="8"/>
  <c r="G7" i="8"/>
  <c r="E16" i="8"/>
  <c r="G13" i="8"/>
  <c r="D27" i="8"/>
  <c r="E34" i="8"/>
  <c r="F4" i="8"/>
  <c r="G11" i="8"/>
  <c r="E20" i="8"/>
  <c r="H33" i="8"/>
  <c r="E30" i="8"/>
  <c r="E33" i="8"/>
  <c r="D33" i="8"/>
  <c r="G35" i="8"/>
  <c r="F31" i="8"/>
  <c r="F5" i="8"/>
  <c r="C12" i="8"/>
  <c r="F22" i="8"/>
  <c r="H4" i="8"/>
  <c r="D19" i="8"/>
  <c r="D12" i="8"/>
  <c r="E19" i="8"/>
  <c r="G18" i="8"/>
  <c r="F23" i="8"/>
  <c r="F34" i="8"/>
  <c r="C31" i="8"/>
  <c r="F14" i="8"/>
  <c r="G10" i="8"/>
  <c r="H12" i="8"/>
  <c r="G14" i="8"/>
  <c r="C34" i="8"/>
  <c r="D38" i="8"/>
  <c r="C17" i="8"/>
  <c r="G25" i="8"/>
  <c r="D39" i="8"/>
  <c r="E39" i="8"/>
  <c r="C13" i="8"/>
  <c r="C16" i="8"/>
  <c r="E42" i="8"/>
  <c r="G17" i="8"/>
  <c r="D24" i="8"/>
  <c r="E38" i="8"/>
  <c r="C42" i="8"/>
  <c r="F8" i="8"/>
  <c r="E41" i="8"/>
  <c r="C5" i="8"/>
  <c r="G8" i="8"/>
  <c r="G27" i="8"/>
  <c r="E31" i="8"/>
  <c r="E36" i="8"/>
  <c r="G30" i="8"/>
  <c r="F35" i="8"/>
  <c r="H23" i="8"/>
  <c r="H42" i="8"/>
  <c r="D17" i="8"/>
  <c r="F38" i="8"/>
  <c r="F16" i="8"/>
  <c r="F9" i="8"/>
  <c r="G23" i="8"/>
  <c r="E27" i="8"/>
  <c r="E32" i="8"/>
  <c r="G26" i="8"/>
  <c r="D42" i="8"/>
  <c r="G4" i="8"/>
  <c r="G9" i="8"/>
  <c r="H31" i="8"/>
  <c r="H8" i="8"/>
  <c r="D23" i="8"/>
  <c r="D16" i="8"/>
  <c r="G19" i="8"/>
  <c r="E23" i="8"/>
  <c r="E28" i="8"/>
  <c r="G22" i="8"/>
  <c r="F27" i="8"/>
  <c r="H41" i="8"/>
  <c r="H34" i="8"/>
  <c r="H24" i="8"/>
  <c r="G38" i="8"/>
  <c r="G21" i="8"/>
  <c r="H38" i="8"/>
  <c r="F12" i="8"/>
  <c r="C9" i="8"/>
  <c r="H16" i="8"/>
  <c r="E6" i="8"/>
  <c r="C10" i="8"/>
  <c r="C15" i="8"/>
  <c r="E9" i="8"/>
  <c r="D14" i="8"/>
  <c r="F28" i="8"/>
  <c r="F21" i="8"/>
  <c r="C25" i="8"/>
  <c r="G28" i="8"/>
  <c r="G33" i="8"/>
  <c r="C28" i="8"/>
  <c r="F6" i="8"/>
  <c r="C6" i="8"/>
  <c r="C11" i="8"/>
  <c r="E5" i="8"/>
  <c r="H20" i="8"/>
  <c r="D35" i="8"/>
  <c r="D28" i="8"/>
  <c r="G31" i="8"/>
  <c r="E35" i="8"/>
  <c r="E40" i="8"/>
  <c r="G34" i="8"/>
  <c r="F39" i="8"/>
  <c r="H35" i="8"/>
  <c r="C7" i="8"/>
  <c r="D25" i="8"/>
  <c r="D6" i="8"/>
  <c r="F20" i="8"/>
  <c r="F13" i="8"/>
  <c r="D26" i="8"/>
  <c r="F40" i="8"/>
  <c r="F33" i="8"/>
  <c r="C37" i="8"/>
  <c r="G40" i="8"/>
  <c r="D7" i="8"/>
  <c r="C40" i="8"/>
  <c r="F30" i="8"/>
  <c r="E7" i="8"/>
  <c r="E12" i="8"/>
  <c r="G6" i="8"/>
  <c r="D22" i="8"/>
  <c r="F36" i="8"/>
  <c r="F29" i="8"/>
  <c r="D5" i="8"/>
  <c r="D29" i="8"/>
  <c r="H13" i="8"/>
  <c r="H6" i="8"/>
  <c r="E10" i="8"/>
  <c r="C14" i="8"/>
  <c r="C19" i="8"/>
  <c r="E13" i="8"/>
  <c r="D18" i="8"/>
  <c r="F32" i="8"/>
  <c r="F25" i="8"/>
  <c r="C29" i="8"/>
  <c r="G32" i="8"/>
  <c r="G37" i="8"/>
  <c r="C32" i="8"/>
  <c r="G15" i="8"/>
  <c r="H37" i="8"/>
  <c r="H30" i="8"/>
  <c r="H11" i="8"/>
  <c r="D8" i="8"/>
  <c r="C26" i="8"/>
  <c r="D30" i="8"/>
  <c r="F37" i="8"/>
  <c r="D11" i="8"/>
  <c r="E11" i="8"/>
  <c r="C8" i="8"/>
  <c r="D20" i="8"/>
  <c r="C38" i="8"/>
  <c r="E37" i="8"/>
  <c r="E15" i="8"/>
  <c r="F19" i="8"/>
  <c r="H26" i="8"/>
  <c r="C39" i="8"/>
  <c r="G5" i="8"/>
  <c r="G20" i="8"/>
  <c r="C20" i="8"/>
  <c r="D32" i="8"/>
  <c r="H5" i="8"/>
  <c r="G16" i="8"/>
  <c r="D13" i="8"/>
  <c r="D21" i="8"/>
  <c r="G12" i="8"/>
  <c r="D31" i="8"/>
  <c r="H19" i="8"/>
  <c r="H32" i="8"/>
  <c r="G24" i="8"/>
  <c r="H9" i="8"/>
  <c r="H17" i="8"/>
  <c r="F42" i="8"/>
  <c r="H15" i="8"/>
  <c r="G29" i="8"/>
  <c r="G42" i="8"/>
  <c r="H10" i="8"/>
  <c r="H28" i="8"/>
  <c r="D40" i="8"/>
  <c r="C24" i="8"/>
  <c r="D37" i="8"/>
  <c r="D9" i="8"/>
  <c r="E14" i="8"/>
  <c r="H36" i="8"/>
  <c r="C18" i="8"/>
  <c r="F24" i="8"/>
  <c r="D36" i="8"/>
  <c r="G39" i="8"/>
  <c r="H27" i="8"/>
  <c r="C23" i="8"/>
  <c r="F17" i="8"/>
  <c r="E4" i="8"/>
  <c r="E17" i="8"/>
  <c r="C21" i="8"/>
  <c r="H7" i="8"/>
  <c r="D10" i="8"/>
  <c r="AQ30" i="3"/>
  <c r="AQ31" i="4"/>
  <c r="S44" i="3"/>
  <c r="J44" i="3"/>
  <c r="AQ34" i="4"/>
  <c r="AQ38" i="4"/>
  <c r="AQ16" i="3"/>
  <c r="AA44" i="3"/>
  <c r="AM44" i="4"/>
  <c r="E44" i="3"/>
  <c r="AQ14" i="4"/>
  <c r="AH44" i="4"/>
  <c r="O44" i="3"/>
  <c r="AK44" i="4"/>
  <c r="AQ12" i="4"/>
  <c r="D44" i="3"/>
  <c r="AQ41" i="3"/>
  <c r="AQ5" i="3"/>
  <c r="AQ31" i="3"/>
  <c r="T44" i="3"/>
  <c r="Y44" i="4"/>
  <c r="X44" i="4"/>
  <c r="AQ9" i="3"/>
  <c r="AQ36" i="4"/>
  <c r="AQ40" i="3"/>
  <c r="AH44" i="3"/>
  <c r="S44" i="4"/>
  <c r="AQ24" i="3"/>
  <c r="AG44" i="4"/>
  <c r="AQ29" i="4"/>
  <c r="AQ15" i="3"/>
  <c r="AQ23" i="4"/>
  <c r="AQ38" i="3"/>
  <c r="AQ41" i="4"/>
  <c r="AQ13" i="4"/>
  <c r="AJ44" i="3"/>
  <c r="N44" i="4"/>
  <c r="AQ36" i="3"/>
  <c r="AK44" i="3"/>
  <c r="AQ28" i="4"/>
  <c r="AQ4" i="4"/>
  <c r="AQ11" i="3"/>
  <c r="U44" i="4"/>
  <c r="AQ27" i="3"/>
  <c r="D44" i="4"/>
  <c r="P44" i="4"/>
  <c r="AQ22" i="3"/>
  <c r="AD44" i="3"/>
  <c r="L44" i="4"/>
  <c r="I44" i="3"/>
  <c r="O44" i="4"/>
  <c r="I23" i="8"/>
  <c r="I41" i="8"/>
  <c r="I21" i="8"/>
  <c r="I22" i="8"/>
  <c r="I27" i="8"/>
  <c r="I32" i="8"/>
  <c r="I25" i="8"/>
  <c r="I28" i="8"/>
  <c r="I16" i="8"/>
  <c r="I6" i="8"/>
  <c r="I40" i="8"/>
  <c r="I5" i="8"/>
  <c r="I39" i="8"/>
  <c r="I10" i="8"/>
  <c r="I29" i="8"/>
  <c r="I30" i="8"/>
  <c r="I9" i="8"/>
  <c r="I36" i="8"/>
  <c r="I12" i="8"/>
  <c r="I4" i="8"/>
  <c r="I15" i="8"/>
  <c r="I33" i="8"/>
  <c r="I19" i="8"/>
  <c r="I14" i="8"/>
  <c r="I18" i="8"/>
  <c r="I20" i="8"/>
  <c r="I38" i="8"/>
  <c r="I8" i="8"/>
  <c r="I34" i="8"/>
  <c r="I11" i="8"/>
  <c r="I31" i="8"/>
  <c r="I7" i="8"/>
  <c r="I42" i="8"/>
  <c r="I13" i="8"/>
  <c r="I24" i="8"/>
  <c r="I26" i="8"/>
  <c r="I37" i="8"/>
  <c r="I17" i="8"/>
  <c r="I35" i="8"/>
  <c r="AF44" i="3"/>
  <c r="AA44" i="4"/>
  <c r="AQ35" i="3"/>
  <c r="AG44" i="3"/>
  <c r="AD44" i="4"/>
  <c r="AQ39" i="3"/>
  <c r="AQ13" i="3"/>
  <c r="AL44" i="3"/>
  <c r="AQ8" i="3"/>
  <c r="AQ32" i="4"/>
  <c r="AN44" i="3"/>
  <c r="AJ44" i="4"/>
  <c r="I44" i="4"/>
  <c r="AQ12" i="3"/>
  <c r="AQ7" i="4"/>
  <c r="AI44" i="3"/>
  <c r="AQ30" i="4"/>
  <c r="C44" i="4"/>
  <c r="Y44" i="3"/>
  <c r="AQ10" i="3"/>
  <c r="AM44" i="3"/>
  <c r="Z44" i="3"/>
  <c r="AQ26" i="4"/>
  <c r="P44" i="3"/>
  <c r="AB44" i="4"/>
  <c r="AQ34" i="3"/>
  <c r="AQ42" i="4"/>
  <c r="K44" i="3"/>
  <c r="I35" i="9" l="1"/>
  <c r="I24" i="9"/>
  <c r="I38" i="9"/>
  <c r="I12" i="9"/>
  <c r="I40" i="9"/>
  <c r="I21" i="9"/>
  <c r="J21" i="8"/>
  <c r="J21" i="9" s="1"/>
  <c r="C21" i="9"/>
  <c r="G24" i="9"/>
  <c r="D30" i="9"/>
  <c r="D22" i="9"/>
  <c r="C7" i="9"/>
  <c r="J7" i="8"/>
  <c r="J7" i="9" s="1"/>
  <c r="G28" i="9"/>
  <c r="H34" i="9"/>
  <c r="E27" i="9"/>
  <c r="F8" i="9"/>
  <c r="G10" i="9"/>
  <c r="E33" i="9"/>
  <c r="D15" i="9"/>
  <c r="J33" i="8"/>
  <c r="J33" i="9" s="1"/>
  <c r="C33" i="9"/>
  <c r="I42" i="9"/>
  <c r="I18" i="9"/>
  <c r="I9" i="9"/>
  <c r="I16" i="9"/>
  <c r="I23" i="9"/>
  <c r="E43" i="8"/>
  <c r="E4" i="9"/>
  <c r="H36" i="9"/>
  <c r="G42" i="9"/>
  <c r="H19" i="9"/>
  <c r="J20" i="8"/>
  <c r="J20" i="9" s="1"/>
  <c r="C20" i="9"/>
  <c r="C38" i="9"/>
  <c r="J38" i="8"/>
  <c r="J38" i="9" s="1"/>
  <c r="D8" i="9"/>
  <c r="C29" i="9"/>
  <c r="J29" i="8"/>
  <c r="J29" i="9" s="1"/>
  <c r="H6" i="9"/>
  <c r="E12" i="9"/>
  <c r="F40" i="9"/>
  <c r="F39" i="9"/>
  <c r="E5" i="9"/>
  <c r="F21" i="9"/>
  <c r="J9" i="8"/>
  <c r="J9" i="9" s="1"/>
  <c r="C9" i="9"/>
  <c r="F27" i="9"/>
  <c r="H31" i="9"/>
  <c r="F9" i="9"/>
  <c r="E36" i="9"/>
  <c r="E38" i="9"/>
  <c r="G25" i="9"/>
  <c r="J31" i="8"/>
  <c r="J31" i="9" s="1"/>
  <c r="C31" i="9"/>
  <c r="F22" i="9"/>
  <c r="H33" i="9"/>
  <c r="G7" i="10"/>
  <c r="G7" i="9"/>
  <c r="E21" i="9"/>
  <c r="E21" i="10"/>
  <c r="E8" i="9"/>
  <c r="H25" i="9"/>
  <c r="J30" i="8"/>
  <c r="J30" i="9" s="1"/>
  <c r="C30" i="9"/>
  <c r="I7" i="9"/>
  <c r="I7" i="10"/>
  <c r="I14" i="9"/>
  <c r="I30" i="9"/>
  <c r="I28" i="9"/>
  <c r="F17" i="9"/>
  <c r="E14" i="9"/>
  <c r="G29" i="9"/>
  <c r="D31" i="9"/>
  <c r="G20" i="9"/>
  <c r="G20" i="10"/>
  <c r="D20" i="9"/>
  <c r="H11" i="9"/>
  <c r="F25" i="9"/>
  <c r="H13" i="9"/>
  <c r="E7" i="10"/>
  <c r="E7" i="9"/>
  <c r="D26" i="9"/>
  <c r="G34" i="9"/>
  <c r="J11" i="8"/>
  <c r="J11" i="9" s="1"/>
  <c r="C11" i="9"/>
  <c r="F28" i="9"/>
  <c r="F12" i="9"/>
  <c r="G22" i="9"/>
  <c r="G9" i="9"/>
  <c r="F16" i="9"/>
  <c r="E31" i="9"/>
  <c r="D24" i="9"/>
  <c r="J17" i="8"/>
  <c r="J17" i="9" s="1"/>
  <c r="C17" i="9"/>
  <c r="F34" i="9"/>
  <c r="J12" i="8"/>
  <c r="J12" i="9" s="1"/>
  <c r="C12" i="9"/>
  <c r="E20" i="10"/>
  <c r="E20" i="9"/>
  <c r="D4" i="9"/>
  <c r="D43" i="8"/>
  <c r="J27" i="8"/>
  <c r="J27" i="9" s="1"/>
  <c r="C27" i="9"/>
  <c r="D41" i="9"/>
  <c r="F11" i="10"/>
  <c r="F11" i="9"/>
  <c r="E26" i="9"/>
  <c r="F4" i="20" a="1"/>
  <c r="I4" i="15" a="1"/>
  <c r="C4" i="17" a="1"/>
  <c r="G11" i="9"/>
  <c r="I31" i="9"/>
  <c r="I31" i="10"/>
  <c r="I19" i="9"/>
  <c r="H30" i="9"/>
  <c r="H30" i="10"/>
  <c r="G4" i="9"/>
  <c r="G43" i="8"/>
  <c r="I17" i="9"/>
  <c r="I33" i="9"/>
  <c r="I33" i="10"/>
  <c r="I32" i="9"/>
  <c r="H27" i="9"/>
  <c r="F42" i="9"/>
  <c r="D21" i="9"/>
  <c r="D21" i="10"/>
  <c r="E11" i="9"/>
  <c r="H37" i="9"/>
  <c r="D18" i="9"/>
  <c r="C40" i="9"/>
  <c r="J40" i="8"/>
  <c r="J40" i="9" s="1"/>
  <c r="C40" i="10"/>
  <c r="F20" i="9"/>
  <c r="F20" i="10"/>
  <c r="E35" i="9"/>
  <c r="F6" i="9"/>
  <c r="E9" i="9"/>
  <c r="E23" i="9"/>
  <c r="D42" i="9"/>
  <c r="D17" i="9"/>
  <c r="G8" i="9"/>
  <c r="E42" i="9"/>
  <c r="J34" i="8"/>
  <c r="J34" i="9" s="1"/>
  <c r="C34" i="9"/>
  <c r="G18" i="9"/>
  <c r="F31" i="9"/>
  <c r="F43" i="8"/>
  <c r="F4" i="9"/>
  <c r="F10" i="9"/>
  <c r="C36" i="9"/>
  <c r="J36" i="8"/>
  <c r="J36" i="9" s="1"/>
  <c r="F41" i="9"/>
  <c r="H29" i="9"/>
  <c r="J23" i="8"/>
  <c r="J23" i="9" s="1"/>
  <c r="C23" i="9"/>
  <c r="D9" i="9"/>
  <c r="H15" i="9"/>
  <c r="G12" i="9"/>
  <c r="G5" i="9"/>
  <c r="C8" i="9"/>
  <c r="J8" i="8"/>
  <c r="J8" i="9" s="1"/>
  <c r="F32" i="9"/>
  <c r="D29" i="10"/>
  <c r="D29" i="9"/>
  <c r="F30" i="10"/>
  <c r="F30" i="9"/>
  <c r="F13" i="9"/>
  <c r="E40" i="9"/>
  <c r="J6" i="8"/>
  <c r="J6" i="9" s="1"/>
  <c r="C6" i="9"/>
  <c r="D14" i="9"/>
  <c r="H38" i="9"/>
  <c r="H38" i="10"/>
  <c r="E28" i="9"/>
  <c r="F38" i="9"/>
  <c r="G27" i="9"/>
  <c r="G27" i="10"/>
  <c r="G17" i="9"/>
  <c r="G17" i="10"/>
  <c r="D38" i="9"/>
  <c r="D38" i="10"/>
  <c r="F23" i="9"/>
  <c r="F5" i="9"/>
  <c r="J41" i="8"/>
  <c r="J41" i="9" s="1"/>
  <c r="C41" i="9"/>
  <c r="J22" i="8"/>
  <c r="J22" i="9" s="1"/>
  <c r="C22" i="9"/>
  <c r="H40" i="9"/>
  <c r="H39" i="9"/>
  <c r="H22" i="9"/>
  <c r="I11" i="9"/>
  <c r="I10" i="9"/>
  <c r="D37" i="9"/>
  <c r="J39" i="8"/>
  <c r="J39" i="9" s="1"/>
  <c r="C39" i="9"/>
  <c r="D5" i="9"/>
  <c r="G21" i="9"/>
  <c r="G21" i="10"/>
  <c r="E18" i="9"/>
  <c r="I37" i="9"/>
  <c r="I34" i="10"/>
  <c r="I34" i="9"/>
  <c r="I15" i="9"/>
  <c r="I39" i="9"/>
  <c r="I27" i="9"/>
  <c r="I27" i="10"/>
  <c r="D10" i="9"/>
  <c r="G39" i="9"/>
  <c r="C24" i="9"/>
  <c r="J24" i="8"/>
  <c r="J24" i="9" s="1"/>
  <c r="H17" i="10"/>
  <c r="H17" i="9"/>
  <c r="D13" i="9"/>
  <c r="H26" i="9"/>
  <c r="D11" i="9"/>
  <c r="G15" i="9"/>
  <c r="E13" i="9"/>
  <c r="F29" i="9"/>
  <c r="D7" i="10"/>
  <c r="D7" i="9"/>
  <c r="D6" i="9"/>
  <c r="G31" i="9"/>
  <c r="C28" i="9"/>
  <c r="J28" i="8"/>
  <c r="J28" i="9" s="1"/>
  <c r="C15" i="9"/>
  <c r="J15" i="8"/>
  <c r="J15" i="9" s="1"/>
  <c r="G38" i="9"/>
  <c r="G38" i="10"/>
  <c r="G19" i="9"/>
  <c r="G26" i="9"/>
  <c r="H42" i="9"/>
  <c r="J5" i="8"/>
  <c r="J5" i="9" s="1"/>
  <c r="C5" i="9"/>
  <c r="C16" i="9"/>
  <c r="J16" i="8"/>
  <c r="J16" i="9" s="1"/>
  <c r="G14" i="9"/>
  <c r="E19" i="9"/>
  <c r="G35" i="9"/>
  <c r="E34" i="9"/>
  <c r="E25" i="9"/>
  <c r="H14" i="9"/>
  <c r="G41" i="9"/>
  <c r="F18" i="9"/>
  <c r="F15" i="9"/>
  <c r="I25" i="9"/>
  <c r="I26" i="9"/>
  <c r="I8" i="9"/>
  <c r="I4" i="9"/>
  <c r="I43" i="8"/>
  <c r="I5" i="9"/>
  <c r="I22" i="9"/>
  <c r="H7" i="10"/>
  <c r="H7" i="9"/>
  <c r="D36" i="9"/>
  <c r="D40" i="9"/>
  <c r="H9" i="9"/>
  <c r="H9" i="10"/>
  <c r="G16" i="9"/>
  <c r="F19" i="9"/>
  <c r="F37" i="9"/>
  <c r="C32" i="9"/>
  <c r="J32" i="8"/>
  <c r="J32" i="9" s="1"/>
  <c r="J19" i="8"/>
  <c r="J19" i="9" s="1"/>
  <c r="C19" i="9"/>
  <c r="F36" i="9"/>
  <c r="G40" i="9"/>
  <c r="D25" i="9"/>
  <c r="D28" i="9"/>
  <c r="G33" i="9"/>
  <c r="G33" i="10"/>
  <c r="C10" i="9"/>
  <c r="J10" i="8"/>
  <c r="J10" i="9" s="1"/>
  <c r="H24" i="9"/>
  <c r="D16" i="9"/>
  <c r="E32" i="9"/>
  <c r="H23" i="9"/>
  <c r="E41" i="9"/>
  <c r="C13" i="9"/>
  <c r="J13" i="8"/>
  <c r="J13" i="9" s="1"/>
  <c r="H12" i="9"/>
  <c r="D12" i="9"/>
  <c r="D33" i="9"/>
  <c r="D27" i="9"/>
  <c r="D27" i="10"/>
  <c r="E22" i="9"/>
  <c r="H21" i="9"/>
  <c r="H21" i="10"/>
  <c r="G36" i="9"/>
  <c r="D34" i="9"/>
  <c r="C4" i="9"/>
  <c r="J43" i="8"/>
  <c r="J43" i="9" s="1"/>
  <c r="C43" i="8"/>
  <c r="J4" i="8"/>
  <c r="J4" i="9" s="1"/>
  <c r="C4" i="11" a="1"/>
  <c r="E29" i="9"/>
  <c r="I29" i="9"/>
  <c r="I29" i="10"/>
  <c r="F24" i="9"/>
  <c r="H28" i="9"/>
  <c r="H5" i="9"/>
  <c r="E15" i="9"/>
  <c r="G37" i="9"/>
  <c r="J14" i="8"/>
  <c r="J14" i="9" s="1"/>
  <c r="C14" i="9"/>
  <c r="J37" i="8"/>
  <c r="J37" i="9" s="1"/>
  <c r="C37" i="9"/>
  <c r="D35" i="9"/>
  <c r="E6" i="9"/>
  <c r="D23" i="9"/>
  <c r="F35" i="9"/>
  <c r="E39" i="9"/>
  <c r="D19" i="9"/>
  <c r="G13" i="10"/>
  <c r="G13" i="9"/>
  <c r="F7" i="10"/>
  <c r="F7" i="9"/>
  <c r="I13" i="10"/>
  <c r="I13" i="9"/>
  <c r="I20" i="9"/>
  <c r="I20" i="10"/>
  <c r="I36" i="9"/>
  <c r="I6" i="9"/>
  <c r="I41" i="9"/>
  <c r="I41" i="10"/>
  <c r="E17" i="10"/>
  <c r="E17" i="9"/>
  <c r="J18" i="8"/>
  <c r="J18" i="9" s="1"/>
  <c r="C18" i="9"/>
  <c r="H10" i="9"/>
  <c r="H32" i="9"/>
  <c r="D32" i="9"/>
  <c r="E37" i="9"/>
  <c r="J26" i="8"/>
  <c r="J26" i="9" s="1"/>
  <c r="C26" i="9"/>
  <c r="G32" i="9"/>
  <c r="E10" i="9"/>
  <c r="G6" i="9"/>
  <c r="F33" i="9"/>
  <c r="F33" i="10"/>
  <c r="H35" i="9"/>
  <c r="H20" i="9"/>
  <c r="H20" i="10"/>
  <c r="J25" i="8"/>
  <c r="J25" i="9" s="1"/>
  <c r="C25" i="9"/>
  <c r="H16" i="9"/>
  <c r="H41" i="9"/>
  <c r="H8" i="9"/>
  <c r="G23" i="9"/>
  <c r="G23" i="10"/>
  <c r="G30" i="9"/>
  <c r="G30" i="10"/>
  <c r="J42" i="8"/>
  <c r="J42" i="9" s="1"/>
  <c r="C42" i="9"/>
  <c r="D39" i="9"/>
  <c r="F14" i="9"/>
  <c r="H4" i="9"/>
  <c r="H43" i="8"/>
  <c r="E30" i="9"/>
  <c r="E30" i="10"/>
  <c r="E16" i="9"/>
  <c r="E24" i="9"/>
  <c r="F26" i="9"/>
  <c r="H18" i="9"/>
  <c r="J35" i="8"/>
  <c r="J35" i="9" s="1"/>
  <c r="C35" i="9"/>
  <c r="C35" i="10"/>
  <c r="D20" i="10" l="1"/>
  <c r="J20" i="10" s="1"/>
  <c r="H12" i="10"/>
  <c r="F23" i="10"/>
  <c r="F38" i="10"/>
  <c r="D33" i="10"/>
  <c r="H23" i="10"/>
  <c r="H33" i="10"/>
  <c r="E39" i="10"/>
  <c r="G31" i="10"/>
  <c r="E29" i="10"/>
  <c r="D12" i="10"/>
  <c r="D9" i="10"/>
  <c r="G9" i="10"/>
  <c r="F21" i="10"/>
  <c r="F9" i="10"/>
  <c r="H29" i="10"/>
  <c r="F31" i="10"/>
  <c r="E16" i="10"/>
  <c r="F29" i="10"/>
  <c r="C39" i="10"/>
  <c r="E31" i="10"/>
  <c r="D39" i="10"/>
  <c r="E34" i="10"/>
  <c r="G12" i="10"/>
  <c r="E9" i="10"/>
  <c r="G26" i="10"/>
  <c r="E24" i="10"/>
  <c r="C26" i="10"/>
  <c r="C18" i="10"/>
  <c r="D16" i="10"/>
  <c r="G16" i="10"/>
  <c r="F18" i="10"/>
  <c r="E11" i="10"/>
  <c r="C30" i="10"/>
  <c r="F24" i="10"/>
  <c r="D11" i="10"/>
  <c r="C22" i="10"/>
  <c r="G11" i="10"/>
  <c r="I30" i="10"/>
  <c r="C33" i="10"/>
  <c r="H16" i="10"/>
  <c r="D10" i="10"/>
  <c r="G18" i="10"/>
  <c r="C20" i="10"/>
  <c r="C31" i="10"/>
  <c r="J31" i="10" s="1"/>
  <c r="C9" i="10"/>
  <c r="H18" i="10"/>
  <c r="H32" i="10"/>
  <c r="I11" i="10"/>
  <c r="C6" i="10"/>
  <c r="C11" i="10"/>
  <c r="G32" i="10"/>
  <c r="E6" i="10"/>
  <c r="H11" i="10"/>
  <c r="H35" i="10"/>
  <c r="D19" i="10"/>
  <c r="D35" i="10"/>
  <c r="H24" i="10"/>
  <c r="C16" i="10"/>
  <c r="D31" i="10"/>
  <c r="E8" i="10"/>
  <c r="H31" i="10"/>
  <c r="C25" i="10"/>
  <c r="E37" i="10"/>
  <c r="E41" i="10"/>
  <c r="E13" i="10"/>
  <c r="I39" i="10"/>
  <c r="G5" i="10"/>
  <c r="C37" i="10"/>
  <c r="H5" i="10"/>
  <c r="F15" i="10"/>
  <c r="E25" i="10"/>
  <c r="D6" i="10"/>
  <c r="C41" i="10"/>
  <c r="G8" i="10"/>
  <c r="D41" i="10"/>
  <c r="H8" i="10"/>
  <c r="G36" i="10"/>
  <c r="I5" i="10"/>
  <c r="D5" i="10"/>
  <c r="F41" i="10"/>
  <c r="H41" i="10"/>
  <c r="H28" i="10"/>
  <c r="C5" i="10"/>
  <c r="I9" i="10"/>
  <c r="G37" i="10"/>
  <c r="D25" i="10"/>
  <c r="I8" i="10"/>
  <c r="G41" i="10"/>
  <c r="D13" i="10"/>
  <c r="I37" i="10"/>
  <c r="F12" i="10"/>
  <c r="C21" i="10"/>
  <c r="G14" i="10"/>
  <c r="F26" i="10"/>
  <c r="H4" i="10"/>
  <c r="D32" i="10"/>
  <c r="C14" i="10"/>
  <c r="F36" i="10"/>
  <c r="D40" i="10"/>
  <c r="H14" i="10"/>
  <c r="E19" i="10"/>
  <c r="G39" i="10"/>
  <c r="H40" i="10"/>
  <c r="F5" i="10"/>
  <c r="D14" i="10"/>
  <c r="F43" i="10"/>
  <c r="F43" i="9"/>
  <c r="E42" i="10"/>
  <c r="E23" i="10"/>
  <c r="G43" i="10"/>
  <c r="G43" i="9"/>
  <c r="C17" i="10"/>
  <c r="F16" i="10"/>
  <c r="I14" i="10"/>
  <c r="H25" i="10"/>
  <c r="F27" i="10"/>
  <c r="H6" i="10"/>
  <c r="C38" i="10"/>
  <c r="H36" i="10"/>
  <c r="I16" i="10"/>
  <c r="F8" i="10"/>
  <c r="C7" i="10"/>
  <c r="J7" i="10" s="1"/>
  <c r="I12" i="10"/>
  <c r="C4" i="11"/>
  <c r="I35" i="11"/>
  <c r="I35" i="12" s="1"/>
  <c r="H26" i="11"/>
  <c r="H26" i="12" s="1"/>
  <c r="G17" i="11"/>
  <c r="G17" i="12" s="1"/>
  <c r="F8" i="11"/>
  <c r="F8" i="12" s="1"/>
  <c r="C38" i="11"/>
  <c r="I28" i="11"/>
  <c r="I28" i="12" s="1"/>
  <c r="H19" i="11"/>
  <c r="H19" i="12" s="1"/>
  <c r="G10" i="11"/>
  <c r="G10" i="12" s="1"/>
  <c r="D40" i="11"/>
  <c r="D40" i="12" s="1"/>
  <c r="C31" i="11"/>
  <c r="I21" i="11"/>
  <c r="I21" i="12" s="1"/>
  <c r="H12" i="11"/>
  <c r="H12" i="12" s="1"/>
  <c r="E42" i="11"/>
  <c r="E42" i="12" s="1"/>
  <c r="D33" i="11"/>
  <c r="D33" i="12" s="1"/>
  <c r="C24" i="11"/>
  <c r="I14" i="11"/>
  <c r="I14" i="12" s="1"/>
  <c r="H5" i="11"/>
  <c r="H5" i="12" s="1"/>
  <c r="D34" i="11"/>
  <c r="D34" i="12" s="1"/>
  <c r="C25" i="11"/>
  <c r="I15" i="11"/>
  <c r="I15" i="12" s="1"/>
  <c r="H6" i="11"/>
  <c r="H6" i="12" s="1"/>
  <c r="F37" i="11"/>
  <c r="F37" i="12" s="1"/>
  <c r="E28" i="11"/>
  <c r="E28" i="12" s="1"/>
  <c r="D19" i="11"/>
  <c r="D19" i="12" s="1"/>
  <c r="C10" i="11"/>
  <c r="G39" i="11"/>
  <c r="G39" i="12" s="1"/>
  <c r="F30" i="11"/>
  <c r="F30" i="12" s="1"/>
  <c r="E21" i="11"/>
  <c r="E21" i="12" s="1"/>
  <c r="D12" i="11"/>
  <c r="I42" i="11"/>
  <c r="I42" i="12" s="1"/>
  <c r="H33" i="11"/>
  <c r="H33" i="12" s="1"/>
  <c r="G24" i="11"/>
  <c r="G24" i="12" s="1"/>
  <c r="F15" i="11"/>
  <c r="F15" i="12" s="1"/>
  <c r="E6" i="11"/>
  <c r="E6" i="12" s="1"/>
  <c r="G8" i="11"/>
  <c r="G8" i="12" s="1"/>
  <c r="I27" i="11"/>
  <c r="I27" i="12" s="1"/>
  <c r="C23" i="11"/>
  <c r="I6" i="11"/>
  <c r="I6" i="12" s="1"/>
  <c r="G38" i="11"/>
  <c r="G38" i="12" s="1"/>
  <c r="G31" i="11"/>
  <c r="G31" i="12" s="1"/>
  <c r="H25" i="11"/>
  <c r="H25" i="12" s="1"/>
  <c r="H34" i="11"/>
  <c r="H34" i="12" s="1"/>
  <c r="G25" i="11"/>
  <c r="G25" i="12" s="1"/>
  <c r="F16" i="11"/>
  <c r="F16" i="12" s="1"/>
  <c r="E7" i="11"/>
  <c r="E7" i="12" s="1"/>
  <c r="I36" i="11"/>
  <c r="I36" i="12" s="1"/>
  <c r="H27" i="11"/>
  <c r="H27" i="12" s="1"/>
  <c r="G18" i="11"/>
  <c r="G18" i="12" s="1"/>
  <c r="F9" i="11"/>
  <c r="F9" i="12" s="1"/>
  <c r="C39" i="11"/>
  <c r="I29" i="11"/>
  <c r="I29" i="12" s="1"/>
  <c r="H20" i="11"/>
  <c r="H20" i="12" s="1"/>
  <c r="G11" i="11"/>
  <c r="G11" i="12" s="1"/>
  <c r="D41" i="11"/>
  <c r="D41" i="12" s="1"/>
  <c r="C32" i="11"/>
  <c r="C32" i="12" s="1"/>
  <c r="I22" i="11"/>
  <c r="I22" i="12" s="1"/>
  <c r="H13" i="11"/>
  <c r="H13" i="12" s="1"/>
  <c r="D42" i="11"/>
  <c r="D42" i="12" s="1"/>
  <c r="C33" i="11"/>
  <c r="I23" i="11"/>
  <c r="I23" i="12" s="1"/>
  <c r="H14" i="11"/>
  <c r="H14" i="12" s="1"/>
  <c r="G5" i="11"/>
  <c r="G5" i="12" s="1"/>
  <c r="E36" i="11"/>
  <c r="E36" i="12" s="1"/>
  <c r="D27" i="11"/>
  <c r="D27" i="12" s="1"/>
  <c r="C18" i="11"/>
  <c r="I8" i="11"/>
  <c r="I8" i="12" s="1"/>
  <c r="F38" i="11"/>
  <c r="F38" i="12" s="1"/>
  <c r="E29" i="11"/>
  <c r="E29" i="12" s="1"/>
  <c r="D20" i="11"/>
  <c r="D20" i="12" s="1"/>
  <c r="C11" i="11"/>
  <c r="H41" i="11"/>
  <c r="H41" i="12" s="1"/>
  <c r="G32" i="11"/>
  <c r="G32" i="12" s="1"/>
  <c r="F23" i="11"/>
  <c r="F23" i="12" s="1"/>
  <c r="E14" i="11"/>
  <c r="E14" i="12" s="1"/>
  <c r="D5" i="11"/>
  <c r="D5" i="12" s="1"/>
  <c r="C30" i="11"/>
  <c r="G16" i="11"/>
  <c r="G16" i="12" s="1"/>
  <c r="H42" i="11"/>
  <c r="H42" i="12" s="1"/>
  <c r="G33" i="11"/>
  <c r="G33" i="12" s="1"/>
  <c r="F24" i="11"/>
  <c r="F24" i="12" s="1"/>
  <c r="E15" i="11"/>
  <c r="E15" i="12" s="1"/>
  <c r="D6" i="11"/>
  <c r="D6" i="12" s="1"/>
  <c r="H35" i="11"/>
  <c r="H35" i="12" s="1"/>
  <c r="G26" i="11"/>
  <c r="G26" i="12" s="1"/>
  <c r="F17" i="11"/>
  <c r="F17" i="12" s="1"/>
  <c r="E8" i="11"/>
  <c r="E8" i="12" s="1"/>
  <c r="I37" i="11"/>
  <c r="I37" i="12" s="1"/>
  <c r="H28" i="11"/>
  <c r="H28" i="12" s="1"/>
  <c r="G19" i="11"/>
  <c r="G19" i="12" s="1"/>
  <c r="F10" i="11"/>
  <c r="F10" i="12" s="1"/>
  <c r="C40" i="11"/>
  <c r="I30" i="11"/>
  <c r="I30" i="12" s="1"/>
  <c r="H21" i="11"/>
  <c r="H21" i="12" s="1"/>
  <c r="G12" i="11"/>
  <c r="G12" i="12" s="1"/>
  <c r="C41" i="11"/>
  <c r="I31" i="11"/>
  <c r="I31" i="12" s="1"/>
  <c r="H22" i="11"/>
  <c r="H22" i="12" s="1"/>
  <c r="G13" i="11"/>
  <c r="G13" i="12" s="1"/>
  <c r="F4" i="11"/>
  <c r="D35" i="11"/>
  <c r="D35" i="12" s="1"/>
  <c r="C26" i="11"/>
  <c r="I16" i="11"/>
  <c r="I16" i="12" s="1"/>
  <c r="H7" i="11"/>
  <c r="H7" i="12" s="1"/>
  <c r="E37" i="11"/>
  <c r="E37" i="12" s="1"/>
  <c r="D28" i="11"/>
  <c r="D28" i="12" s="1"/>
  <c r="C19" i="11"/>
  <c r="I9" i="11"/>
  <c r="I9" i="12" s="1"/>
  <c r="G40" i="11"/>
  <c r="G40" i="12" s="1"/>
  <c r="F31" i="11"/>
  <c r="F31" i="12" s="1"/>
  <c r="E22" i="11"/>
  <c r="E22" i="12" s="1"/>
  <c r="D13" i="11"/>
  <c r="D13" i="12" s="1"/>
  <c r="H18" i="11"/>
  <c r="H18" i="12" s="1"/>
  <c r="C17" i="11"/>
  <c r="I34" i="11"/>
  <c r="I34" i="12" s="1"/>
  <c r="G41" i="11"/>
  <c r="G41" i="12" s="1"/>
  <c r="F32" i="11"/>
  <c r="F32" i="12" s="1"/>
  <c r="E23" i="11"/>
  <c r="E23" i="12" s="1"/>
  <c r="D14" i="11"/>
  <c r="D14" i="12" s="1"/>
  <c r="C5" i="11"/>
  <c r="G34" i="11"/>
  <c r="G34" i="12" s="1"/>
  <c r="F25" i="11"/>
  <c r="F25" i="12" s="1"/>
  <c r="E16" i="11"/>
  <c r="E16" i="12" s="1"/>
  <c r="D7" i="11"/>
  <c r="D7" i="12" s="1"/>
  <c r="H36" i="11"/>
  <c r="H36" i="12" s="1"/>
  <c r="G27" i="11"/>
  <c r="G27" i="12" s="1"/>
  <c r="F18" i="11"/>
  <c r="F18" i="12" s="1"/>
  <c r="E9" i="11"/>
  <c r="E9" i="12" s="1"/>
  <c r="I38" i="11"/>
  <c r="I38" i="12" s="1"/>
  <c r="H29" i="11"/>
  <c r="H29" i="12" s="1"/>
  <c r="G20" i="11"/>
  <c r="G20" i="12" s="1"/>
  <c r="F11" i="11"/>
  <c r="F11" i="12" s="1"/>
  <c r="I39" i="11"/>
  <c r="I39" i="12" s="1"/>
  <c r="H30" i="11"/>
  <c r="H30" i="12" s="1"/>
  <c r="G21" i="11"/>
  <c r="G21" i="12" s="1"/>
  <c r="F12" i="11"/>
  <c r="F12" i="12" s="1"/>
  <c r="G4" i="11"/>
  <c r="C34" i="11"/>
  <c r="I24" i="11"/>
  <c r="I24" i="12" s="1"/>
  <c r="H15" i="11"/>
  <c r="H15" i="12" s="1"/>
  <c r="G6" i="11"/>
  <c r="G6" i="12" s="1"/>
  <c r="D36" i="11"/>
  <c r="D36" i="12" s="1"/>
  <c r="C27" i="11"/>
  <c r="I17" i="11"/>
  <c r="I17" i="12" s="1"/>
  <c r="H8" i="11"/>
  <c r="H8" i="12" s="1"/>
  <c r="F39" i="11"/>
  <c r="F39" i="12" s="1"/>
  <c r="E30" i="11"/>
  <c r="E30" i="12" s="1"/>
  <c r="D21" i="11"/>
  <c r="D21" i="12" s="1"/>
  <c r="C12" i="11"/>
  <c r="C12" i="12" s="1"/>
  <c r="C36" i="11"/>
  <c r="D39" i="11"/>
  <c r="D39" i="12" s="1"/>
  <c r="E41" i="11"/>
  <c r="E41" i="12" s="1"/>
  <c r="E34" i="11"/>
  <c r="E34" i="12" s="1"/>
  <c r="E35" i="11"/>
  <c r="E35" i="12" s="1"/>
  <c r="E20" i="11"/>
  <c r="E20" i="12" s="1"/>
  <c r="D4" i="11"/>
  <c r="D4" i="12" s="1"/>
  <c r="F40" i="11"/>
  <c r="F40" i="12" s="1"/>
  <c r="E31" i="11"/>
  <c r="E31" i="12" s="1"/>
  <c r="D22" i="11"/>
  <c r="D22" i="12" s="1"/>
  <c r="C13" i="11"/>
  <c r="G42" i="11"/>
  <c r="G42" i="12" s="1"/>
  <c r="F33" i="11"/>
  <c r="F33" i="12" s="1"/>
  <c r="E24" i="11"/>
  <c r="E24" i="12" s="1"/>
  <c r="D15" i="11"/>
  <c r="D15" i="12" s="1"/>
  <c r="C6" i="11"/>
  <c r="G35" i="11"/>
  <c r="G35" i="12" s="1"/>
  <c r="F26" i="11"/>
  <c r="F26" i="12" s="1"/>
  <c r="E17" i="11"/>
  <c r="E17" i="12" s="1"/>
  <c r="D8" i="11"/>
  <c r="H37" i="11"/>
  <c r="H37" i="12" s="1"/>
  <c r="G28" i="11"/>
  <c r="G28" i="12" s="1"/>
  <c r="F19" i="11"/>
  <c r="F19" i="12" s="1"/>
  <c r="E10" i="11"/>
  <c r="E10" i="12" s="1"/>
  <c r="H38" i="11"/>
  <c r="H38" i="12" s="1"/>
  <c r="G29" i="11"/>
  <c r="G29" i="12" s="1"/>
  <c r="F20" i="11"/>
  <c r="F20" i="12" s="1"/>
  <c r="E11" i="11"/>
  <c r="E11" i="12" s="1"/>
  <c r="C42" i="11"/>
  <c r="I32" i="11"/>
  <c r="H23" i="11"/>
  <c r="H23" i="12" s="1"/>
  <c r="G14" i="11"/>
  <c r="G14" i="12" s="1"/>
  <c r="F5" i="11"/>
  <c r="F5" i="12" s="1"/>
  <c r="C35" i="11"/>
  <c r="I25" i="11"/>
  <c r="I25" i="12" s="1"/>
  <c r="H16" i="11"/>
  <c r="H16" i="12" s="1"/>
  <c r="G7" i="11"/>
  <c r="G7" i="12" s="1"/>
  <c r="E38" i="11"/>
  <c r="E38" i="12" s="1"/>
  <c r="D29" i="11"/>
  <c r="D29" i="12" s="1"/>
  <c r="C20" i="11"/>
  <c r="I10" i="11"/>
  <c r="I10" i="12" s="1"/>
  <c r="C29" i="11"/>
  <c r="I19" i="11"/>
  <c r="I19" i="12" s="1"/>
  <c r="E40" i="11"/>
  <c r="E40" i="12" s="1"/>
  <c r="C22" i="11"/>
  <c r="F42" i="11"/>
  <c r="F42" i="12" s="1"/>
  <c r="D24" i="11"/>
  <c r="D24" i="12" s="1"/>
  <c r="I5" i="11"/>
  <c r="I5" i="12" s="1"/>
  <c r="E26" i="11"/>
  <c r="E26" i="12" s="1"/>
  <c r="C8" i="11"/>
  <c r="E27" i="11"/>
  <c r="E27" i="12" s="1"/>
  <c r="C9" i="11"/>
  <c r="G30" i="11"/>
  <c r="G30" i="12" s="1"/>
  <c r="E12" i="11"/>
  <c r="E12" i="12" s="1"/>
  <c r="H32" i="11"/>
  <c r="H32" i="12" s="1"/>
  <c r="F14" i="11"/>
  <c r="F14" i="12" s="1"/>
  <c r="H17" i="11"/>
  <c r="H17" i="12" s="1"/>
  <c r="G9" i="11"/>
  <c r="G9" i="12" s="1"/>
  <c r="H11" i="11"/>
  <c r="H11" i="12" s="1"/>
  <c r="D32" i="11"/>
  <c r="D32" i="12" s="1"/>
  <c r="H4" i="11"/>
  <c r="C16" i="11"/>
  <c r="I7" i="11"/>
  <c r="I7" i="12" s="1"/>
  <c r="D11" i="11"/>
  <c r="D11" i="12" s="1"/>
  <c r="F22" i="11"/>
  <c r="F22" i="12" s="1"/>
  <c r="F7" i="11"/>
  <c r="E39" i="11"/>
  <c r="E39" i="12" s="1"/>
  <c r="D30" i="11"/>
  <c r="D30" i="12" s="1"/>
  <c r="C21" i="11"/>
  <c r="I11" i="11"/>
  <c r="I11" i="12" s="1"/>
  <c r="F41" i="11"/>
  <c r="F41" i="12" s="1"/>
  <c r="E32" i="11"/>
  <c r="E32" i="12" s="1"/>
  <c r="D23" i="11"/>
  <c r="D23" i="12" s="1"/>
  <c r="C14" i="11"/>
  <c r="I4" i="11"/>
  <c r="F34" i="11"/>
  <c r="F34" i="12" s="1"/>
  <c r="E25" i="11"/>
  <c r="E25" i="12" s="1"/>
  <c r="D16" i="11"/>
  <c r="D16" i="12" s="1"/>
  <c r="C7" i="11"/>
  <c r="C7" i="12" s="1"/>
  <c r="G36" i="11"/>
  <c r="G36" i="12" s="1"/>
  <c r="F27" i="11"/>
  <c r="F27" i="12" s="1"/>
  <c r="E18" i="11"/>
  <c r="E18" i="12" s="1"/>
  <c r="D9" i="11"/>
  <c r="D9" i="12" s="1"/>
  <c r="G37" i="11"/>
  <c r="G37" i="12" s="1"/>
  <c r="F28" i="11"/>
  <c r="F28" i="12" s="1"/>
  <c r="E19" i="11"/>
  <c r="E19" i="12" s="1"/>
  <c r="D10" i="11"/>
  <c r="D10" i="12" s="1"/>
  <c r="I40" i="11"/>
  <c r="I40" i="12" s="1"/>
  <c r="H31" i="11"/>
  <c r="H31" i="12" s="1"/>
  <c r="G22" i="11"/>
  <c r="G22" i="12" s="1"/>
  <c r="F13" i="11"/>
  <c r="F13" i="12" s="1"/>
  <c r="E4" i="11"/>
  <c r="I33" i="11"/>
  <c r="I33" i="12" s="1"/>
  <c r="H24" i="11"/>
  <c r="H24" i="12" s="1"/>
  <c r="G15" i="11"/>
  <c r="G15" i="12" s="1"/>
  <c r="F6" i="11"/>
  <c r="F6" i="12" s="1"/>
  <c r="D37" i="11"/>
  <c r="D37" i="12" s="1"/>
  <c r="C28" i="11"/>
  <c r="I18" i="11"/>
  <c r="I18" i="12" s="1"/>
  <c r="H9" i="11"/>
  <c r="H9" i="12" s="1"/>
  <c r="D38" i="11"/>
  <c r="D38" i="12" s="1"/>
  <c r="H10" i="11"/>
  <c r="H10" i="12" s="1"/>
  <c r="D31" i="11"/>
  <c r="D31" i="12" s="1"/>
  <c r="I12" i="11"/>
  <c r="I12" i="12" s="1"/>
  <c r="E33" i="11"/>
  <c r="E33" i="12" s="1"/>
  <c r="C15" i="11"/>
  <c r="F35" i="11"/>
  <c r="F35" i="12" s="1"/>
  <c r="D17" i="11"/>
  <c r="D17" i="12" s="1"/>
  <c r="F36" i="11"/>
  <c r="F36" i="12" s="1"/>
  <c r="D18" i="11"/>
  <c r="D18" i="12" s="1"/>
  <c r="H39" i="11"/>
  <c r="H39" i="12" s="1"/>
  <c r="F21" i="11"/>
  <c r="F21" i="12" s="1"/>
  <c r="I41" i="11"/>
  <c r="I41" i="12" s="1"/>
  <c r="G23" i="11"/>
  <c r="G23" i="12" s="1"/>
  <c r="E5" i="11"/>
  <c r="E5" i="12" s="1"/>
  <c r="I26" i="11"/>
  <c r="I26" i="12" s="1"/>
  <c r="C37" i="11"/>
  <c r="I20" i="11"/>
  <c r="I20" i="12" s="1"/>
  <c r="I13" i="11"/>
  <c r="I13" i="12" s="1"/>
  <c r="D25" i="11"/>
  <c r="D25" i="12" s="1"/>
  <c r="D26" i="11"/>
  <c r="D26" i="12" s="1"/>
  <c r="F29" i="11"/>
  <c r="F29" i="12" s="1"/>
  <c r="H40" i="11"/>
  <c r="H40" i="12" s="1"/>
  <c r="E13" i="11"/>
  <c r="E13" i="12" s="1"/>
  <c r="D28" i="10"/>
  <c r="F19" i="10"/>
  <c r="D36" i="10"/>
  <c r="I4" i="10"/>
  <c r="I25" i="10"/>
  <c r="I10" i="10"/>
  <c r="C36" i="10"/>
  <c r="I32" i="10"/>
  <c r="E14" i="10"/>
  <c r="F22" i="10"/>
  <c r="E38" i="10"/>
  <c r="F39" i="10"/>
  <c r="C29" i="10"/>
  <c r="C4" i="17"/>
  <c r="Q4" i="17"/>
  <c r="AG4" i="17"/>
  <c r="J5" i="17"/>
  <c r="Z5" i="17"/>
  <c r="C6" i="17"/>
  <c r="S6" i="17"/>
  <c r="AI6" i="17"/>
  <c r="L7" i="17"/>
  <c r="AB7" i="17"/>
  <c r="E8" i="17"/>
  <c r="U8" i="17"/>
  <c r="AK8" i="17"/>
  <c r="N9" i="17"/>
  <c r="AD9" i="17"/>
  <c r="G10" i="17"/>
  <c r="W10" i="17"/>
  <c r="AM10" i="17"/>
  <c r="P11" i="17"/>
  <c r="AF11" i="17"/>
  <c r="G12" i="17"/>
  <c r="R12" i="17"/>
  <c r="AF12" i="17"/>
  <c r="G13" i="17"/>
  <c r="R13" i="17"/>
  <c r="AF13" i="17"/>
  <c r="D14" i="17"/>
  <c r="R14" i="17"/>
  <c r="AF14" i="17"/>
  <c r="D15" i="17"/>
  <c r="R15" i="17"/>
  <c r="AC15" i="17"/>
  <c r="D16" i="17"/>
  <c r="R16" i="17"/>
  <c r="AC16" i="17"/>
  <c r="D17" i="17"/>
  <c r="O17" i="17"/>
  <c r="AC17" i="17"/>
  <c r="D18" i="17"/>
  <c r="O18" i="17"/>
  <c r="AC18" i="17"/>
  <c r="AM18" i="17"/>
  <c r="K19" i="17"/>
  <c r="V19" i="17"/>
  <c r="AF19" i="17"/>
  <c r="D20" i="17"/>
  <c r="O20" i="17"/>
  <c r="Y20" i="17"/>
  <c r="AJ20" i="17"/>
  <c r="H21" i="17"/>
  <c r="R21" i="17"/>
  <c r="Z21" i="17"/>
  <c r="AH21" i="17"/>
  <c r="C22" i="17"/>
  <c r="K22" i="17"/>
  <c r="S22" i="17"/>
  <c r="AA22" i="17"/>
  <c r="AI22" i="17"/>
  <c r="D23" i="17"/>
  <c r="L23" i="17"/>
  <c r="T23" i="17"/>
  <c r="AB23" i="17"/>
  <c r="AJ23" i="17"/>
  <c r="E24" i="17"/>
  <c r="M24" i="17"/>
  <c r="U24" i="17"/>
  <c r="AC24" i="17"/>
  <c r="AK24" i="17"/>
  <c r="F25" i="17"/>
  <c r="N25" i="17"/>
  <c r="V25" i="17"/>
  <c r="AD25" i="17"/>
  <c r="AL25" i="17"/>
  <c r="G26" i="17"/>
  <c r="O26" i="17"/>
  <c r="W26" i="17"/>
  <c r="AE26" i="17"/>
  <c r="AM26" i="17"/>
  <c r="H27" i="17"/>
  <c r="P27" i="17"/>
  <c r="X27" i="17"/>
  <c r="AF27" i="17"/>
  <c r="AN27" i="17"/>
  <c r="R4" i="17"/>
  <c r="AH4" i="17"/>
  <c r="K5" i="17"/>
  <c r="AA5" i="17"/>
  <c r="D6" i="17"/>
  <c r="T6" i="17"/>
  <c r="AJ6" i="17"/>
  <c r="M7" i="17"/>
  <c r="AC7" i="17"/>
  <c r="F8" i="17"/>
  <c r="V8" i="17"/>
  <c r="AL8" i="17"/>
  <c r="O9" i="17"/>
  <c r="AE9" i="17"/>
  <c r="H10" i="17"/>
  <c r="X10" i="17"/>
  <c r="AN10" i="17"/>
  <c r="Q11" i="17"/>
  <c r="AG11" i="17"/>
  <c r="H12" i="17"/>
  <c r="V12" i="17"/>
  <c r="AG12" i="17"/>
  <c r="H13" i="17"/>
  <c r="S13" i="17"/>
  <c r="AG13" i="17"/>
  <c r="H14" i="17"/>
  <c r="S14" i="17"/>
  <c r="AG14" i="17"/>
  <c r="E15" i="17"/>
  <c r="S15" i="17"/>
  <c r="AG15" i="17"/>
  <c r="E16" i="17"/>
  <c r="S16" i="17"/>
  <c r="AD16" i="17"/>
  <c r="E17" i="17"/>
  <c r="S17" i="17"/>
  <c r="AD17" i="17"/>
  <c r="E18" i="17"/>
  <c r="P18" i="17"/>
  <c r="AD18" i="17"/>
  <c r="AN18" i="17"/>
  <c r="M19" i="17"/>
  <c r="W19" i="17"/>
  <c r="AG19" i="17"/>
  <c r="F20" i="17"/>
  <c r="P20" i="17"/>
  <c r="Z20" i="17"/>
  <c r="AL20" i="17"/>
  <c r="I21" i="17"/>
  <c r="S21" i="17"/>
  <c r="AA21" i="17"/>
  <c r="AI21" i="17"/>
  <c r="D22" i="17"/>
  <c r="L22" i="17"/>
  <c r="T22" i="17"/>
  <c r="AB22" i="17"/>
  <c r="AJ22" i="17"/>
  <c r="E23" i="17"/>
  <c r="M23" i="17"/>
  <c r="U23" i="17"/>
  <c r="AC23" i="17"/>
  <c r="AK23" i="17"/>
  <c r="F24" i="17"/>
  <c r="N24" i="17"/>
  <c r="V24" i="17"/>
  <c r="AD24" i="17"/>
  <c r="AL24" i="17"/>
  <c r="G25" i="17"/>
  <c r="O25" i="17"/>
  <c r="W25" i="17"/>
  <c r="AE25" i="17"/>
  <c r="AM25" i="17"/>
  <c r="H26" i="17"/>
  <c r="P26" i="17"/>
  <c r="X26" i="17"/>
  <c r="AF26" i="17"/>
  <c r="AN26" i="17"/>
  <c r="I27" i="17"/>
  <c r="Q27" i="17"/>
  <c r="Y27" i="17"/>
  <c r="AG27" i="17"/>
  <c r="J4" i="17"/>
  <c r="Z4" i="17"/>
  <c r="C5" i="17"/>
  <c r="S5" i="17"/>
  <c r="AI5" i="17"/>
  <c r="L6" i="17"/>
  <c r="AB6" i="17"/>
  <c r="E7" i="17"/>
  <c r="U7" i="17"/>
  <c r="AK7" i="17"/>
  <c r="N8" i="17"/>
  <c r="AD8" i="17"/>
  <c r="G9" i="17"/>
  <c r="W9" i="17"/>
  <c r="AM9" i="17"/>
  <c r="P10" i="17"/>
  <c r="AF10" i="17"/>
  <c r="I11" i="17"/>
  <c r="Y11" i="17"/>
  <c r="AN11" i="17"/>
  <c r="O12" i="17"/>
  <c r="Z12" i="17"/>
  <c r="AN12" i="17"/>
  <c r="O13" i="17"/>
  <c r="Z13" i="17"/>
  <c r="AN13" i="17"/>
  <c r="L14" i="17"/>
  <c r="Z14" i="17"/>
  <c r="AN14" i="17"/>
  <c r="L15" i="17"/>
  <c r="Z15" i="17"/>
  <c r="AK15" i="17"/>
  <c r="L16" i="17"/>
  <c r="Z16" i="17"/>
  <c r="AK16" i="17"/>
  <c r="L17" i="17"/>
  <c r="W17" i="17"/>
  <c r="AK17" i="17"/>
  <c r="L18" i="17"/>
  <c r="W18" i="17"/>
  <c r="AJ18" i="17"/>
  <c r="G19" i="17"/>
  <c r="Q19" i="17"/>
  <c r="AC19" i="17"/>
  <c r="AM19" i="17"/>
  <c r="J20" i="17"/>
  <c r="V20" i="17"/>
  <c r="AF20" i="17"/>
  <c r="C21" i="17"/>
  <c r="O21" i="17"/>
  <c r="W21" i="17"/>
  <c r="AE21" i="17"/>
  <c r="AM21" i="17"/>
  <c r="H22" i="17"/>
  <c r="P22" i="17"/>
  <c r="X22" i="17"/>
  <c r="AF22" i="17"/>
  <c r="AN22" i="17"/>
  <c r="I23" i="17"/>
  <c r="Q23" i="17"/>
  <c r="Y23" i="17"/>
  <c r="AG23" i="17"/>
  <c r="W4" i="17"/>
  <c r="H5" i="17"/>
  <c r="AG5" i="17"/>
  <c r="R6" i="17"/>
  <c r="D7" i="17"/>
  <c r="AH7" i="17"/>
  <c r="S8" i="17"/>
  <c r="E9" i="17"/>
  <c r="AC9" i="17"/>
  <c r="O10" i="17"/>
  <c r="F11" i="17"/>
  <c r="AD11" i="17"/>
  <c r="J12" i="17"/>
  <c r="AE12" i="17"/>
  <c r="K13" i="17"/>
  <c r="AH13" i="17"/>
  <c r="P14" i="17"/>
  <c r="AI14" i="17"/>
  <c r="Q15" i="17"/>
  <c r="AJ15" i="17"/>
  <c r="T16" i="17"/>
  <c r="AL16" i="17"/>
  <c r="U17" i="17"/>
  <c r="AM17" i="17"/>
  <c r="V18" i="17"/>
  <c r="C19" i="17"/>
  <c r="S19" i="17"/>
  <c r="AK19" i="17"/>
  <c r="N20" i="17"/>
  <c r="AE20" i="17"/>
  <c r="J21" i="17"/>
  <c r="X21" i="17"/>
  <c r="AK21" i="17"/>
  <c r="J22" i="17"/>
  <c r="W22" i="17"/>
  <c r="AK22" i="17"/>
  <c r="J23" i="17"/>
  <c r="W23" i="17"/>
  <c r="AI23" i="17"/>
  <c r="H24" i="17"/>
  <c r="R24" i="17"/>
  <c r="AB24" i="17"/>
  <c r="AN24" i="17"/>
  <c r="K25" i="17"/>
  <c r="U25" i="17"/>
  <c r="AG25" i="17"/>
  <c r="D26" i="17"/>
  <c r="N26" i="17"/>
  <c r="Z26" i="17"/>
  <c r="AJ26" i="17"/>
  <c r="G27" i="17"/>
  <c r="S27" i="17"/>
  <c r="AC27" i="17"/>
  <c r="AM27" i="17"/>
  <c r="I28" i="17"/>
  <c r="Q28" i="17"/>
  <c r="Y28" i="17"/>
  <c r="AG28" i="17"/>
  <c r="AO28" i="17"/>
  <c r="J29" i="17"/>
  <c r="R29" i="17"/>
  <c r="Z29" i="17"/>
  <c r="AH29" i="17"/>
  <c r="C30" i="17"/>
  <c r="K30" i="17"/>
  <c r="S30" i="17"/>
  <c r="AA30" i="17"/>
  <c r="AI30" i="17"/>
  <c r="D31" i="17"/>
  <c r="L31" i="17"/>
  <c r="T31" i="17"/>
  <c r="AB31" i="17"/>
  <c r="AJ31" i="17"/>
  <c r="E32" i="17"/>
  <c r="M32" i="17"/>
  <c r="U32" i="17"/>
  <c r="AC32" i="17"/>
  <c r="AK32" i="17"/>
  <c r="F33" i="17"/>
  <c r="N33" i="17"/>
  <c r="V33" i="17"/>
  <c r="AD33" i="17"/>
  <c r="AL33" i="17"/>
  <c r="G34" i="17"/>
  <c r="O34" i="17"/>
  <c r="W34" i="17"/>
  <c r="AE34" i="17"/>
  <c r="AM34" i="17"/>
  <c r="H35" i="17"/>
  <c r="P35" i="17"/>
  <c r="X35" i="17"/>
  <c r="AF35" i="17"/>
  <c r="AN35" i="17"/>
  <c r="I36" i="17"/>
  <c r="Q36" i="17"/>
  <c r="Y36" i="17"/>
  <c r="AG36" i="17"/>
  <c r="AO36" i="17"/>
  <c r="J37" i="17"/>
  <c r="R37" i="17"/>
  <c r="Z37" i="17"/>
  <c r="AH37" i="17"/>
  <c r="C38" i="17"/>
  <c r="K38" i="17"/>
  <c r="S38" i="17"/>
  <c r="AA38" i="17"/>
  <c r="AI38" i="17"/>
  <c r="D39" i="17"/>
  <c r="L39" i="17"/>
  <c r="T39" i="17"/>
  <c r="AB39" i="17"/>
  <c r="AJ39" i="17"/>
  <c r="E40" i="17"/>
  <c r="M40" i="17"/>
  <c r="U40" i="17"/>
  <c r="AC40" i="17"/>
  <c r="AK40" i="17"/>
  <c r="F41" i="17"/>
  <c r="N41" i="17"/>
  <c r="V41" i="17"/>
  <c r="X4" i="17"/>
  <c r="I5" i="17"/>
  <c r="AH5" i="17"/>
  <c r="Y6" i="17"/>
  <c r="J7" i="17"/>
  <c r="AI7" i="17"/>
  <c r="T8" i="17"/>
  <c r="F9" i="17"/>
  <c r="AJ9" i="17"/>
  <c r="U10" i="17"/>
  <c r="G11" i="17"/>
  <c r="AE11" i="17"/>
  <c r="N12" i="17"/>
  <c r="AH12" i="17"/>
  <c r="P13" i="17"/>
  <c r="AI13" i="17"/>
  <c r="Q14" i="17"/>
  <c r="AJ14" i="17"/>
  <c r="T15" i="17"/>
  <c r="AO15" i="17"/>
  <c r="U16" i="17"/>
  <c r="C17" i="17"/>
  <c r="V17" i="17"/>
  <c r="F18" i="17"/>
  <c r="X18" i="17"/>
  <c r="E19" i="17"/>
  <c r="U19" i="17"/>
  <c r="AL19" i="17"/>
  <c r="Q20" i="17"/>
  <c r="AG20" i="17"/>
  <c r="K21" i="17"/>
  <c r="Y21" i="17"/>
  <c r="AL21" i="17"/>
  <c r="M22" i="17"/>
  <c r="Y22" i="17"/>
  <c r="AL22" i="17"/>
  <c r="K23" i="17"/>
  <c r="X23" i="17"/>
  <c r="AL23" i="17"/>
  <c r="I24" i="17"/>
  <c r="S24" i="17"/>
  <c r="AE24" i="17"/>
  <c r="AO24" i="17"/>
  <c r="L25" i="17"/>
  <c r="X25" i="17"/>
  <c r="AH25" i="17"/>
  <c r="E26" i="17"/>
  <c r="Q26" i="17"/>
  <c r="AA26" i="17"/>
  <c r="AK26" i="17"/>
  <c r="J27" i="17"/>
  <c r="T27" i="17"/>
  <c r="AD27" i="17"/>
  <c r="AO27" i="17"/>
  <c r="J28" i="17"/>
  <c r="R28" i="17"/>
  <c r="Z28" i="17"/>
  <c r="AH28" i="17"/>
  <c r="C29" i="17"/>
  <c r="K29" i="17"/>
  <c r="S29" i="17"/>
  <c r="AA29" i="17"/>
  <c r="AI29" i="17"/>
  <c r="D30" i="17"/>
  <c r="L30" i="17"/>
  <c r="T30" i="17"/>
  <c r="AB30" i="17"/>
  <c r="AJ30" i="17"/>
  <c r="E31" i="17"/>
  <c r="M31" i="17"/>
  <c r="U31" i="17"/>
  <c r="AC31" i="17"/>
  <c r="AK31" i="17"/>
  <c r="F32" i="17"/>
  <c r="N32" i="17"/>
  <c r="V32" i="17"/>
  <c r="AD32" i="17"/>
  <c r="AL32" i="17"/>
  <c r="G33" i="17"/>
  <c r="O33" i="17"/>
  <c r="W33" i="17"/>
  <c r="AE33" i="17"/>
  <c r="AM33" i="17"/>
  <c r="H34" i="17"/>
  <c r="Y4" i="17"/>
  <c r="P5" i="17"/>
  <c r="AN5" i="17"/>
  <c r="Z6" i="17"/>
  <c r="K7" i="17"/>
  <c r="AJ7" i="17"/>
  <c r="AA8" i="17"/>
  <c r="L9" i="17"/>
  <c r="AK9" i="17"/>
  <c r="V10" i="17"/>
  <c r="H11" i="17"/>
  <c r="AK11" i="17"/>
  <c r="P12" i="17"/>
  <c r="AL12" i="17"/>
  <c r="Q13" i="17"/>
  <c r="AM13" i="17"/>
  <c r="T14" i="17"/>
  <c r="AO14" i="17"/>
  <c r="U15" i="17"/>
  <c r="C16" i="17"/>
  <c r="V16" i="17"/>
  <c r="F17" i="17"/>
  <c r="AA17" i="17"/>
  <c r="G18" i="17"/>
  <c r="AB18" i="17"/>
  <c r="F19" i="17"/>
  <c r="X19" i="17"/>
  <c r="AN19" i="17"/>
  <c r="R20" i="17"/>
  <c r="AH20" i="17"/>
  <c r="M21" i="17"/>
  <c r="AB21" i="17"/>
  <c r="AN21" i="17"/>
  <c r="N22" i="17"/>
  <c r="Z22" i="17"/>
  <c r="AM22" i="17"/>
  <c r="N23" i="17"/>
  <c r="Z23" i="17"/>
  <c r="AM23" i="17"/>
  <c r="J24" i="17"/>
  <c r="T24" i="17"/>
  <c r="AF24" i="17"/>
  <c r="C25" i="17"/>
  <c r="M25" i="17"/>
  <c r="Y25" i="17"/>
  <c r="AI25" i="17"/>
  <c r="F26" i="17"/>
  <c r="R26" i="17"/>
  <c r="AB26" i="17"/>
  <c r="AL26" i="17"/>
  <c r="K27" i="17"/>
  <c r="U27" i="17"/>
  <c r="AE27" i="17"/>
  <c r="C28" i="17"/>
  <c r="K28" i="17"/>
  <c r="S28" i="17"/>
  <c r="AA28" i="17"/>
  <c r="AI28" i="17"/>
  <c r="D29" i="17"/>
  <c r="L29" i="17"/>
  <c r="T29" i="17"/>
  <c r="AB29" i="17"/>
  <c r="AJ29" i="17"/>
  <c r="E30" i="17"/>
  <c r="M30" i="17"/>
  <c r="U30" i="17"/>
  <c r="AC30" i="17"/>
  <c r="AK30" i="17"/>
  <c r="F31" i="17"/>
  <c r="N31" i="17"/>
  <c r="V31" i="17"/>
  <c r="AD31" i="17"/>
  <c r="AL31" i="17"/>
  <c r="G32" i="17"/>
  <c r="O32" i="17"/>
  <c r="W32" i="17"/>
  <c r="AE32" i="17"/>
  <c r="AM32" i="17"/>
  <c r="H33" i="17"/>
  <c r="P33" i="17"/>
  <c r="AM4" i="17"/>
  <c r="AO5" i="17"/>
  <c r="AO6" i="17"/>
  <c r="D8" i="17"/>
  <c r="D9" i="17"/>
  <c r="F10" i="17"/>
  <c r="N11" i="17"/>
  <c r="F12" i="17"/>
  <c r="AO12" i="17"/>
  <c r="AE13" i="17"/>
  <c r="AA14" i="17"/>
  <c r="Y15" i="17"/>
  <c r="M16" i="17"/>
  <c r="K17" i="17"/>
  <c r="AL17" i="17"/>
  <c r="AH18" i="17"/>
  <c r="Y19" i="17"/>
  <c r="I20" i="17"/>
  <c r="AN20" i="17"/>
  <c r="V21" i="17"/>
  <c r="F22" i="17"/>
  <c r="AC22" i="17"/>
  <c r="G23" i="17"/>
  <c r="AD23" i="17"/>
  <c r="G24" i="17"/>
  <c r="Y24" i="17"/>
  <c r="D25" i="17"/>
  <c r="S25" i="17"/>
  <c r="AK25" i="17"/>
  <c r="M26" i="17"/>
  <c r="AG26" i="17"/>
  <c r="L27" i="17"/>
  <c r="AA27" i="17"/>
  <c r="E28" i="17"/>
  <c r="P28" i="17"/>
  <c r="AD28" i="17"/>
  <c r="E29" i="17"/>
  <c r="P29" i="17"/>
  <c r="AD29" i="17"/>
  <c r="AO29" i="17"/>
  <c r="P30" i="17"/>
  <c r="AD30" i="17"/>
  <c r="AO30" i="17"/>
  <c r="P31" i="17"/>
  <c r="AA31" i="17"/>
  <c r="AO31" i="17"/>
  <c r="P32" i="17"/>
  <c r="AA32" i="17"/>
  <c r="AO32" i="17"/>
  <c r="M33" i="17"/>
  <c r="Z33" i="17"/>
  <c r="AJ33" i="17"/>
  <c r="I34" i="17"/>
  <c r="R34" i="17"/>
  <c r="AA34" i="17"/>
  <c r="AJ34" i="17"/>
  <c r="F35" i="17"/>
  <c r="O35" i="17"/>
  <c r="Y35" i="17"/>
  <c r="AH35" i="17"/>
  <c r="D36" i="17"/>
  <c r="M36" i="17"/>
  <c r="V36" i="17"/>
  <c r="AE36" i="17"/>
  <c r="AN36" i="17"/>
  <c r="K37" i="17"/>
  <c r="T37" i="17"/>
  <c r="AC37" i="17"/>
  <c r="AL37" i="17"/>
  <c r="H38" i="17"/>
  <c r="Q38" i="17"/>
  <c r="Z38" i="17"/>
  <c r="AJ38" i="17"/>
  <c r="F39" i="17"/>
  <c r="O39" i="17"/>
  <c r="X39" i="17"/>
  <c r="AG39" i="17"/>
  <c r="C40" i="17"/>
  <c r="L40" i="17"/>
  <c r="V40" i="17"/>
  <c r="AE40" i="17"/>
  <c r="AN40" i="17"/>
  <c r="J41" i="17"/>
  <c r="S41" i="17"/>
  <c r="AB41" i="17"/>
  <c r="AJ41" i="17"/>
  <c r="E42" i="17"/>
  <c r="M42" i="17"/>
  <c r="U42" i="17"/>
  <c r="AC42" i="17"/>
  <c r="AK42" i="17"/>
  <c r="AN4" i="17"/>
  <c r="I6" i="17"/>
  <c r="C7" i="17"/>
  <c r="K8" i="17"/>
  <c r="M9" i="17"/>
  <c r="M10" i="17"/>
  <c r="O11" i="17"/>
  <c r="I12" i="17"/>
  <c r="C13" i="17"/>
  <c r="AO13" i="17"/>
  <c r="AB14" i="17"/>
  <c r="AA15" i="17"/>
  <c r="N16" i="17"/>
  <c r="M17" i="17"/>
  <c r="H18" i="17"/>
  <c r="AK18" i="17"/>
  <c r="AA19" i="17"/>
  <c r="L20" i="17"/>
  <c r="AO20" i="17"/>
  <c r="AC21" i="17"/>
  <c r="G22" i="17"/>
  <c r="AD22" i="17"/>
  <c r="H23" i="17"/>
  <c r="AE23" i="17"/>
  <c r="K24" i="17"/>
  <c r="Z24" i="17"/>
  <c r="E25" i="17"/>
  <c r="T25" i="17"/>
  <c r="AN25" i="17"/>
  <c r="S26" i="17"/>
  <c r="AH26" i="17"/>
  <c r="M27" i="17"/>
  <c r="AB27" i="17"/>
  <c r="F28" i="17"/>
  <c r="T28" i="17"/>
  <c r="AE28" i="17"/>
  <c r="F29" i="17"/>
  <c r="Q29" i="17"/>
  <c r="AE29" i="17"/>
  <c r="F30" i="17"/>
  <c r="Q30" i="17"/>
  <c r="AE30" i="17"/>
  <c r="C31" i="17"/>
  <c r="Q31" i="17"/>
  <c r="AE31" i="17"/>
  <c r="C32" i="17"/>
  <c r="Q32" i="17"/>
  <c r="AB32" i="17"/>
  <c r="C33" i="17"/>
  <c r="Q33" i="17"/>
  <c r="AA33" i="17"/>
  <c r="AK33" i="17"/>
  <c r="J34" i="17"/>
  <c r="S34" i="17"/>
  <c r="AB34" i="17"/>
  <c r="AK34" i="17"/>
  <c r="G35" i="17"/>
  <c r="Q35" i="17"/>
  <c r="Z35" i="17"/>
  <c r="AI35" i="17"/>
  <c r="E36" i="17"/>
  <c r="N36" i="17"/>
  <c r="W36" i="17"/>
  <c r="AF36" i="17"/>
  <c r="C37" i="17"/>
  <c r="L37" i="17"/>
  <c r="U37" i="17"/>
  <c r="AD37" i="17"/>
  <c r="AM37" i="17"/>
  <c r="I38" i="17"/>
  <c r="R38" i="17"/>
  <c r="AB38" i="17"/>
  <c r="AK38" i="17"/>
  <c r="G39" i="17"/>
  <c r="P39" i="17"/>
  <c r="Y39" i="17"/>
  <c r="AH39" i="17"/>
  <c r="D40" i="17"/>
  <c r="N40" i="17"/>
  <c r="W40" i="17"/>
  <c r="AF40" i="17"/>
  <c r="AO40" i="17"/>
  <c r="K41" i="17"/>
  <c r="T41" i="17"/>
  <c r="AC41" i="17"/>
  <c r="AK41" i="17"/>
  <c r="F42" i="17"/>
  <c r="N42" i="17"/>
  <c r="V42" i="17"/>
  <c r="AD42" i="17"/>
  <c r="AL42" i="17"/>
  <c r="AO4" i="17"/>
  <c r="J6" i="17"/>
  <c r="R7" i="17"/>
  <c r="L8" i="17"/>
  <c r="T9" i="17"/>
  <c r="N10" i="17"/>
  <c r="V11" i="17"/>
  <c r="Q12" i="17"/>
  <c r="I13" i="17"/>
  <c r="C14" i="17"/>
  <c r="AH14" i="17"/>
  <c r="AB15" i="17"/>
  <c r="AA16" i="17"/>
  <c r="N17" i="17"/>
  <c r="M18" i="17"/>
  <c r="AL18" i="17"/>
  <c r="AD19" i="17"/>
  <c r="T20" i="17"/>
  <c r="E21" i="17"/>
  <c r="AD21" i="17"/>
  <c r="I22" i="17"/>
  <c r="AE22" i="17"/>
  <c r="O23" i="17"/>
  <c r="AF23" i="17"/>
  <c r="L24" i="17"/>
  <c r="AA24" i="17"/>
  <c r="H25" i="17"/>
  <c r="Z25" i="17"/>
  <c r="AO25" i="17"/>
  <c r="T26" i="17"/>
  <c r="AI26" i="17"/>
  <c r="N27" i="17"/>
  <c r="AH27" i="17"/>
  <c r="G28" i="17"/>
  <c r="U28" i="17"/>
  <c r="AF28" i="17"/>
  <c r="G29" i="17"/>
  <c r="U29" i="17"/>
  <c r="AF29" i="17"/>
  <c r="G30" i="17"/>
  <c r="R30" i="17"/>
  <c r="AF30" i="17"/>
  <c r="G31" i="17"/>
  <c r="R31" i="17"/>
  <c r="AF31" i="17"/>
  <c r="D32" i="17"/>
  <c r="R32" i="17"/>
  <c r="AF32" i="17"/>
  <c r="D33" i="17"/>
  <c r="R33" i="17"/>
  <c r="AB33" i="17"/>
  <c r="AN33" i="17"/>
  <c r="K34" i="17"/>
  <c r="T34" i="17"/>
  <c r="AC34" i="17"/>
  <c r="AL34" i="17"/>
  <c r="I35" i="17"/>
  <c r="R35" i="17"/>
  <c r="AA35" i="17"/>
  <c r="AJ35" i="17"/>
  <c r="F36" i="17"/>
  <c r="O36" i="17"/>
  <c r="X36" i="17"/>
  <c r="AH36" i="17"/>
  <c r="D37" i="17"/>
  <c r="M37" i="17"/>
  <c r="V37" i="17"/>
  <c r="AE37" i="17"/>
  <c r="AN37" i="17"/>
  <c r="J38" i="17"/>
  <c r="T38" i="17"/>
  <c r="AC38" i="17"/>
  <c r="AL38" i="17"/>
  <c r="H39" i="17"/>
  <c r="Q39" i="17"/>
  <c r="Z39" i="17"/>
  <c r="AI39" i="17"/>
  <c r="F40" i="17"/>
  <c r="O40" i="17"/>
  <c r="X40" i="17"/>
  <c r="AG40" i="17"/>
  <c r="C41" i="17"/>
  <c r="L41" i="17"/>
  <c r="U41" i="17"/>
  <c r="R5" i="17"/>
  <c r="AH6" i="17"/>
  <c r="AC8" i="17"/>
  <c r="AC10" i="17"/>
  <c r="AM11" i="17"/>
  <c r="W13" i="17"/>
  <c r="Y14" i="17"/>
  <c r="F16" i="17"/>
  <c r="T17" i="17"/>
  <c r="AE18" i="17"/>
  <c r="AI19" i="17"/>
  <c r="AM20" i="17"/>
  <c r="AJ21" i="17"/>
  <c r="AG22" i="17"/>
  <c r="V23" i="17"/>
  <c r="P24" i="17"/>
  <c r="AM24" i="17"/>
  <c r="AC25" i="17"/>
  <c r="U26" i="17"/>
  <c r="E27" i="17"/>
  <c r="AJ27" i="17"/>
  <c r="O28" i="17"/>
  <c r="AL28" i="17"/>
  <c r="V29" i="17"/>
  <c r="AM29" i="17"/>
  <c r="W30" i="17"/>
  <c r="AN30" i="17"/>
  <c r="X31" i="17"/>
  <c r="H32" i="17"/>
  <c r="Y32" i="17"/>
  <c r="I33" i="17"/>
  <c r="Y33" i="17"/>
  <c r="D34" i="17"/>
  <c r="U34" i="17"/>
  <c r="AH34" i="17"/>
  <c r="K35" i="17"/>
  <c r="W35" i="17"/>
  <c r="AM35" i="17"/>
  <c r="P36" i="17"/>
  <c r="AC36" i="17"/>
  <c r="F37" i="17"/>
  <c r="S37" i="17"/>
  <c r="AI37" i="17"/>
  <c r="L38" i="17"/>
  <c r="X38" i="17"/>
  <c r="AN38" i="17"/>
  <c r="N39" i="17"/>
  <c r="AD39" i="17"/>
  <c r="G40" i="17"/>
  <c r="S40" i="17"/>
  <c r="AI40" i="17"/>
  <c r="I41" i="17"/>
  <c r="Y41" i="17"/>
  <c r="AI41" i="17"/>
  <c r="H42" i="17"/>
  <c r="R42" i="17"/>
  <c r="AB42" i="17"/>
  <c r="AN42" i="17"/>
  <c r="X5" i="17"/>
  <c r="S7" i="17"/>
  <c r="AI8" i="17"/>
  <c r="AD10" i="17"/>
  <c r="AO11" i="17"/>
  <c r="X13" i="17"/>
  <c r="C15" i="17"/>
  <c r="J16" i="17"/>
  <c r="AB17" i="17"/>
  <c r="AF18" i="17"/>
  <c r="AO19" i="17"/>
  <c r="G21" i="17"/>
  <c r="AO21" i="17"/>
  <c r="AH22" i="17"/>
  <c r="AA23" i="17"/>
  <c r="Q24" i="17"/>
  <c r="I25" i="17"/>
  <c r="AF25" i="17"/>
  <c r="V26" i="17"/>
  <c r="F27" i="17"/>
  <c r="AK27" i="17"/>
  <c r="V28" i="17"/>
  <c r="AM28" i="17"/>
  <c r="W29" i="17"/>
  <c r="AN29" i="17"/>
  <c r="X30" i="17"/>
  <c r="H31" i="17"/>
  <c r="Y31" i="17"/>
  <c r="I32" i="17"/>
  <c r="Z32" i="17"/>
  <c r="J33" i="17"/>
  <c r="AC33" i="17"/>
  <c r="E34" i="17"/>
  <c r="V34" i="17"/>
  <c r="AI34" i="17"/>
  <c r="L35" i="17"/>
  <c r="AB35" i="17"/>
  <c r="AO35" i="17"/>
  <c r="R36" i="17"/>
  <c r="AD36" i="17"/>
  <c r="G37" i="17"/>
  <c r="W37" i="17"/>
  <c r="AJ37" i="17"/>
  <c r="M38" i="17"/>
  <c r="Y38" i="17"/>
  <c r="AO38" i="17"/>
  <c r="R39" i="17"/>
  <c r="AE39" i="17"/>
  <c r="H40" i="17"/>
  <c r="T40" i="17"/>
  <c r="AJ40" i="17"/>
  <c r="M41" i="17"/>
  <c r="Z41" i="17"/>
  <c r="AL41" i="17"/>
  <c r="I42" i="17"/>
  <c r="S42" i="17"/>
  <c r="AE42" i="17"/>
  <c r="AO42" i="17"/>
  <c r="Y5" i="17"/>
  <c r="T7" i="17"/>
  <c r="AJ8" i="17"/>
  <c r="AE10" i="17"/>
  <c r="W12" i="17"/>
  <c r="Y13" i="17"/>
  <c r="I15" i="17"/>
  <c r="K16" i="17"/>
  <c r="AE17" i="17"/>
  <c r="H19" i="17"/>
  <c r="G20" i="17"/>
  <c r="P21" i="17"/>
  <c r="E22" i="17"/>
  <c r="AO22" i="17"/>
  <c r="AH23" i="17"/>
  <c r="W24" i="17"/>
  <c r="J25" i="17"/>
  <c r="AJ25" i="17"/>
  <c r="Y26" i="17"/>
  <c r="O27" i="17"/>
  <c r="AL27" i="17"/>
  <c r="W28" i="17"/>
  <c r="AN28" i="17"/>
  <c r="X29" i="17"/>
  <c r="H30" i="17"/>
  <c r="Y30" i="17"/>
  <c r="I31" i="17"/>
  <c r="Z31" i="17"/>
  <c r="J32" i="17"/>
  <c r="AG32" i="17"/>
  <c r="K33" i="17"/>
  <c r="AF33" i="17"/>
  <c r="F34" i="17"/>
  <c r="X34" i="17"/>
  <c r="AN34" i="17"/>
  <c r="M35" i="17"/>
  <c r="AC35" i="17"/>
  <c r="C36" i="17"/>
  <c r="S36" i="17"/>
  <c r="AI36" i="17"/>
  <c r="H37" i="17"/>
  <c r="X37" i="17"/>
  <c r="AK37" i="17"/>
  <c r="N38" i="17"/>
  <c r="AD38" i="17"/>
  <c r="C39" i="17"/>
  <c r="S39" i="17"/>
  <c r="AF39" i="17"/>
  <c r="I40" i="17"/>
  <c r="Y40" i="17"/>
  <c r="AL40" i="17"/>
  <c r="O41" i="17"/>
  <c r="AA41" i="17"/>
  <c r="AM41" i="17"/>
  <c r="J42" i="17"/>
  <c r="T42" i="17"/>
  <c r="AF42" i="17"/>
  <c r="O4" i="17"/>
  <c r="AF5" i="17"/>
  <c r="Z7" i="17"/>
  <c r="U9" i="17"/>
  <c r="AK10" i="17"/>
  <c r="X12" i="17"/>
  <c r="AA13" i="17"/>
  <c r="J15" i="17"/>
  <c r="AB16" i="17"/>
  <c r="AI17" i="17"/>
  <c r="I19" i="17"/>
  <c r="H20" i="17"/>
  <c r="Q21" i="17"/>
  <c r="O22" i="17"/>
  <c r="C23" i="17"/>
  <c r="AN23" i="17"/>
  <c r="X24" i="17"/>
  <c r="P25" i="17"/>
  <c r="C26" i="17"/>
  <c r="AC26" i="17"/>
  <c r="R27" i="17"/>
  <c r="D28" i="17"/>
  <c r="X28" i="17"/>
  <c r="H29" i="17"/>
  <c r="Y29" i="17"/>
  <c r="I30" i="17"/>
  <c r="Z30" i="17"/>
  <c r="J31" i="17"/>
  <c r="AG31" i="17"/>
  <c r="K32" i="17"/>
  <c r="AH32" i="17"/>
  <c r="L33" i="17"/>
  <c r="AG33" i="17"/>
  <c r="L34" i="17"/>
  <c r="Y34" i="17"/>
  <c r="AO34" i="17"/>
  <c r="N35" i="17"/>
  <c r="AD35" i="17"/>
  <c r="G36" i="17"/>
  <c r="T36" i="17"/>
  <c r="AJ36" i="17"/>
  <c r="I37" i="17"/>
  <c r="Y37" i="17"/>
  <c r="AO37" i="17"/>
  <c r="O38" i="17"/>
  <c r="AE38" i="17"/>
  <c r="E39" i="17"/>
  <c r="U39" i="17"/>
  <c r="AK39" i="17"/>
  <c r="J40" i="17"/>
  <c r="Z40" i="17"/>
  <c r="AM40" i="17"/>
  <c r="P41" i="17"/>
  <c r="AD41" i="17"/>
  <c r="AN41" i="17"/>
  <c r="K42" i="17"/>
  <c r="W42" i="17"/>
  <c r="AG42" i="17"/>
  <c r="P4" i="17"/>
  <c r="K6" i="17"/>
  <c r="AA7" i="17"/>
  <c r="V9" i="17"/>
  <c r="AL10" i="17"/>
  <c r="Y12" i="17"/>
  <c r="I14" i="17"/>
  <c r="K15" i="17"/>
  <c r="AH16" i="17"/>
  <c r="AJ17" i="17"/>
  <c r="N19" i="17"/>
  <c r="W20" i="17"/>
  <c r="T21" i="17"/>
  <c r="Q22" i="17"/>
  <c r="F23" i="17"/>
  <c r="AO23" i="17"/>
  <c r="AG24" i="17"/>
  <c r="Q25" i="17"/>
  <c r="I26" i="17"/>
  <c r="AD26" i="17"/>
  <c r="V27" i="17"/>
  <c r="H28" i="17"/>
  <c r="AB28" i="17"/>
  <c r="I29" i="17"/>
  <c r="AC29" i="17"/>
  <c r="J30" i="17"/>
  <c r="AG30" i="17"/>
  <c r="K31" i="17"/>
  <c r="AH31" i="17"/>
  <c r="L32" i="17"/>
  <c r="AI32" i="17"/>
  <c r="S33" i="17"/>
  <c r="AH33" i="17"/>
  <c r="M34" i="17"/>
  <c r="Z34" i="17"/>
  <c r="C35" i="17"/>
  <c r="S35" i="17"/>
  <c r="AE35" i="17"/>
  <c r="H36" i="17"/>
  <c r="U36" i="17"/>
  <c r="AK36" i="17"/>
  <c r="AE4" i="17"/>
  <c r="Q6" i="17"/>
  <c r="C8" i="17"/>
  <c r="AB9" i="17"/>
  <c r="W11" i="17"/>
  <c r="AD12" i="17"/>
  <c r="J14" i="17"/>
  <c r="M15" i="17"/>
  <c r="AI16" i="17"/>
  <c r="N18" i="17"/>
  <c r="O19" i="17"/>
  <c r="X20" i="17"/>
  <c r="U21" i="17"/>
  <c r="R22" i="17"/>
  <c r="P23" i="17"/>
  <c r="C24" i="17"/>
  <c r="AH24" i="17"/>
  <c r="R25" i="17"/>
  <c r="J26" i="17"/>
  <c r="AO26" i="17"/>
  <c r="W27" i="17"/>
  <c r="L28" i="17"/>
  <c r="AC28" i="17"/>
  <c r="M29" i="17"/>
  <c r="AG29" i="17"/>
  <c r="N30" i="17"/>
  <c r="AH30" i="17"/>
  <c r="O31" i="17"/>
  <c r="AI31" i="17"/>
  <c r="S32" i="17"/>
  <c r="AJ32" i="17"/>
  <c r="T33" i="17"/>
  <c r="AI33" i="17"/>
  <c r="N34" i="17"/>
  <c r="AD34" i="17"/>
  <c r="D35" i="17"/>
  <c r="T35" i="17"/>
  <c r="AG35" i="17"/>
  <c r="J36" i="17"/>
  <c r="Z36" i="17"/>
  <c r="AL36" i="17"/>
  <c r="AB8" i="17"/>
  <c r="X14" i="17"/>
  <c r="AE19" i="17"/>
  <c r="S23" i="17"/>
  <c r="L26" i="17"/>
  <c r="AK28" i="17"/>
  <c r="AM30" i="17"/>
  <c r="E33" i="17"/>
  <c r="AG34" i="17"/>
  <c r="L36" i="17"/>
  <c r="Q37" i="17"/>
  <c r="G38" i="17"/>
  <c r="AM38" i="17"/>
  <c r="AC39" i="17"/>
  <c r="R40" i="17"/>
  <c r="H41" i="17"/>
  <c r="AH41" i="17"/>
  <c r="Q42" i="17"/>
  <c r="AM42" i="17"/>
  <c r="AL9" i="17"/>
  <c r="AH15" i="17"/>
  <c r="AB20" i="17"/>
  <c r="D24" i="17"/>
  <c r="C27" i="17"/>
  <c r="N29" i="17"/>
  <c r="S31" i="17"/>
  <c r="U33" i="17"/>
  <c r="E35" i="17"/>
  <c r="AA36" i="17"/>
  <c r="AA37" i="17"/>
  <c r="P38" i="17"/>
  <c r="I39" i="17"/>
  <c r="AL39" i="17"/>
  <c r="AA40" i="17"/>
  <c r="Q41" i="17"/>
  <c r="AO41" i="17"/>
  <c r="X42" i="17"/>
  <c r="Q5" i="17"/>
  <c r="AL11" i="17"/>
  <c r="G17" i="17"/>
  <c r="AG21" i="17"/>
  <c r="AJ24" i="17"/>
  <c r="AI27" i="17"/>
  <c r="AL29" i="17"/>
  <c r="AN31" i="17"/>
  <c r="C34" i="17"/>
  <c r="V35" i="17"/>
  <c r="AG37" i="17"/>
  <c r="W38" i="17"/>
  <c r="M39" i="17"/>
  <c r="AO39" i="17"/>
  <c r="AH40" i="17"/>
  <c r="X41" i="17"/>
  <c r="G42" i="17"/>
  <c r="AM12" i="17"/>
  <c r="AA25" i="17"/>
  <c r="O30" i="17"/>
  <c r="P34" i="17"/>
  <c r="AK35" i="17"/>
  <c r="D38" i="17"/>
  <c r="V39" i="17"/>
  <c r="D41" i="17"/>
  <c r="L42" i="17"/>
  <c r="E10" i="17"/>
  <c r="AI15" i="17"/>
  <c r="AD20" i="17"/>
  <c r="O24" i="17"/>
  <c r="D27" i="17"/>
  <c r="O29" i="17"/>
  <c r="W31" i="17"/>
  <c r="X33" i="17"/>
  <c r="J35" i="17"/>
  <c r="AB36" i="17"/>
  <c r="AB37" i="17"/>
  <c r="U38" i="17"/>
  <c r="J39" i="17"/>
  <c r="AM39" i="17"/>
  <c r="AB40" i="17"/>
  <c r="R41" i="17"/>
  <c r="C42" i="17"/>
  <c r="Y42" i="17"/>
  <c r="AF4" i="17"/>
  <c r="X11" i="17"/>
  <c r="AJ16" i="17"/>
  <c r="AF21" i="17"/>
  <c r="AI24" i="17"/>
  <c r="Z27" i="17"/>
  <c r="AK29" i="17"/>
  <c r="AM31" i="17"/>
  <c r="AO33" i="17"/>
  <c r="U35" i="17"/>
  <c r="AM36" i="17"/>
  <c r="AF37" i="17"/>
  <c r="V38" i="17"/>
  <c r="K39" i="17"/>
  <c r="AN39" i="17"/>
  <c r="AD40" i="17"/>
  <c r="W41" i="17"/>
  <c r="D42" i="17"/>
  <c r="Z42" i="17"/>
  <c r="E37" i="17"/>
  <c r="AA42" i="17"/>
  <c r="AA6" i="17"/>
  <c r="T18" i="17"/>
  <c r="U22" i="17"/>
  <c r="M28" i="17"/>
  <c r="T32" i="17"/>
  <c r="N37" i="17"/>
  <c r="AF38" i="17"/>
  <c r="K40" i="17"/>
  <c r="AE41" i="17"/>
  <c r="AH42" i="17"/>
  <c r="P19" i="17"/>
  <c r="AL30" i="17"/>
  <c r="Q40" i="17"/>
  <c r="V22" i="17"/>
  <c r="R23" i="17"/>
  <c r="AN32" i="17"/>
  <c r="F38" i="17"/>
  <c r="G41" i="17"/>
  <c r="AG6" i="17"/>
  <c r="AB25" i="17"/>
  <c r="Q34" i="17"/>
  <c r="AG38" i="17"/>
  <c r="AF41" i="17"/>
  <c r="M8" i="17"/>
  <c r="K26" i="17"/>
  <c r="AF34" i="17"/>
  <c r="AH38" i="17"/>
  <c r="AG41" i="17"/>
  <c r="J13" i="17"/>
  <c r="N28" i="17"/>
  <c r="AL35" i="17"/>
  <c r="W39" i="17"/>
  <c r="O42" i="17"/>
  <c r="K14" i="17"/>
  <c r="AJ28" i="17"/>
  <c r="K36" i="17"/>
  <c r="AA39" i="17"/>
  <c r="P42" i="17"/>
  <c r="U18" i="17"/>
  <c r="V30" i="17"/>
  <c r="O37" i="17"/>
  <c r="P40" i="17"/>
  <c r="AI42" i="17"/>
  <c r="P37" i="17"/>
  <c r="AJ42" i="17"/>
  <c r="X32" i="17"/>
  <c r="E38" i="17"/>
  <c r="E41" i="17"/>
  <c r="E11" i="17"/>
  <c r="S9" i="17"/>
  <c r="AG7" i="17"/>
  <c r="H6" i="17"/>
  <c r="V4" i="17"/>
  <c r="M20" i="17"/>
  <c r="AA18" i="17"/>
  <c r="AO16" i="17"/>
  <c r="P15" i="17"/>
  <c r="AD13" i="17"/>
  <c r="E12" i="17"/>
  <c r="S10" i="17"/>
  <c r="AG8" i="17"/>
  <c r="H7" i="17"/>
  <c r="V5" i="17"/>
  <c r="Z18" i="17"/>
  <c r="AN16" i="17"/>
  <c r="O15" i="17"/>
  <c r="AC13" i="17"/>
  <c r="D12" i="17"/>
  <c r="R10" i="17"/>
  <c r="AF8" i="17"/>
  <c r="G7" i="17"/>
  <c r="U5" i="17"/>
  <c r="L21" i="17"/>
  <c r="Z19" i="17"/>
  <c r="AN17" i="17"/>
  <c r="O16" i="17"/>
  <c r="AC14" i="17"/>
  <c r="D13" i="17"/>
  <c r="R11" i="17"/>
  <c r="AF9" i="17"/>
  <c r="G8" i="17"/>
  <c r="U6" i="17"/>
  <c r="AI4" i="17"/>
  <c r="AI11" i="17"/>
  <c r="AJ10" i="17"/>
  <c r="K9" i="17"/>
  <c r="Y7" i="17"/>
  <c r="AM5" i="17"/>
  <c r="N4" i="17"/>
  <c r="E20" i="17"/>
  <c r="S18" i="17"/>
  <c r="AG16" i="17"/>
  <c r="H15" i="17"/>
  <c r="V13" i="17"/>
  <c r="AJ11" i="17"/>
  <c r="K10" i="17"/>
  <c r="Y8" i="17"/>
  <c r="AM6" i="17"/>
  <c r="N5" i="17"/>
  <c r="R18" i="17"/>
  <c r="AF16" i="17"/>
  <c r="G15" i="17"/>
  <c r="U13" i="17"/>
  <c r="J10" i="17"/>
  <c r="X8" i="17"/>
  <c r="AL6" i="17"/>
  <c r="M5" i="17"/>
  <c r="D21" i="17"/>
  <c r="R19" i="17"/>
  <c r="AF17" i="17"/>
  <c r="G16" i="17"/>
  <c r="U14" i="17"/>
  <c r="AI12" i="17"/>
  <c r="J11" i="17"/>
  <c r="X9" i="17"/>
  <c r="AL7" i="17"/>
  <c r="M6" i="17"/>
  <c r="AA4" i="17"/>
  <c r="I4" i="17"/>
  <c r="AB10" i="17"/>
  <c r="C9" i="17"/>
  <c r="Q7" i="17"/>
  <c r="AE5" i="17"/>
  <c r="F4" i="17"/>
  <c r="AJ19" i="17"/>
  <c r="K18" i="17"/>
  <c r="Y16" i="17"/>
  <c r="AM14" i="17"/>
  <c r="N13" i="17"/>
  <c r="AB11" i="17"/>
  <c r="C10" i="17"/>
  <c r="Q8" i="17"/>
  <c r="AE6" i="17"/>
  <c r="F5" i="17"/>
  <c r="J18" i="17"/>
  <c r="X16" i="17"/>
  <c r="AL14" i="17"/>
  <c r="M13" i="17"/>
  <c r="AA11" i="17"/>
  <c r="AO9" i="17"/>
  <c r="P8" i="17"/>
  <c r="AD6" i="17"/>
  <c r="E5" i="17"/>
  <c r="AI20" i="17"/>
  <c r="J19" i="17"/>
  <c r="X17" i="17"/>
  <c r="AL15" i="17"/>
  <c r="M14" i="17"/>
  <c r="AA12" i="17"/>
  <c r="AO10" i="17"/>
  <c r="P9" i="17"/>
  <c r="AD7" i="17"/>
  <c r="E6" i="17"/>
  <c r="S4" i="17"/>
  <c r="G4" i="17"/>
  <c r="L10" i="17"/>
  <c r="Z8" i="17"/>
  <c r="AN6" i="17"/>
  <c r="O5" i="17"/>
  <c r="F21" i="17"/>
  <c r="T19" i="17"/>
  <c r="AH17" i="17"/>
  <c r="I16" i="17"/>
  <c r="W14" i="17"/>
  <c r="AK12" i="17"/>
  <c r="L11" i="17"/>
  <c r="Z9" i="17"/>
  <c r="AN7" i="17"/>
  <c r="O6" i="17"/>
  <c r="AC11" i="17"/>
  <c r="R8" i="17"/>
  <c r="G5" i="17"/>
  <c r="L19" i="17"/>
  <c r="AN15" i="17"/>
  <c r="AC12" i="17"/>
  <c r="R9" i="17"/>
  <c r="G6" i="17"/>
  <c r="AO17" i="17"/>
  <c r="AE15" i="17"/>
  <c r="AJ12" i="17"/>
  <c r="Z10" i="17"/>
  <c r="AE7" i="17"/>
  <c r="AJ4" i="17"/>
  <c r="C20" i="17"/>
  <c r="H17" i="17"/>
  <c r="AK14" i="17"/>
  <c r="U11" i="17"/>
  <c r="J8" i="17"/>
  <c r="AL4" i="17"/>
  <c r="D19" i="17"/>
  <c r="AF15" i="17"/>
  <c r="U12" i="17"/>
  <c r="J9" i="17"/>
  <c r="AL5" i="17"/>
  <c r="AG17" i="17"/>
  <c r="W15" i="17"/>
  <c r="AB12" i="17"/>
  <c r="AG9" i="17"/>
  <c r="W7" i="17"/>
  <c r="AB4" i="17"/>
  <c r="D10" i="17"/>
  <c r="AF6" i="17"/>
  <c r="AK20" i="17"/>
  <c r="Z17" i="17"/>
  <c r="O14" i="17"/>
  <c r="D11" i="17"/>
  <c r="AF7" i="17"/>
  <c r="AC4" i="17"/>
  <c r="I17" i="17"/>
  <c r="N14" i="17"/>
  <c r="S11" i="17"/>
  <c r="I9" i="17"/>
  <c r="N6" i="17"/>
  <c r="D4" i="17"/>
  <c r="Y18" i="17"/>
  <c r="AD15" i="17"/>
  <c r="T13" i="17"/>
  <c r="Y10" i="17"/>
  <c r="O8" i="17"/>
  <c r="T5" i="17"/>
  <c r="AI9" i="17"/>
  <c r="X6" i="17"/>
  <c r="AC20" i="17"/>
  <c r="R17" i="17"/>
  <c r="G14" i="17"/>
  <c r="AI10" i="17"/>
  <c r="X7" i="17"/>
  <c r="U4" i="17"/>
  <c r="P16" i="17"/>
  <c r="F14" i="17"/>
  <c r="K11" i="17"/>
  <c r="AN8" i="17"/>
  <c r="F6" i="17"/>
  <c r="AA20" i="17"/>
  <c r="Q18" i="17"/>
  <c r="V15" i="17"/>
  <c r="L13" i="17"/>
  <c r="Q10" i="17"/>
  <c r="V7" i="17"/>
  <c r="L5" i="17"/>
  <c r="AA9" i="17"/>
  <c r="U20" i="17"/>
  <c r="AL13" i="17"/>
  <c r="P7" i="17"/>
  <c r="H16" i="17"/>
  <c r="C11" i="17"/>
  <c r="AK5" i="17"/>
  <c r="AG18" i="17"/>
  <c r="E14" i="17"/>
  <c r="AG10" i="17"/>
  <c r="F7" i="17"/>
  <c r="AI18" i="17"/>
  <c r="AD5" i="17"/>
  <c r="Y9" i="17"/>
  <c r="T4" i="17"/>
  <c r="AB13" i="17"/>
  <c r="I7" i="17"/>
  <c r="T11" i="17"/>
  <c r="AK4" i="17"/>
  <c r="L4" i="17"/>
  <c r="H9" i="17"/>
  <c r="J17" i="17"/>
  <c r="M4" i="17"/>
  <c r="Q16" i="17"/>
  <c r="E4" i="17"/>
  <c r="K20" i="17"/>
  <c r="AE8" i="17"/>
  <c r="M11" i="17"/>
  <c r="AO8" i="17"/>
  <c r="T12" i="17"/>
  <c r="AH19" i="17"/>
  <c r="AH11" i="17"/>
  <c r="K4" i="17"/>
  <c r="T10" i="17"/>
  <c r="Q17" i="17"/>
  <c r="F15" i="17"/>
  <c r="AH8" i="17"/>
  <c r="AB19" i="17"/>
  <c r="F13" i="17"/>
  <c r="W6" i="17"/>
  <c r="AM15" i="17"/>
  <c r="AH10" i="17"/>
  <c r="AC5" i="17"/>
  <c r="I18" i="17"/>
  <c r="AJ13" i="17"/>
  <c r="I10" i="17"/>
  <c r="AK6" i="17"/>
  <c r="AO7" i="17"/>
  <c r="M12" i="17"/>
  <c r="AD14" i="17"/>
  <c r="P17" i="17"/>
  <c r="AN9" i="17"/>
  <c r="AC6" i="17"/>
  <c r="C18" i="17"/>
  <c r="V14" i="17"/>
  <c r="AM16" i="17"/>
  <c r="S12" i="17"/>
  <c r="AJ5" i="17"/>
  <c r="P6" i="17"/>
  <c r="AA10" i="17"/>
  <c r="AK13" i="17"/>
  <c r="H8" i="17"/>
  <c r="AE16" i="17"/>
  <c r="K12" i="17"/>
  <c r="AM8" i="17"/>
  <c r="AB5" i="17"/>
  <c r="W5" i="17"/>
  <c r="E13" i="17"/>
  <c r="W16" i="17"/>
  <c r="D5" i="17"/>
  <c r="Q9" i="17"/>
  <c r="H4" i="17"/>
  <c r="AH9" i="17"/>
  <c r="AM7" i="17"/>
  <c r="C12" i="17"/>
  <c r="AD4" i="17"/>
  <c r="X15" i="17"/>
  <c r="Y17" i="17"/>
  <c r="O7" i="17"/>
  <c r="N15" i="17"/>
  <c r="W8" i="17"/>
  <c r="N21" i="17"/>
  <c r="I8" i="17"/>
  <c r="L12" i="17"/>
  <c r="AO18" i="17"/>
  <c r="Z11" i="17"/>
  <c r="S20" i="17"/>
  <c r="AE14" i="17"/>
  <c r="V6" i="17"/>
  <c r="N7" i="17"/>
  <c r="E36" i="10"/>
  <c r="E27" i="10"/>
  <c r="I38" i="10"/>
  <c r="H43" i="10"/>
  <c r="H43" i="9"/>
  <c r="F14" i="10"/>
  <c r="C43" i="10"/>
  <c r="C43" i="9"/>
  <c r="C19" i="10"/>
  <c r="I4" i="15"/>
  <c r="I19" i="15"/>
  <c r="I19" i="19" s="1"/>
  <c r="I33" i="15"/>
  <c r="I33" i="19" s="1"/>
  <c r="I8" i="15"/>
  <c r="I8" i="19" s="1"/>
  <c r="I22" i="15"/>
  <c r="I22" i="19" s="1"/>
  <c r="I36" i="15"/>
  <c r="I36" i="19" s="1"/>
  <c r="I26" i="15"/>
  <c r="I26" i="19" s="1"/>
  <c r="I40" i="15"/>
  <c r="I40" i="19" s="1"/>
  <c r="I23" i="15"/>
  <c r="I23" i="19" s="1"/>
  <c r="I29" i="15"/>
  <c r="I29" i="19" s="1"/>
  <c r="I10" i="15"/>
  <c r="I10" i="19" s="1"/>
  <c r="I7" i="15"/>
  <c r="I7" i="19" s="1"/>
  <c r="I37" i="15"/>
  <c r="I37" i="19" s="1"/>
  <c r="I41" i="15"/>
  <c r="I41" i="19" s="1"/>
  <c r="I39" i="15"/>
  <c r="I39" i="19" s="1"/>
  <c r="I21" i="15"/>
  <c r="I21" i="19" s="1"/>
  <c r="I35" i="15"/>
  <c r="I35" i="19" s="1"/>
  <c r="I25" i="15"/>
  <c r="I25" i="19" s="1"/>
  <c r="I31" i="15"/>
  <c r="I31" i="19" s="1"/>
  <c r="I13" i="15"/>
  <c r="I13" i="19" s="1"/>
  <c r="I11" i="15"/>
  <c r="I11" i="19" s="1"/>
  <c r="I9" i="15"/>
  <c r="I9" i="19" s="1"/>
  <c r="I38" i="15"/>
  <c r="I38" i="19" s="1"/>
  <c r="I28" i="15"/>
  <c r="I28" i="19" s="1"/>
  <c r="I42" i="15"/>
  <c r="I42" i="19" s="1"/>
  <c r="I30" i="15"/>
  <c r="I30" i="19" s="1"/>
  <c r="I34" i="15"/>
  <c r="I34" i="19" s="1"/>
  <c r="I14" i="15"/>
  <c r="I14" i="19" s="1"/>
  <c r="I18" i="15"/>
  <c r="I18" i="19" s="1"/>
  <c r="I6" i="15"/>
  <c r="I6" i="19" s="1"/>
  <c r="I32" i="15"/>
  <c r="I32" i="19" s="1"/>
  <c r="I20" i="15"/>
  <c r="I20" i="19" s="1"/>
  <c r="I24" i="15"/>
  <c r="I24" i="19" s="1"/>
  <c r="I12" i="15"/>
  <c r="I12" i="19" s="1"/>
  <c r="I27" i="15"/>
  <c r="I27" i="19" s="1"/>
  <c r="I16" i="15"/>
  <c r="I16" i="19" s="1"/>
  <c r="I15" i="15"/>
  <c r="I15" i="19" s="1"/>
  <c r="I17" i="15"/>
  <c r="I17" i="19" s="1"/>
  <c r="I5" i="15"/>
  <c r="I5" i="19" s="1"/>
  <c r="C27" i="10"/>
  <c r="C12" i="10"/>
  <c r="D24" i="10"/>
  <c r="G22" i="10"/>
  <c r="H13" i="10"/>
  <c r="F17" i="10"/>
  <c r="F40" i="10"/>
  <c r="E43" i="9"/>
  <c r="E43" i="10"/>
  <c r="I18" i="10"/>
  <c r="D15" i="10"/>
  <c r="G15" i="10"/>
  <c r="C4" i="10"/>
  <c r="C15" i="10"/>
  <c r="C23" i="10"/>
  <c r="F6" i="10"/>
  <c r="I19" i="10"/>
  <c r="F6" i="20"/>
  <c r="F37" i="20"/>
  <c r="F12" i="20"/>
  <c r="F26" i="20"/>
  <c r="F40" i="20"/>
  <c r="F15" i="20"/>
  <c r="F27" i="20"/>
  <c r="F11" i="20"/>
  <c r="F31" i="20"/>
  <c r="F34" i="20"/>
  <c r="F29" i="20"/>
  <c r="F4" i="20"/>
  <c r="F18" i="20"/>
  <c r="F32" i="20"/>
  <c r="F7" i="20"/>
  <c r="F41" i="20"/>
  <c r="F39" i="20"/>
  <c r="F42" i="20"/>
  <c r="F20" i="20"/>
  <c r="F21" i="20"/>
  <c r="F35" i="20"/>
  <c r="F10" i="20"/>
  <c r="F24" i="20"/>
  <c r="F38" i="20"/>
  <c r="F30" i="20"/>
  <c r="F14" i="20"/>
  <c r="F28" i="20"/>
  <c r="F23" i="20"/>
  <c r="F13" i="20"/>
  <c r="F16" i="20"/>
  <c r="F17" i="20"/>
  <c r="F9" i="20"/>
  <c r="F5" i="20"/>
  <c r="F19" i="20"/>
  <c r="F33" i="20"/>
  <c r="F8" i="20"/>
  <c r="F22" i="20"/>
  <c r="F36" i="20"/>
  <c r="F25" i="20"/>
  <c r="G34" i="10"/>
  <c r="E4" i="10"/>
  <c r="E33" i="10"/>
  <c r="J33" i="10" s="1"/>
  <c r="H34" i="10"/>
  <c r="D22" i="10"/>
  <c r="I21" i="10"/>
  <c r="I24" i="10"/>
  <c r="H42" i="10"/>
  <c r="G6" i="10"/>
  <c r="H10" i="10"/>
  <c r="F35" i="10"/>
  <c r="E15" i="10"/>
  <c r="E22" i="10"/>
  <c r="C10" i="10"/>
  <c r="G40" i="10"/>
  <c r="I22" i="10"/>
  <c r="C28" i="10"/>
  <c r="E18" i="10"/>
  <c r="H22" i="10"/>
  <c r="E28" i="10"/>
  <c r="E40" i="10"/>
  <c r="F10" i="10"/>
  <c r="D17" i="10"/>
  <c r="D18" i="10"/>
  <c r="I17" i="10"/>
  <c r="E26" i="10"/>
  <c r="F25" i="10"/>
  <c r="I28" i="10"/>
  <c r="E12" i="10"/>
  <c r="D8" i="10"/>
  <c r="H19" i="10"/>
  <c r="I23" i="10"/>
  <c r="I42" i="10"/>
  <c r="D30" i="10"/>
  <c r="J30" i="10" s="1"/>
  <c r="I43" i="10"/>
  <c r="I43" i="9"/>
  <c r="I6" i="10"/>
  <c r="E32" i="10"/>
  <c r="C32" i="10"/>
  <c r="G35" i="10"/>
  <c r="G19" i="10"/>
  <c r="H26" i="10"/>
  <c r="C24" i="10"/>
  <c r="F32" i="10"/>
  <c r="H15" i="10"/>
  <c r="F4" i="10"/>
  <c r="D42" i="10"/>
  <c r="E35" i="10"/>
  <c r="F42" i="10"/>
  <c r="D4" i="10"/>
  <c r="G42" i="10"/>
  <c r="G28" i="10"/>
  <c r="I40" i="10"/>
  <c r="C42" i="10"/>
  <c r="E10" i="10"/>
  <c r="I36" i="10"/>
  <c r="D23" i="10"/>
  <c r="D34" i="10"/>
  <c r="C13" i="10"/>
  <c r="F37" i="10"/>
  <c r="I26" i="10"/>
  <c r="I15" i="10"/>
  <c r="D37" i="10"/>
  <c r="J37" i="10" s="1"/>
  <c r="H39" i="10"/>
  <c r="J39" i="10" s="1"/>
  <c r="F13" i="10"/>
  <c r="C8" i="10"/>
  <c r="C34" i="10"/>
  <c r="H37" i="10"/>
  <c r="H27" i="10"/>
  <c r="G4" i="10"/>
  <c r="D43" i="9"/>
  <c r="D43" i="10"/>
  <c r="F34" i="10"/>
  <c r="F28" i="10"/>
  <c r="D26" i="10"/>
  <c r="G29" i="10"/>
  <c r="G25" i="10"/>
  <c r="E5" i="10"/>
  <c r="G10" i="10"/>
  <c r="G24" i="10"/>
  <c r="I35" i="10"/>
  <c r="J9" i="10" l="1"/>
  <c r="J21" i="10"/>
  <c r="J41" i="10"/>
  <c r="J16" i="10"/>
  <c r="J11" i="10"/>
  <c r="J26" i="10"/>
  <c r="J13" i="10"/>
  <c r="J32" i="10"/>
  <c r="J18" i="10"/>
  <c r="J6" i="10"/>
  <c r="J5" i="10"/>
  <c r="J34" i="10"/>
  <c r="J25" i="10"/>
  <c r="J29" i="10"/>
  <c r="J35" i="10"/>
  <c r="J24" i="10"/>
  <c r="J10" i="10"/>
  <c r="E4" i="12"/>
  <c r="E43" i="11"/>
  <c r="E43" i="12" s="1"/>
  <c r="C9" i="12"/>
  <c r="J9" i="11"/>
  <c r="J9" i="12" s="1"/>
  <c r="D43" i="11"/>
  <c r="D43" i="12" s="1"/>
  <c r="D8" i="12"/>
  <c r="G4" i="12"/>
  <c r="G43" i="11"/>
  <c r="G43" i="12" s="1"/>
  <c r="C4" i="12"/>
  <c r="J4" i="11"/>
  <c r="J4" i="12" s="1"/>
  <c r="C43" i="11"/>
  <c r="J27" i="10"/>
  <c r="J15" i="10"/>
  <c r="J19" i="10"/>
  <c r="J36" i="10"/>
  <c r="I4" i="12"/>
  <c r="I43" i="11"/>
  <c r="I43" i="12" s="1"/>
  <c r="C13" i="12"/>
  <c r="J13" i="11"/>
  <c r="J13" i="12" s="1"/>
  <c r="C5" i="12"/>
  <c r="J5" i="11"/>
  <c r="J5" i="12" s="1"/>
  <c r="C41" i="12"/>
  <c r="J41" i="11"/>
  <c r="J41" i="12" s="1"/>
  <c r="C24" i="12"/>
  <c r="J24" i="11"/>
  <c r="J24" i="12" s="1"/>
  <c r="C15" i="12"/>
  <c r="J15" i="11"/>
  <c r="J15" i="12" s="1"/>
  <c r="C28" i="12"/>
  <c r="J28" i="11"/>
  <c r="J28" i="12" s="1"/>
  <c r="C14" i="12"/>
  <c r="J14" i="11"/>
  <c r="J14" i="12" s="1"/>
  <c r="J7" i="11"/>
  <c r="J7" i="12" s="1"/>
  <c r="F7" i="12"/>
  <c r="C8" i="12"/>
  <c r="J8" i="11"/>
  <c r="J8" i="12" s="1"/>
  <c r="C29" i="12"/>
  <c r="J29" i="11"/>
  <c r="J29" i="12" s="1"/>
  <c r="C35" i="12"/>
  <c r="J35" i="11"/>
  <c r="J35" i="12" s="1"/>
  <c r="C27" i="12"/>
  <c r="J27" i="11"/>
  <c r="J27" i="12" s="1"/>
  <c r="C11" i="12"/>
  <c r="J11" i="11"/>
  <c r="J11" i="12" s="1"/>
  <c r="J42" i="10"/>
  <c r="C36" i="12"/>
  <c r="J36" i="11"/>
  <c r="J36" i="12" s="1"/>
  <c r="C26" i="12"/>
  <c r="J26" i="11"/>
  <c r="J26" i="12" s="1"/>
  <c r="C23" i="12"/>
  <c r="J23" i="11"/>
  <c r="J23" i="12" s="1"/>
  <c r="J12" i="11"/>
  <c r="J12" i="12" s="1"/>
  <c r="D12" i="12"/>
  <c r="C38" i="12"/>
  <c r="J38" i="11"/>
  <c r="J38" i="12" s="1"/>
  <c r="J14" i="10"/>
  <c r="J4" i="10"/>
  <c r="J43" i="10"/>
  <c r="C20" i="12"/>
  <c r="J20" i="11"/>
  <c r="J20" i="12" s="1"/>
  <c r="J6" i="11"/>
  <c r="J6" i="12" s="1"/>
  <c r="C6" i="12"/>
  <c r="C30" i="12"/>
  <c r="J30" i="11"/>
  <c r="J30" i="12" s="1"/>
  <c r="J17" i="10"/>
  <c r="J40" i="10"/>
  <c r="J28" i="10"/>
  <c r="J22" i="10"/>
  <c r="F4" i="12"/>
  <c r="F43" i="11"/>
  <c r="F43" i="12" s="1"/>
  <c r="C40" i="12"/>
  <c r="J40" i="11"/>
  <c r="J40" i="12" s="1"/>
  <c r="C33" i="12"/>
  <c r="J33" i="11"/>
  <c r="J33" i="12" s="1"/>
  <c r="C25" i="12"/>
  <c r="J25" i="11"/>
  <c r="J25" i="12" s="1"/>
  <c r="E4" i="20" a="1"/>
  <c r="C4" i="15" a="1"/>
  <c r="C16" i="12"/>
  <c r="J16" i="11"/>
  <c r="J16" i="12" s="1"/>
  <c r="J32" i="11"/>
  <c r="J32" i="12" s="1"/>
  <c r="I32" i="12"/>
  <c r="C19" i="12"/>
  <c r="J19" i="11"/>
  <c r="J19" i="12" s="1"/>
  <c r="J39" i="11"/>
  <c r="J39" i="12" s="1"/>
  <c r="C39" i="12"/>
  <c r="C31" i="12"/>
  <c r="J31" i="11"/>
  <c r="J31" i="12" s="1"/>
  <c r="J38" i="10"/>
  <c r="J8" i="10"/>
  <c r="J12" i="10"/>
  <c r="I4" i="19"/>
  <c r="I43" i="15"/>
  <c r="I43" i="19" s="1"/>
  <c r="C37" i="12"/>
  <c r="J37" i="11"/>
  <c r="J37" i="12" s="1"/>
  <c r="C21" i="12"/>
  <c r="J21" i="11"/>
  <c r="J21" i="12" s="1"/>
  <c r="H4" i="12"/>
  <c r="H43" i="11"/>
  <c r="H43" i="12" s="1"/>
  <c r="C22" i="12"/>
  <c r="J22" i="11"/>
  <c r="J22" i="12" s="1"/>
  <c r="C42" i="12"/>
  <c r="J42" i="11"/>
  <c r="J42" i="12" s="1"/>
  <c r="C34" i="12"/>
  <c r="J34" i="11"/>
  <c r="J34" i="12" s="1"/>
  <c r="C17" i="12"/>
  <c r="J17" i="11"/>
  <c r="J17" i="12" s="1"/>
  <c r="C18" i="12"/>
  <c r="J18" i="11"/>
  <c r="J18" i="12" s="1"/>
  <c r="C10" i="12"/>
  <c r="J10" i="11"/>
  <c r="J10" i="12" s="1"/>
  <c r="J23" i="10"/>
  <c r="C4" i="15" l="1"/>
  <c r="D37" i="15"/>
  <c r="D37" i="19" s="1"/>
  <c r="F26" i="15"/>
  <c r="F26" i="19" s="1"/>
  <c r="H11" i="15"/>
  <c r="H11" i="19" s="1"/>
  <c r="F42" i="15"/>
  <c r="F42" i="19" s="1"/>
  <c r="H31" i="15"/>
  <c r="H31" i="19" s="1"/>
  <c r="H19" i="15"/>
  <c r="H19" i="19" s="1"/>
  <c r="H39" i="15"/>
  <c r="H39" i="19" s="1"/>
  <c r="D25" i="15"/>
  <c r="D25" i="19" s="1"/>
  <c r="D5" i="15"/>
  <c r="D5" i="19" s="1"/>
  <c r="C33" i="15"/>
  <c r="E22" i="15"/>
  <c r="E22" i="19" s="1"/>
  <c r="G11" i="15"/>
  <c r="G11" i="19" s="1"/>
  <c r="F39" i="15"/>
  <c r="F39" i="19" s="1"/>
  <c r="H28" i="15"/>
  <c r="H28" i="19" s="1"/>
  <c r="D18" i="15"/>
  <c r="D18" i="19" s="1"/>
  <c r="F7" i="15"/>
  <c r="F7" i="19" s="1"/>
  <c r="G36" i="15"/>
  <c r="G36" i="19" s="1"/>
  <c r="C26" i="15"/>
  <c r="E15" i="15"/>
  <c r="E15" i="19" s="1"/>
  <c r="H41" i="15"/>
  <c r="H41" i="19" s="1"/>
  <c r="D31" i="15"/>
  <c r="D31" i="19" s="1"/>
  <c r="F20" i="15"/>
  <c r="F20" i="19" s="1"/>
  <c r="H9" i="15"/>
  <c r="H9" i="19" s="1"/>
  <c r="E40" i="15"/>
  <c r="E40" i="19" s="1"/>
  <c r="G29" i="15"/>
  <c r="G29" i="19" s="1"/>
  <c r="C19" i="15"/>
  <c r="E8" i="15"/>
  <c r="E8" i="19" s="1"/>
  <c r="D40" i="15"/>
  <c r="D40" i="19" s="1"/>
  <c r="F29" i="15"/>
  <c r="F29" i="19" s="1"/>
  <c r="H18" i="15"/>
  <c r="H18" i="19" s="1"/>
  <c r="D8" i="15"/>
  <c r="D8" i="19" s="1"/>
  <c r="G38" i="15"/>
  <c r="G38" i="19" s="1"/>
  <c r="C28" i="15"/>
  <c r="E17" i="15"/>
  <c r="E17" i="19" s="1"/>
  <c r="G6" i="15"/>
  <c r="G6" i="19" s="1"/>
  <c r="F38" i="15"/>
  <c r="F38" i="19" s="1"/>
  <c r="H23" i="15"/>
  <c r="H23" i="19" s="1"/>
  <c r="E42" i="15"/>
  <c r="E42" i="19" s="1"/>
  <c r="G31" i="15"/>
  <c r="G31" i="19" s="1"/>
  <c r="C21" i="15"/>
  <c r="E10" i="15"/>
  <c r="E10" i="19" s="1"/>
  <c r="D38" i="15"/>
  <c r="D38" i="19" s="1"/>
  <c r="F27" i="15"/>
  <c r="F27" i="19" s="1"/>
  <c r="H16" i="15"/>
  <c r="H16" i="19" s="1"/>
  <c r="D6" i="15"/>
  <c r="D6" i="19" s="1"/>
  <c r="E35" i="15"/>
  <c r="E35" i="19" s="1"/>
  <c r="G24" i="15"/>
  <c r="G24" i="19" s="1"/>
  <c r="C14" i="15"/>
  <c r="F40" i="15"/>
  <c r="F40" i="19" s="1"/>
  <c r="H29" i="15"/>
  <c r="H29" i="19" s="1"/>
  <c r="D19" i="15"/>
  <c r="D19" i="19" s="1"/>
  <c r="F8" i="15"/>
  <c r="F8" i="19" s="1"/>
  <c r="C39" i="15"/>
  <c r="E28" i="15"/>
  <c r="E28" i="19" s="1"/>
  <c r="G17" i="15"/>
  <c r="G17" i="19" s="1"/>
  <c r="C7" i="15"/>
  <c r="H38" i="15"/>
  <c r="H38" i="19" s="1"/>
  <c r="D28" i="15"/>
  <c r="D28" i="19" s="1"/>
  <c r="F17" i="15"/>
  <c r="F17" i="19" s="1"/>
  <c r="H6" i="15"/>
  <c r="H6" i="19" s="1"/>
  <c r="E37" i="15"/>
  <c r="E37" i="19" s="1"/>
  <c r="G26" i="15"/>
  <c r="G26" i="19" s="1"/>
  <c r="C16" i="15"/>
  <c r="E5" i="15"/>
  <c r="E5" i="19" s="1"/>
  <c r="H35" i="15"/>
  <c r="H35" i="19" s="1"/>
  <c r="F22" i="15"/>
  <c r="F22" i="19" s="1"/>
  <c r="C41" i="15"/>
  <c r="E30" i="15"/>
  <c r="E30" i="19" s="1"/>
  <c r="G19" i="15"/>
  <c r="G19" i="19" s="1"/>
  <c r="C9" i="15"/>
  <c r="H36" i="15"/>
  <c r="H36" i="19" s="1"/>
  <c r="D26" i="15"/>
  <c r="D26" i="19" s="1"/>
  <c r="F15" i="15"/>
  <c r="F15" i="19" s="1"/>
  <c r="H4" i="15"/>
  <c r="C34" i="15"/>
  <c r="E23" i="15"/>
  <c r="E23" i="19" s="1"/>
  <c r="G12" i="15"/>
  <c r="G12" i="19" s="1"/>
  <c r="D39" i="15"/>
  <c r="D39" i="19" s="1"/>
  <c r="F28" i="15"/>
  <c r="F28" i="19" s="1"/>
  <c r="H17" i="15"/>
  <c r="H17" i="19" s="1"/>
  <c r="D7" i="15"/>
  <c r="D7" i="19" s="1"/>
  <c r="G37" i="15"/>
  <c r="G37" i="19" s="1"/>
  <c r="C27" i="15"/>
  <c r="E16" i="15"/>
  <c r="E16" i="19" s="1"/>
  <c r="G5" i="15"/>
  <c r="G5" i="19" s="1"/>
  <c r="F37" i="15"/>
  <c r="F37" i="19" s="1"/>
  <c r="H26" i="15"/>
  <c r="H26" i="19" s="1"/>
  <c r="D16" i="15"/>
  <c r="D16" i="19" s="1"/>
  <c r="F5" i="15"/>
  <c r="F5" i="19" s="1"/>
  <c r="C36" i="15"/>
  <c r="E25" i="15"/>
  <c r="E25" i="19" s="1"/>
  <c r="G14" i="15"/>
  <c r="G14" i="19" s="1"/>
  <c r="D33" i="15"/>
  <c r="D33" i="19" s="1"/>
  <c r="H15" i="15"/>
  <c r="H15" i="19" s="1"/>
  <c r="E38" i="15"/>
  <c r="E38" i="19" s="1"/>
  <c r="G27" i="15"/>
  <c r="G27" i="19" s="1"/>
  <c r="C17" i="15"/>
  <c r="E6" i="15"/>
  <c r="E6" i="19" s="1"/>
  <c r="D34" i="15"/>
  <c r="D34" i="19" s="1"/>
  <c r="F23" i="15"/>
  <c r="F23" i="19" s="1"/>
  <c r="H12" i="15"/>
  <c r="H12" i="19" s="1"/>
  <c r="C42" i="15"/>
  <c r="E31" i="15"/>
  <c r="E31" i="19" s="1"/>
  <c r="G20" i="15"/>
  <c r="G20" i="19" s="1"/>
  <c r="C10" i="15"/>
  <c r="F36" i="15"/>
  <c r="F36" i="19" s="1"/>
  <c r="H25" i="15"/>
  <c r="H25" i="19" s="1"/>
  <c r="D15" i="15"/>
  <c r="D15" i="19" s="1"/>
  <c r="F4" i="15"/>
  <c r="C35" i="15"/>
  <c r="E24" i="15"/>
  <c r="E24" i="19" s="1"/>
  <c r="G13" i="15"/>
  <c r="G13" i="19" s="1"/>
  <c r="H7" i="15"/>
  <c r="H7" i="19" s="1"/>
  <c r="H34" i="15"/>
  <c r="H34" i="19" s="1"/>
  <c r="D24" i="15"/>
  <c r="D24" i="19" s="1"/>
  <c r="F13" i="15"/>
  <c r="F13" i="19" s="1"/>
  <c r="D21" i="15"/>
  <c r="D21" i="19" s="1"/>
  <c r="E33" i="15"/>
  <c r="E33" i="19" s="1"/>
  <c r="G22" i="15"/>
  <c r="G22" i="19" s="1"/>
  <c r="C12" i="15"/>
  <c r="F30" i="15"/>
  <c r="F30" i="19" s="1"/>
  <c r="C37" i="15"/>
  <c r="G15" i="15"/>
  <c r="G15" i="19" s="1"/>
  <c r="H32" i="15"/>
  <c r="H32" i="19" s="1"/>
  <c r="F11" i="15"/>
  <c r="F11" i="19" s="1"/>
  <c r="C30" i="15"/>
  <c r="G8" i="15"/>
  <c r="G8" i="19" s="1"/>
  <c r="F24" i="15"/>
  <c r="F24" i="19" s="1"/>
  <c r="F6" i="15"/>
  <c r="F6" i="19" s="1"/>
  <c r="C23" i="15"/>
  <c r="G4" i="15"/>
  <c r="H22" i="15"/>
  <c r="H22" i="19" s="1"/>
  <c r="G42" i="15"/>
  <c r="G42" i="19" s="1"/>
  <c r="E21" i="15"/>
  <c r="E21" i="19" s="1"/>
  <c r="D29" i="15"/>
  <c r="D29" i="19" s="1"/>
  <c r="G35" i="15"/>
  <c r="G35" i="19" s="1"/>
  <c r="E14" i="15"/>
  <c r="E14" i="19" s="1"/>
  <c r="F31" i="15"/>
  <c r="F31" i="19" s="1"/>
  <c r="D10" i="15"/>
  <c r="D10" i="19" s="1"/>
  <c r="G28" i="15"/>
  <c r="G28" i="19" s="1"/>
  <c r="D17" i="15"/>
  <c r="D17" i="19" s="1"/>
  <c r="D23" i="15"/>
  <c r="D23" i="19" s="1"/>
  <c r="C6" i="15"/>
  <c r="G21" i="15"/>
  <c r="G21" i="19" s="1"/>
  <c r="H42" i="15"/>
  <c r="H42" i="19" s="1"/>
  <c r="F21" i="15"/>
  <c r="F21" i="19" s="1"/>
  <c r="E41" i="15"/>
  <c r="E41" i="19" s="1"/>
  <c r="C20" i="15"/>
  <c r="H27" i="15"/>
  <c r="H27" i="19" s="1"/>
  <c r="E34" i="15"/>
  <c r="E34" i="19" s="1"/>
  <c r="C13" i="15"/>
  <c r="D13" i="15"/>
  <c r="D13" i="19" s="1"/>
  <c r="E26" i="15"/>
  <c r="E26" i="19" s="1"/>
  <c r="C5" i="15"/>
  <c r="D22" i="15"/>
  <c r="D22" i="19" s="1"/>
  <c r="G40" i="15"/>
  <c r="G40" i="19" s="1"/>
  <c r="E19" i="15"/>
  <c r="E19" i="19" s="1"/>
  <c r="D35" i="15"/>
  <c r="D35" i="19" s="1"/>
  <c r="H13" i="15"/>
  <c r="H13" i="19" s="1"/>
  <c r="G33" i="15"/>
  <c r="G33" i="19" s="1"/>
  <c r="E12" i="15"/>
  <c r="E12" i="19" s="1"/>
  <c r="F33" i="15"/>
  <c r="F33" i="19" s="1"/>
  <c r="D12" i="15"/>
  <c r="D12" i="19" s="1"/>
  <c r="C32" i="15"/>
  <c r="G10" i="15"/>
  <c r="G10" i="19" s="1"/>
  <c r="F10" i="15"/>
  <c r="F10" i="19" s="1"/>
  <c r="C25" i="15"/>
  <c r="D42" i="15"/>
  <c r="D42" i="19" s="1"/>
  <c r="H20" i="15"/>
  <c r="H20" i="19" s="1"/>
  <c r="E39" i="15"/>
  <c r="E39" i="19" s="1"/>
  <c r="C18" i="15"/>
  <c r="H33" i="15"/>
  <c r="H33" i="19" s="1"/>
  <c r="F12" i="15"/>
  <c r="F12" i="19" s="1"/>
  <c r="E32" i="15"/>
  <c r="E32" i="19" s="1"/>
  <c r="C11" i="15"/>
  <c r="D32" i="15"/>
  <c r="D32" i="19" s="1"/>
  <c r="H10" i="15"/>
  <c r="H10" i="19" s="1"/>
  <c r="G30" i="15"/>
  <c r="G30" i="19" s="1"/>
  <c r="E9" i="15"/>
  <c r="E9" i="19" s="1"/>
  <c r="F34" i="15"/>
  <c r="F34" i="19" s="1"/>
  <c r="H40" i="15"/>
  <c r="H40" i="19" s="1"/>
  <c r="C38" i="15"/>
  <c r="F32" i="15"/>
  <c r="F32" i="19" s="1"/>
  <c r="C31" i="15"/>
  <c r="H30" i="15"/>
  <c r="H30" i="19" s="1"/>
  <c r="E29" i="15"/>
  <c r="E29" i="19" s="1"/>
  <c r="E27" i="15"/>
  <c r="E27" i="19" s="1"/>
  <c r="E20" i="15"/>
  <c r="E20" i="19" s="1"/>
  <c r="G18" i="15"/>
  <c r="G18" i="19" s="1"/>
  <c r="G39" i="15"/>
  <c r="G39" i="19" s="1"/>
  <c r="F16" i="15"/>
  <c r="F16" i="19" s="1"/>
  <c r="H14" i="15"/>
  <c r="H14" i="19" s="1"/>
  <c r="F19" i="15"/>
  <c r="F19" i="19" s="1"/>
  <c r="G9" i="15"/>
  <c r="G9" i="19" s="1"/>
  <c r="C8" i="15"/>
  <c r="E11" i="15"/>
  <c r="E11" i="19" s="1"/>
  <c r="H5" i="15"/>
  <c r="H5" i="19" s="1"/>
  <c r="D4" i="15"/>
  <c r="E18" i="15"/>
  <c r="E18" i="19" s="1"/>
  <c r="E7" i="15"/>
  <c r="E7" i="19" s="1"/>
  <c r="F41" i="15"/>
  <c r="F41" i="19" s="1"/>
  <c r="F14" i="15"/>
  <c r="F14" i="19" s="1"/>
  <c r="E36" i="15"/>
  <c r="E36" i="19" s="1"/>
  <c r="F18" i="15"/>
  <c r="F18" i="19" s="1"/>
  <c r="F35" i="15"/>
  <c r="F35" i="19" s="1"/>
  <c r="G32" i="15"/>
  <c r="G32" i="19" s="1"/>
  <c r="D27" i="15"/>
  <c r="D27" i="19" s="1"/>
  <c r="G25" i="15"/>
  <c r="G25" i="19" s="1"/>
  <c r="F25" i="15"/>
  <c r="F25" i="19" s="1"/>
  <c r="C24" i="15"/>
  <c r="D9" i="15"/>
  <c r="D9" i="19" s="1"/>
  <c r="D30" i="15"/>
  <c r="D30" i="19" s="1"/>
  <c r="H21" i="15"/>
  <c r="H21" i="19" s="1"/>
  <c r="D20" i="15"/>
  <c r="D20" i="19" s="1"/>
  <c r="C22" i="15"/>
  <c r="C15" i="15"/>
  <c r="E13" i="15"/>
  <c r="E13" i="19" s="1"/>
  <c r="C29" i="15"/>
  <c r="G16" i="15"/>
  <c r="G16" i="19" s="1"/>
  <c r="D11" i="15"/>
  <c r="D11" i="19" s="1"/>
  <c r="F9" i="15"/>
  <c r="F9" i="19" s="1"/>
  <c r="D14" i="15"/>
  <c r="D14" i="19" s="1"/>
  <c r="E4" i="15"/>
  <c r="H24" i="15"/>
  <c r="H24" i="19" s="1"/>
  <c r="G23" i="15"/>
  <c r="G23" i="19" s="1"/>
  <c r="H8" i="15"/>
  <c r="H8" i="19" s="1"/>
  <c r="G41" i="15"/>
  <c r="G41" i="19" s="1"/>
  <c r="C40" i="15"/>
  <c r="D41" i="15"/>
  <c r="D41" i="19" s="1"/>
  <c r="H37" i="15"/>
  <c r="H37" i="19" s="1"/>
  <c r="D36" i="15"/>
  <c r="D36" i="19" s="1"/>
  <c r="G7" i="15"/>
  <c r="G7" i="19" s="1"/>
  <c r="G34" i="15"/>
  <c r="G34" i="19" s="1"/>
  <c r="E4" i="20"/>
  <c r="E41" i="20"/>
  <c r="E23" i="20"/>
  <c r="E27" i="20"/>
  <c r="E13" i="20"/>
  <c r="E36" i="20"/>
  <c r="E38" i="20"/>
  <c r="E22" i="20"/>
  <c r="E14" i="20"/>
  <c r="E6" i="20"/>
  <c r="E33" i="20"/>
  <c r="E15" i="20"/>
  <c r="E11" i="20"/>
  <c r="E5" i="20"/>
  <c r="E28" i="20"/>
  <c r="E20" i="20"/>
  <c r="E32" i="20"/>
  <c r="E17" i="20"/>
  <c r="E12" i="20"/>
  <c r="E8" i="20"/>
  <c r="E39" i="20"/>
  <c r="E31" i="20"/>
  <c r="E9" i="20"/>
  <c r="E7" i="20"/>
  <c r="E26" i="20"/>
  <c r="E35" i="20"/>
  <c r="E19" i="20"/>
  <c r="E29" i="20"/>
  <c r="E16" i="20"/>
  <c r="E10" i="20"/>
  <c r="E25" i="20"/>
  <c r="E21" i="20"/>
  <c r="E24" i="20"/>
  <c r="E30" i="20"/>
  <c r="E40" i="20"/>
  <c r="E42" i="20"/>
  <c r="E37" i="20"/>
  <c r="E34" i="20"/>
  <c r="E18" i="20"/>
  <c r="C43" i="12"/>
  <c r="J43" i="11"/>
  <c r="J43" i="12" s="1"/>
  <c r="C4" i="13" a="1"/>
  <c r="C12" i="19" l="1"/>
  <c r="J12" i="15"/>
  <c r="J12" i="19" s="1"/>
  <c r="C7" i="19"/>
  <c r="J7" i="15"/>
  <c r="J7" i="19" s="1"/>
  <c r="E4" i="19"/>
  <c r="E43" i="15"/>
  <c r="E43" i="19" s="1"/>
  <c r="C22" i="19"/>
  <c r="J22" i="15"/>
  <c r="J22" i="19" s="1"/>
  <c r="C11" i="19"/>
  <c r="J11" i="15"/>
  <c r="J11" i="19" s="1"/>
  <c r="C25" i="19"/>
  <c r="J25" i="15"/>
  <c r="J25" i="19" s="1"/>
  <c r="C13" i="19"/>
  <c r="J13" i="15"/>
  <c r="J13" i="19" s="1"/>
  <c r="C6" i="19"/>
  <c r="J6" i="15"/>
  <c r="J6" i="19" s="1"/>
  <c r="C16" i="19"/>
  <c r="J16" i="15"/>
  <c r="J16" i="19" s="1"/>
  <c r="C10" i="19"/>
  <c r="J10" i="15"/>
  <c r="J10" i="19" s="1"/>
  <c r="C15" i="19"/>
  <c r="J15" i="15"/>
  <c r="J15" i="19" s="1"/>
  <c r="C31" i="19"/>
  <c r="J31" i="15"/>
  <c r="J31" i="19" s="1"/>
  <c r="D4" i="19"/>
  <c r="D43" i="15"/>
  <c r="D43" i="19" s="1"/>
  <c r="C38" i="19"/>
  <c r="J38" i="15"/>
  <c r="J38" i="19" s="1"/>
  <c r="C30" i="19"/>
  <c r="J30" i="15"/>
  <c r="J30" i="19" s="1"/>
  <c r="C35" i="19"/>
  <c r="J35" i="15"/>
  <c r="J35" i="19" s="1"/>
  <c r="C42" i="19"/>
  <c r="J42" i="15"/>
  <c r="J42" i="19" s="1"/>
  <c r="C9" i="19"/>
  <c r="J9" i="15"/>
  <c r="J9" i="19" s="1"/>
  <c r="F4" i="19"/>
  <c r="F43" i="15"/>
  <c r="F43" i="19" s="1"/>
  <c r="C39" i="19"/>
  <c r="J39" i="15"/>
  <c r="J39" i="19" s="1"/>
  <c r="C40" i="19"/>
  <c r="J40" i="15"/>
  <c r="J40" i="19" s="1"/>
  <c r="C20" i="19"/>
  <c r="J20" i="15"/>
  <c r="J20" i="19" s="1"/>
  <c r="F4" i="13"/>
  <c r="C4" i="13"/>
  <c r="C6" i="13"/>
  <c r="C8" i="13"/>
  <c r="J9" i="13"/>
  <c r="E11" i="13"/>
  <c r="C13" i="13"/>
  <c r="H14" i="13"/>
  <c r="D16" i="13"/>
  <c r="J17" i="13"/>
  <c r="E19" i="13"/>
  <c r="C21" i="13"/>
  <c r="H22" i="13"/>
  <c r="D24" i="13"/>
  <c r="J25" i="13"/>
  <c r="E27" i="13"/>
  <c r="C29" i="13"/>
  <c r="H30" i="13"/>
  <c r="D32" i="13"/>
  <c r="J33" i="13"/>
  <c r="E35" i="13"/>
  <c r="C37" i="13"/>
  <c r="H38" i="13"/>
  <c r="D40" i="13"/>
  <c r="J41" i="13"/>
  <c r="E43" i="13"/>
  <c r="J6" i="13"/>
  <c r="E18" i="13"/>
  <c r="E26" i="13"/>
  <c r="J32" i="13"/>
  <c r="H37" i="13"/>
  <c r="E42" i="13"/>
  <c r="C7" i="13"/>
  <c r="H10" i="13"/>
  <c r="J13" i="13"/>
  <c r="C17" i="13"/>
  <c r="D20" i="13"/>
  <c r="E23" i="13"/>
  <c r="H26" i="13"/>
  <c r="J29" i="13"/>
  <c r="C33" i="13"/>
  <c r="J37" i="13"/>
  <c r="H42" i="13"/>
  <c r="C43" i="13"/>
  <c r="J5" i="13"/>
  <c r="D19" i="13"/>
  <c r="J28" i="13"/>
  <c r="J36" i="13"/>
  <c r="D4" i="13"/>
  <c r="D6" i="13"/>
  <c r="D8" i="13"/>
  <c r="C10" i="13"/>
  <c r="H11" i="13"/>
  <c r="D13" i="13"/>
  <c r="J14" i="13"/>
  <c r="E16" i="13"/>
  <c r="C18" i="13"/>
  <c r="H19" i="13"/>
  <c r="D21" i="13"/>
  <c r="J22" i="13"/>
  <c r="E24" i="13"/>
  <c r="C26" i="13"/>
  <c r="H27" i="13"/>
  <c r="D29" i="13"/>
  <c r="J30" i="13"/>
  <c r="E32" i="13"/>
  <c r="C34" i="13"/>
  <c r="H35" i="13"/>
  <c r="D37" i="13"/>
  <c r="J38" i="13"/>
  <c r="E40" i="13"/>
  <c r="C42" i="13"/>
  <c r="H43" i="13"/>
  <c r="J8" i="13"/>
  <c r="C12" i="13"/>
  <c r="D15" i="13"/>
  <c r="C20" i="13"/>
  <c r="J24" i="13"/>
  <c r="H29" i="13"/>
  <c r="E34" i="13"/>
  <c r="D39" i="13"/>
  <c r="D12" i="13"/>
  <c r="C25" i="13"/>
  <c r="E31" i="13"/>
  <c r="D36" i="13"/>
  <c r="E39" i="13"/>
  <c r="J12" i="13"/>
  <c r="C24" i="13"/>
  <c r="C32" i="13"/>
  <c r="H41" i="13"/>
  <c r="E4" i="13"/>
  <c r="E6" i="13"/>
  <c r="E8" i="13"/>
  <c r="D10" i="13"/>
  <c r="J11" i="13"/>
  <c r="E13" i="13"/>
  <c r="C15" i="13"/>
  <c r="H16" i="13"/>
  <c r="D18" i="13"/>
  <c r="J19" i="13"/>
  <c r="E21" i="13"/>
  <c r="C23" i="13"/>
  <c r="H24" i="13"/>
  <c r="D26" i="13"/>
  <c r="J27" i="13"/>
  <c r="E29" i="13"/>
  <c r="C31" i="13"/>
  <c r="H32" i="13"/>
  <c r="D34" i="13"/>
  <c r="J35" i="13"/>
  <c r="E37" i="13"/>
  <c r="C39" i="13"/>
  <c r="H40" i="13"/>
  <c r="D42" i="13"/>
  <c r="J43" i="13"/>
  <c r="J4" i="13"/>
  <c r="E10" i="13"/>
  <c r="H13" i="13"/>
  <c r="J16" i="13"/>
  <c r="H21" i="13"/>
  <c r="D23" i="13"/>
  <c r="C28" i="13"/>
  <c r="D31" i="13"/>
  <c r="C36" i="13"/>
  <c r="J40" i="13"/>
  <c r="C5" i="13"/>
  <c r="C9" i="13"/>
  <c r="E15" i="13"/>
  <c r="H18" i="13"/>
  <c r="J21" i="13"/>
  <c r="D28" i="13"/>
  <c r="H34" i="13"/>
  <c r="C41" i="13"/>
  <c r="H9" i="13"/>
  <c r="H17" i="13"/>
  <c r="H25" i="13"/>
  <c r="H33" i="13"/>
  <c r="C40" i="13"/>
  <c r="D5" i="13"/>
  <c r="D7" i="13"/>
  <c r="D9" i="13"/>
  <c r="J10" i="13"/>
  <c r="E12" i="13"/>
  <c r="C14" i="13"/>
  <c r="H15" i="13"/>
  <c r="D17" i="13"/>
  <c r="J18" i="13"/>
  <c r="E20" i="13"/>
  <c r="C22" i="13"/>
  <c r="H23" i="13"/>
  <c r="D25" i="13"/>
  <c r="J26" i="13"/>
  <c r="E28" i="13"/>
  <c r="C30" i="13"/>
  <c r="H31" i="13"/>
  <c r="D33" i="13"/>
  <c r="J34" i="13"/>
  <c r="E36" i="13"/>
  <c r="C38" i="13"/>
  <c r="H39" i="13"/>
  <c r="D41" i="13"/>
  <c r="J42" i="13"/>
  <c r="H12" i="13"/>
  <c r="H20" i="13"/>
  <c r="E25" i="13"/>
  <c r="H28" i="13"/>
  <c r="D30" i="13"/>
  <c r="E33" i="13"/>
  <c r="H36" i="13"/>
  <c r="J39" i="13"/>
  <c r="J7" i="13"/>
  <c r="E14" i="13"/>
  <c r="J20" i="13"/>
  <c r="D27" i="13"/>
  <c r="D35" i="13"/>
  <c r="D43" i="13"/>
  <c r="E5" i="13"/>
  <c r="E7" i="13"/>
  <c r="E9" i="13"/>
  <c r="C11" i="13"/>
  <c r="D14" i="13"/>
  <c r="J15" i="13"/>
  <c r="E17" i="13"/>
  <c r="C19" i="13"/>
  <c r="D22" i="13"/>
  <c r="J23" i="13"/>
  <c r="C27" i="13"/>
  <c r="J31" i="13"/>
  <c r="C35" i="13"/>
  <c r="D38" i="13"/>
  <c r="E41" i="13"/>
  <c r="D11" i="13"/>
  <c r="C16" i="13"/>
  <c r="E22" i="13"/>
  <c r="E30" i="13"/>
  <c r="E38" i="13"/>
  <c r="I43" i="13"/>
  <c r="I35" i="13"/>
  <c r="I27" i="13"/>
  <c r="I19" i="13"/>
  <c r="I11" i="13"/>
  <c r="H8" i="13"/>
  <c r="G40" i="13"/>
  <c r="G32" i="13"/>
  <c r="G24" i="13"/>
  <c r="G16" i="13"/>
  <c r="G8" i="13"/>
  <c r="F40" i="13"/>
  <c r="F32" i="13"/>
  <c r="F24" i="13"/>
  <c r="F16" i="13"/>
  <c r="F8" i="13"/>
  <c r="I22" i="13"/>
  <c r="G11" i="13"/>
  <c r="F27" i="13"/>
  <c r="F11" i="13"/>
  <c r="G41" i="13"/>
  <c r="F33" i="13"/>
  <c r="F17" i="13"/>
  <c r="I42" i="13"/>
  <c r="I34" i="13"/>
  <c r="I26" i="13"/>
  <c r="I18" i="13"/>
  <c r="I10" i="13"/>
  <c r="H7" i="13"/>
  <c r="G39" i="13"/>
  <c r="G31" i="13"/>
  <c r="G23" i="13"/>
  <c r="G15" i="13"/>
  <c r="G7" i="13"/>
  <c r="F39" i="13"/>
  <c r="F31" i="13"/>
  <c r="F23" i="13"/>
  <c r="F15" i="13"/>
  <c r="F7" i="13"/>
  <c r="I36" i="13"/>
  <c r="G9" i="13"/>
  <c r="I41" i="13"/>
  <c r="I33" i="13"/>
  <c r="I25" i="13"/>
  <c r="I17" i="13"/>
  <c r="I9" i="13"/>
  <c r="H6" i="13"/>
  <c r="G38" i="13"/>
  <c r="G30" i="13"/>
  <c r="G22" i="13"/>
  <c r="G14" i="13"/>
  <c r="G6" i="13"/>
  <c r="F38" i="13"/>
  <c r="F30" i="13"/>
  <c r="F22" i="13"/>
  <c r="F14" i="13"/>
  <c r="F6" i="13"/>
  <c r="F43" i="13"/>
  <c r="I20" i="13"/>
  <c r="I40" i="13"/>
  <c r="I32" i="13"/>
  <c r="I24" i="13"/>
  <c r="I16" i="13"/>
  <c r="I8" i="13"/>
  <c r="H5" i="13"/>
  <c r="G37" i="13"/>
  <c r="G29" i="13"/>
  <c r="G21" i="13"/>
  <c r="G13" i="13"/>
  <c r="G5" i="13"/>
  <c r="F37" i="13"/>
  <c r="F29" i="13"/>
  <c r="F21" i="13"/>
  <c r="F13" i="13"/>
  <c r="F5" i="13"/>
  <c r="G27" i="13"/>
  <c r="F41" i="13"/>
  <c r="I39" i="13"/>
  <c r="I31" i="13"/>
  <c r="I23" i="13"/>
  <c r="I15" i="13"/>
  <c r="I7" i="13"/>
  <c r="H4" i="13"/>
  <c r="G36" i="13"/>
  <c r="G28" i="13"/>
  <c r="G20" i="13"/>
  <c r="G12" i="13"/>
  <c r="G4" i="13"/>
  <c r="F36" i="13"/>
  <c r="F28" i="13"/>
  <c r="F20" i="13"/>
  <c r="F12" i="13"/>
  <c r="I38" i="13"/>
  <c r="I30" i="13"/>
  <c r="I14" i="13"/>
  <c r="I6" i="13"/>
  <c r="G43" i="13"/>
  <c r="G35" i="13"/>
  <c r="G19" i="13"/>
  <c r="F35" i="13"/>
  <c r="F19" i="13"/>
  <c r="G25" i="13"/>
  <c r="F9" i="13"/>
  <c r="I37" i="13"/>
  <c r="I29" i="13"/>
  <c r="I21" i="13"/>
  <c r="I13" i="13"/>
  <c r="I5" i="13"/>
  <c r="G42" i="13"/>
  <c r="G34" i="13"/>
  <c r="G26" i="13"/>
  <c r="G18" i="13"/>
  <c r="G10" i="13"/>
  <c r="F42" i="13"/>
  <c r="F34" i="13"/>
  <c r="F26" i="13"/>
  <c r="F18" i="13"/>
  <c r="F10" i="13"/>
  <c r="I28" i="13"/>
  <c r="I12" i="13"/>
  <c r="I4" i="13"/>
  <c r="G33" i="13"/>
  <c r="G17" i="13"/>
  <c r="F25" i="13"/>
  <c r="C8" i="19"/>
  <c r="J8" i="15"/>
  <c r="J8" i="19" s="1"/>
  <c r="C18" i="19"/>
  <c r="J18" i="15"/>
  <c r="J18" i="19" s="1"/>
  <c r="G4" i="19"/>
  <c r="G43" i="15"/>
  <c r="G43" i="19" s="1"/>
  <c r="C27" i="19"/>
  <c r="J27" i="15"/>
  <c r="J27" i="19" s="1"/>
  <c r="C34" i="19"/>
  <c r="J34" i="15"/>
  <c r="J34" i="19" s="1"/>
  <c r="C41" i="19"/>
  <c r="J41" i="15"/>
  <c r="J41" i="19" s="1"/>
  <c r="C32" i="19"/>
  <c r="J32" i="15"/>
  <c r="J32" i="19" s="1"/>
  <c r="C29" i="19"/>
  <c r="J29" i="15"/>
  <c r="J29" i="19" s="1"/>
  <c r="C24" i="19"/>
  <c r="J24" i="15"/>
  <c r="J24" i="19" s="1"/>
  <c r="C5" i="19"/>
  <c r="J5" i="15"/>
  <c r="J5" i="19" s="1"/>
  <c r="C23" i="19"/>
  <c r="J23" i="15"/>
  <c r="J23" i="19" s="1"/>
  <c r="C37" i="19"/>
  <c r="J37" i="15"/>
  <c r="J37" i="19" s="1"/>
  <c r="C36" i="19"/>
  <c r="J36" i="15"/>
  <c r="J36" i="19" s="1"/>
  <c r="H4" i="19"/>
  <c r="H43" i="15"/>
  <c r="H43" i="19" s="1"/>
  <c r="C19" i="19"/>
  <c r="J19" i="15"/>
  <c r="J19" i="19" s="1"/>
  <c r="C26" i="19"/>
  <c r="J26" i="15"/>
  <c r="J26" i="19" s="1"/>
  <c r="C33" i="19"/>
  <c r="J33" i="15"/>
  <c r="J33" i="19" s="1"/>
  <c r="C17" i="19"/>
  <c r="J17" i="15"/>
  <c r="J17" i="19" s="1"/>
  <c r="C28" i="19"/>
  <c r="J28" i="15"/>
  <c r="J28" i="19" s="1"/>
  <c r="C14" i="19"/>
  <c r="J14" i="15"/>
  <c r="J14" i="19" s="1"/>
  <c r="C21" i="19"/>
  <c r="J21" i="15"/>
  <c r="J21" i="19" s="1"/>
  <c r="C4" i="19"/>
  <c r="C43" i="15"/>
  <c r="J4" i="15"/>
  <c r="J4" i="19" s="1"/>
  <c r="C43" i="19" l="1"/>
  <c r="J43" i="15"/>
  <c r="J43" i="19" s="1"/>
  <c r="C4" i="18" a="1"/>
  <c r="D4" i="18" l="1"/>
  <c r="C33" i="18"/>
  <c r="C17" i="18"/>
  <c r="J40" i="18"/>
  <c r="J24" i="18"/>
  <c r="J8" i="18"/>
  <c r="I38" i="18"/>
  <c r="I30" i="18"/>
  <c r="I22" i="18"/>
  <c r="I14" i="18"/>
  <c r="I6" i="18"/>
  <c r="C32" i="18"/>
  <c r="C16" i="18"/>
  <c r="J41" i="18"/>
  <c r="J25" i="18"/>
  <c r="J9" i="18"/>
  <c r="H38" i="18"/>
  <c r="H30" i="18"/>
  <c r="H22" i="18"/>
  <c r="H14" i="18"/>
  <c r="H6" i="18"/>
  <c r="G38" i="18"/>
  <c r="G30" i="18"/>
  <c r="G22" i="18"/>
  <c r="G14" i="18"/>
  <c r="G4" i="18"/>
  <c r="F36" i="18"/>
  <c r="F28" i="18"/>
  <c r="F20" i="18"/>
  <c r="F12" i="18"/>
  <c r="F4" i="18"/>
  <c r="E37" i="18"/>
  <c r="E29" i="18"/>
  <c r="E21" i="18"/>
  <c r="E13" i="18"/>
  <c r="E5" i="18"/>
  <c r="D38" i="18"/>
  <c r="D30" i="18"/>
  <c r="D22" i="18"/>
  <c r="D14" i="18"/>
  <c r="D6" i="18"/>
  <c r="C31" i="18"/>
  <c r="C15" i="18"/>
  <c r="J38" i="18"/>
  <c r="J22" i="18"/>
  <c r="J6" i="18"/>
  <c r="I37" i="18"/>
  <c r="I29" i="18"/>
  <c r="I21" i="18"/>
  <c r="I13" i="18"/>
  <c r="I5" i="18"/>
  <c r="C30" i="18"/>
  <c r="C14" i="18"/>
  <c r="J39" i="18"/>
  <c r="J23" i="18"/>
  <c r="J7" i="18"/>
  <c r="H37" i="18"/>
  <c r="H29" i="18"/>
  <c r="H21" i="18"/>
  <c r="H13" i="18"/>
  <c r="H5" i="18"/>
  <c r="G37" i="18"/>
  <c r="G29" i="18"/>
  <c r="G21" i="18"/>
  <c r="G13" i="18"/>
  <c r="F43" i="18"/>
  <c r="F35" i="18"/>
  <c r="F27" i="18"/>
  <c r="F19" i="18"/>
  <c r="F11" i="18"/>
  <c r="G5" i="18"/>
  <c r="E36" i="18"/>
  <c r="E28" i="18"/>
  <c r="E20" i="18"/>
  <c r="E12" i="18"/>
  <c r="E4" i="18"/>
  <c r="D37" i="18"/>
  <c r="D29" i="18"/>
  <c r="D21" i="18"/>
  <c r="D13" i="18"/>
  <c r="D5" i="18"/>
  <c r="C29" i="18"/>
  <c r="C13" i="18"/>
  <c r="J36" i="18"/>
  <c r="J20" i="18"/>
  <c r="J4" i="18"/>
  <c r="I36" i="18"/>
  <c r="I28" i="18"/>
  <c r="I20" i="18"/>
  <c r="I12" i="18"/>
  <c r="I4" i="18"/>
  <c r="C28" i="18"/>
  <c r="C12" i="18"/>
  <c r="J37" i="18"/>
  <c r="J21" i="18"/>
  <c r="J5" i="18"/>
  <c r="H36" i="18"/>
  <c r="H28" i="18"/>
  <c r="H20" i="18"/>
  <c r="H12" i="18"/>
  <c r="H4" i="18"/>
  <c r="G36" i="18"/>
  <c r="G28" i="18"/>
  <c r="G20" i="18"/>
  <c r="G12" i="18"/>
  <c r="F42" i="18"/>
  <c r="F34" i="18"/>
  <c r="F26" i="18"/>
  <c r="F18" i="18"/>
  <c r="F10" i="18"/>
  <c r="E43" i="18"/>
  <c r="E35" i="18"/>
  <c r="E27" i="18"/>
  <c r="E19" i="18"/>
  <c r="E11" i="18"/>
  <c r="G6" i="18"/>
  <c r="D36" i="18"/>
  <c r="D28" i="18"/>
  <c r="D20" i="18"/>
  <c r="D12" i="18"/>
  <c r="C43" i="18"/>
  <c r="C27" i="18"/>
  <c r="C11" i="18"/>
  <c r="J34" i="18"/>
  <c r="J18" i="18"/>
  <c r="I43" i="18"/>
  <c r="I35" i="18"/>
  <c r="I27" i="18"/>
  <c r="I19" i="18"/>
  <c r="I11" i="18"/>
  <c r="C42" i="18"/>
  <c r="C26" i="18"/>
  <c r="C10" i="18"/>
  <c r="J35" i="18"/>
  <c r="J19" i="18"/>
  <c r="C37" i="18"/>
  <c r="C21" i="18"/>
  <c r="C4" i="18"/>
  <c r="J28" i="18"/>
  <c r="J12" i="18"/>
  <c r="I40" i="18"/>
  <c r="I32" i="18"/>
  <c r="I24" i="18"/>
  <c r="I16" i="18"/>
  <c r="I8" i="18"/>
  <c r="C36" i="18"/>
  <c r="C20" i="18"/>
  <c r="C5" i="18"/>
  <c r="J29" i="18"/>
  <c r="J13" i="18"/>
  <c r="H40" i="18"/>
  <c r="H32" i="18"/>
  <c r="H24" i="18"/>
  <c r="H16" i="18"/>
  <c r="H8" i="18"/>
  <c r="G40" i="18"/>
  <c r="G32" i="18"/>
  <c r="G24" i="18"/>
  <c r="G16" i="18"/>
  <c r="G8" i="18"/>
  <c r="F38" i="18"/>
  <c r="F30" i="18"/>
  <c r="F22" i="18"/>
  <c r="F14" i="18"/>
  <c r="F6" i="18"/>
  <c r="E39" i="18"/>
  <c r="E31" i="18"/>
  <c r="E23" i="18"/>
  <c r="E15" i="18"/>
  <c r="E7" i="18"/>
  <c r="D40" i="18"/>
  <c r="D32" i="18"/>
  <c r="D24" i="18"/>
  <c r="D16" i="18"/>
  <c r="D8" i="18"/>
  <c r="C35" i="18"/>
  <c r="C19" i="18"/>
  <c r="J42" i="18"/>
  <c r="J26" i="18"/>
  <c r="J10" i="18"/>
  <c r="I39" i="18"/>
  <c r="I31" i="18"/>
  <c r="I23" i="18"/>
  <c r="I15" i="18"/>
  <c r="I7" i="18"/>
  <c r="C34" i="18"/>
  <c r="C18" i="18"/>
  <c r="J43" i="18"/>
  <c r="J27" i="18"/>
  <c r="J11" i="18"/>
  <c r="H39" i="18"/>
  <c r="H31" i="18"/>
  <c r="H23" i="18"/>
  <c r="H15" i="18"/>
  <c r="H7" i="18"/>
  <c r="G39" i="18"/>
  <c r="C41" i="18"/>
  <c r="J16" i="18"/>
  <c r="I18" i="18"/>
  <c r="C8" i="18"/>
  <c r="H41" i="18"/>
  <c r="H18" i="18"/>
  <c r="G35" i="18"/>
  <c r="G19" i="18"/>
  <c r="F41" i="18"/>
  <c r="F25" i="18"/>
  <c r="F9" i="18"/>
  <c r="E34" i="18"/>
  <c r="E18" i="18"/>
  <c r="D43" i="18"/>
  <c r="D27" i="18"/>
  <c r="D11" i="18"/>
  <c r="C39" i="18"/>
  <c r="J14" i="18"/>
  <c r="I17" i="18"/>
  <c r="C6" i="18"/>
  <c r="H35" i="18"/>
  <c r="H17" i="18"/>
  <c r="G34" i="18"/>
  <c r="G18" i="18"/>
  <c r="F40" i="18"/>
  <c r="F24" i="18"/>
  <c r="F8" i="18"/>
  <c r="E33" i="18"/>
  <c r="E17" i="18"/>
  <c r="D42" i="18"/>
  <c r="D26" i="18"/>
  <c r="D10" i="18"/>
  <c r="C25" i="18"/>
  <c r="I42" i="18"/>
  <c r="I10" i="18"/>
  <c r="J33" i="18"/>
  <c r="H34" i="18"/>
  <c r="H11" i="18"/>
  <c r="G33" i="18"/>
  <c r="G17" i="18"/>
  <c r="F39" i="18"/>
  <c r="F23" i="18"/>
  <c r="F7" i="18"/>
  <c r="E32" i="18"/>
  <c r="E16" i="18"/>
  <c r="D41" i="18"/>
  <c r="D25" i="18"/>
  <c r="D9" i="18"/>
  <c r="C23" i="18"/>
  <c r="I41" i="18"/>
  <c r="I9" i="18"/>
  <c r="J31" i="18"/>
  <c r="H33" i="18"/>
  <c r="H10" i="18"/>
  <c r="G31" i="18"/>
  <c r="G15" i="18"/>
  <c r="F37" i="18"/>
  <c r="F21" i="18"/>
  <c r="F5" i="18"/>
  <c r="E30" i="18"/>
  <c r="E14" i="18"/>
  <c r="D39" i="18"/>
  <c r="D23" i="18"/>
  <c r="D7" i="18"/>
  <c r="C9" i="18"/>
  <c r="I34" i="18"/>
  <c r="C40" i="18"/>
  <c r="J17" i="18"/>
  <c r="H27" i="18"/>
  <c r="H9" i="18"/>
  <c r="G27" i="18"/>
  <c r="G11" i="18"/>
  <c r="F33" i="18"/>
  <c r="F17" i="18"/>
  <c r="E42" i="18"/>
  <c r="E26" i="18"/>
  <c r="E10" i="18"/>
  <c r="D35" i="18"/>
  <c r="D19" i="18"/>
  <c r="C7" i="18"/>
  <c r="C22" i="18"/>
  <c r="G42" i="18"/>
  <c r="F32" i="18"/>
  <c r="E38" i="18"/>
  <c r="D33" i="18"/>
  <c r="J32" i="18"/>
  <c r="J15" i="18"/>
  <c r="G41" i="18"/>
  <c r="F31" i="18"/>
  <c r="E25" i="18"/>
  <c r="D31" i="18"/>
  <c r="J30" i="18"/>
  <c r="H43" i="18"/>
  <c r="G26" i="18"/>
  <c r="F29" i="18"/>
  <c r="E24" i="18"/>
  <c r="D18" i="18"/>
  <c r="I26" i="18"/>
  <c r="H26" i="18"/>
  <c r="G23" i="18"/>
  <c r="F15" i="18"/>
  <c r="E9" i="18"/>
  <c r="D15" i="18"/>
  <c r="I25" i="18"/>
  <c r="H25" i="18"/>
  <c r="G10" i="18"/>
  <c r="F13" i="18"/>
  <c r="E8" i="18"/>
  <c r="I33" i="18"/>
  <c r="G7" i="18"/>
  <c r="H42" i="18"/>
  <c r="E22" i="18"/>
  <c r="D17" i="18"/>
  <c r="C38" i="18"/>
  <c r="F16" i="18"/>
  <c r="E40" i="18"/>
  <c r="H19" i="18"/>
  <c r="E6" i="18"/>
  <c r="C24" i="18"/>
  <c r="E41" i="18"/>
  <c r="G43" i="18"/>
  <c r="D34" i="18"/>
  <c r="G9" i="18"/>
  <c r="G25" i="18"/>
</calcChain>
</file>

<file path=xl/sharedStrings.xml><?xml version="1.0" encoding="utf-8"?>
<sst xmlns="http://schemas.openxmlformats.org/spreadsheetml/2006/main" count="1355" uniqueCount="98">
  <si>
    <t>農業</t>
  </si>
  <si>
    <t>林業</t>
  </si>
  <si>
    <t>漁業</t>
  </si>
  <si>
    <t>鉱業</t>
  </si>
  <si>
    <t>飲食料品</t>
  </si>
  <si>
    <t>繊維製品</t>
  </si>
  <si>
    <t>パルプ・紙・木製品</t>
  </si>
  <si>
    <t>化学製品</t>
  </si>
  <si>
    <t>石油・石炭製品</t>
  </si>
  <si>
    <t>プラスチック・ゴム製品</t>
  </si>
  <si>
    <t>窯業・土石製品</t>
  </si>
  <si>
    <t>鉄鋼</t>
  </si>
  <si>
    <t>非鉄金属</t>
  </si>
  <si>
    <t>金属製品</t>
  </si>
  <si>
    <t>はん用機械</t>
  </si>
  <si>
    <t>生産用機械</t>
  </si>
  <si>
    <t>業務用機械</t>
  </si>
  <si>
    <t>電子部品</t>
  </si>
  <si>
    <t>電気機械</t>
  </si>
  <si>
    <t>情報通信機器</t>
  </si>
  <si>
    <t>輸送機械</t>
  </si>
  <si>
    <t>その他の製造工業製品</t>
  </si>
  <si>
    <t>建設</t>
  </si>
  <si>
    <t>電気・ガス・熱供給</t>
  </si>
  <si>
    <t>水道</t>
  </si>
  <si>
    <t>廃棄物処理</t>
  </si>
  <si>
    <t>商業</t>
  </si>
  <si>
    <t>金融・保険</t>
  </si>
  <si>
    <t>不動産</t>
  </si>
  <si>
    <t>運輸・郵便</t>
  </si>
  <si>
    <t>情報通信</t>
  </si>
  <si>
    <t>公務</t>
  </si>
  <si>
    <t>教育・研究</t>
  </si>
  <si>
    <t>医療・福祉</t>
  </si>
  <si>
    <t>他に分類されない会員制団体</t>
  </si>
  <si>
    <t>対事業所サービス</t>
  </si>
  <si>
    <t>対個人サービス</t>
  </si>
  <si>
    <t>事務用品</t>
  </si>
  <si>
    <t>分類不明</t>
  </si>
  <si>
    <t>内生部門計</t>
  </si>
  <si>
    <t>家計外消費支出（列）</t>
  </si>
  <si>
    <t>民間消費支出</t>
  </si>
  <si>
    <t>一般政府消費支出</t>
  </si>
  <si>
    <t>県内総固定資本形成（公的）</t>
  </si>
  <si>
    <t>県内総固定資本形成（民間）</t>
  </si>
  <si>
    <t>在庫純増</t>
  </si>
  <si>
    <t>県内最終需要計</t>
  </si>
  <si>
    <t>県内需要合計</t>
  </si>
  <si>
    <t>移輸出</t>
  </si>
  <si>
    <t>輸出計</t>
  </si>
  <si>
    <t>最終需要計</t>
  </si>
  <si>
    <t>需要合計</t>
  </si>
  <si>
    <t>（控除）移輸入</t>
  </si>
  <si>
    <t>（控除）関税</t>
  </si>
  <si>
    <t>（控除）輸入品商品税</t>
  </si>
  <si>
    <t>（控除）輸入計</t>
  </si>
  <si>
    <t>最終需要部門計</t>
  </si>
  <si>
    <t>県内生産額</t>
  </si>
  <si>
    <t>家計外消費支出（行）</t>
  </si>
  <si>
    <t>雇用者所得</t>
  </si>
  <si>
    <t>営業余剰</t>
  </si>
  <si>
    <t>資本減耗引当</t>
  </si>
  <si>
    <t>間接税（関税・輸入品商品税を除く。）</t>
  </si>
  <si>
    <t>（控除）経常補助金</t>
  </si>
  <si>
    <t>粗付加価値部門計</t>
  </si>
  <si>
    <t>令和２年（2020年）鹿児島県産業連関表　生産者価格評価表（統合大分類）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9">
      <t>セイサンシャカカクヒョウカヒョウ</t>
    </rPh>
    <rPh sb="30" eb="35">
      <t>トウゴウダイブンルイ</t>
    </rPh>
    <phoneticPr fontId="4"/>
  </si>
  <si>
    <t>令和２年（2020年）鹿児島県産業連関表　投入係数表（統合大分類）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3">
      <t>トウニュウ</t>
    </rPh>
    <rPh sb="23" eb="25">
      <t>ケイスウ</t>
    </rPh>
    <rPh sb="25" eb="26">
      <t>ヒョウ</t>
    </rPh>
    <rPh sb="27" eb="32">
      <t>トウゴウダイブンルイ</t>
    </rPh>
    <phoneticPr fontId="4"/>
  </si>
  <si>
    <t>令和２年（2020年）鹿児島県産業連関表　閉鎖型逆行列係数表（統合大分類）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4">
      <t>ヘイサガタ</t>
    </rPh>
    <rPh sb="24" eb="27">
      <t>ギャクギョウレツ</t>
    </rPh>
    <rPh sb="27" eb="29">
      <t>ケイスウ</t>
    </rPh>
    <rPh sb="29" eb="30">
      <t>ヒョウ</t>
    </rPh>
    <rPh sb="31" eb="36">
      <t>トウゴウダイブンルイ</t>
    </rPh>
    <phoneticPr fontId="4"/>
  </si>
  <si>
    <t>令和２年（2020年）鹿児島県産業連関表　開放型逆行列係数表（統合大分類）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3">
      <t>カイホウ</t>
    </rPh>
    <rPh sb="23" eb="24">
      <t>ガタ</t>
    </rPh>
    <rPh sb="24" eb="27">
      <t>ギャクギョウレツ</t>
    </rPh>
    <rPh sb="27" eb="29">
      <t>ケイスウ</t>
    </rPh>
    <rPh sb="29" eb="30">
      <t>ヒョウ</t>
    </rPh>
    <rPh sb="31" eb="36">
      <t>トウゴウダイブンルイ</t>
    </rPh>
    <phoneticPr fontId="4"/>
  </si>
  <si>
    <t>令和２年（2020年）鹿児島県産業連関表　単位行列（統合大分類）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3">
      <t>タンイ</t>
    </rPh>
    <rPh sb="23" eb="25">
      <t>ギョウレツ</t>
    </rPh>
    <rPh sb="26" eb="31">
      <t>トウゴウダイブンルイ</t>
    </rPh>
    <phoneticPr fontId="4"/>
  </si>
  <si>
    <t>令和２年（2020年）鹿児島県産業連関表　移輸入率行列（統合大分類）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2">
      <t>イ</t>
    </rPh>
    <rPh sb="22" eb="24">
      <t>ユニュウ</t>
    </rPh>
    <rPh sb="24" eb="25">
      <t>リツ</t>
    </rPh>
    <rPh sb="25" eb="27">
      <t>ギョウレツ</t>
    </rPh>
    <rPh sb="28" eb="33">
      <t>トウゴウダイブンルイ</t>
    </rPh>
    <phoneticPr fontId="4"/>
  </si>
  <si>
    <t>移輸入率</t>
    <rPh sb="0" eb="4">
      <t>イユニュウリツ</t>
    </rPh>
    <phoneticPr fontId="3"/>
  </si>
  <si>
    <t>行和</t>
    <rPh sb="0" eb="2">
      <t>ギョウワ</t>
    </rPh>
    <phoneticPr fontId="3"/>
  </si>
  <si>
    <t>感応度係数</t>
    <rPh sb="0" eb="3">
      <t>カンノウド</t>
    </rPh>
    <rPh sb="3" eb="5">
      <t>ケイスウ</t>
    </rPh>
    <phoneticPr fontId="3"/>
  </si>
  <si>
    <t>列和</t>
    <rPh sb="0" eb="2">
      <t>レツワ</t>
    </rPh>
    <phoneticPr fontId="3"/>
  </si>
  <si>
    <t>影響度係数</t>
    <rPh sb="0" eb="5">
      <t>エイキョウドケイスウ</t>
    </rPh>
    <phoneticPr fontId="3"/>
  </si>
  <si>
    <t>令和２年（2020年）鹿児島県産業連関表　自給率行列（統合大分類）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4">
      <t>ジキュウリツ</t>
    </rPh>
    <rPh sb="24" eb="26">
      <t>ギョウレツ</t>
    </rPh>
    <rPh sb="27" eb="32">
      <t>トウゴウダイブンルイ</t>
    </rPh>
    <phoneticPr fontId="4"/>
  </si>
  <si>
    <t>令和２年（2020年）鹿児島県産業連関表　最終需要項目別生産誘発額（統合大分類）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3">
      <t>セイサンユウハツガク</t>
    </rPh>
    <rPh sb="34" eb="39">
      <t>トウゴウダイブンルイ</t>
    </rPh>
    <phoneticPr fontId="4"/>
  </si>
  <si>
    <t>合計</t>
    <rPh sb="0" eb="2">
      <t>ゴウケイ</t>
    </rPh>
    <phoneticPr fontId="3"/>
  </si>
  <si>
    <t>令和２年（2020年）鹿児島県産業連関表　最終需要項目別生産誘発係数（統合大分類）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0">
      <t>セイサン</t>
    </rPh>
    <rPh sb="30" eb="32">
      <t>ユウハツ</t>
    </rPh>
    <rPh sb="32" eb="34">
      <t>ケイスウ</t>
    </rPh>
    <rPh sb="35" eb="40">
      <t>トウゴウダイブンルイ</t>
    </rPh>
    <phoneticPr fontId="4"/>
  </si>
  <si>
    <t>平均</t>
    <rPh sb="0" eb="2">
      <t>ヘイキン</t>
    </rPh>
    <phoneticPr fontId="3"/>
  </si>
  <si>
    <t>令和２年（2020年）鹿児島県産業連関表　最終需要項目別生産誘発依存度（統合大分類）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0">
      <t>セイサン</t>
    </rPh>
    <rPh sb="30" eb="32">
      <t>ユウハツ</t>
    </rPh>
    <rPh sb="32" eb="35">
      <t>イソンド</t>
    </rPh>
    <rPh sb="36" eb="41">
      <t>トウゴウダイブンルイ</t>
    </rPh>
    <phoneticPr fontId="4"/>
  </si>
  <si>
    <t>令和２年（2020年）鹿児島県産業連関表　最終需要項目別粗付加価値誘発額（統合大分類）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29">
      <t>ソ</t>
    </rPh>
    <rPh sb="29" eb="31">
      <t>フカ</t>
    </rPh>
    <rPh sb="31" eb="33">
      <t>カチ</t>
    </rPh>
    <rPh sb="33" eb="35">
      <t>ユウハツ</t>
    </rPh>
    <rPh sb="35" eb="36">
      <t>ガク</t>
    </rPh>
    <rPh sb="37" eb="42">
      <t>トウゴウダイブンルイ</t>
    </rPh>
    <phoneticPr fontId="4"/>
  </si>
  <si>
    <t>令和２年（2020年）鹿児島県産業連関表　粗付加価値率行列（統合大分類）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2">
      <t>ソ</t>
    </rPh>
    <rPh sb="22" eb="24">
      <t>フカ</t>
    </rPh>
    <rPh sb="24" eb="26">
      <t>カチ</t>
    </rPh>
    <rPh sb="26" eb="27">
      <t>リツ</t>
    </rPh>
    <rPh sb="27" eb="29">
      <t>ギョウレツ</t>
    </rPh>
    <rPh sb="30" eb="35">
      <t>トウゴウダイブンルイ</t>
    </rPh>
    <phoneticPr fontId="4"/>
  </si>
  <si>
    <t>粗付加価値率</t>
    <rPh sb="0" eb="6">
      <t>ソフカカチリツ</t>
    </rPh>
    <phoneticPr fontId="3"/>
  </si>
  <si>
    <t>令和２年（2020年）鹿児島県産業連関表　最終需要項目別粗付加価値誘発係数（統合大分類）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29">
      <t>ソ</t>
    </rPh>
    <rPh sb="29" eb="31">
      <t>フカ</t>
    </rPh>
    <rPh sb="31" eb="33">
      <t>カチ</t>
    </rPh>
    <rPh sb="33" eb="35">
      <t>ユウハツ</t>
    </rPh>
    <rPh sb="35" eb="37">
      <t>ケイスウ</t>
    </rPh>
    <rPh sb="38" eb="43">
      <t>トウゴウダイブンルイ</t>
    </rPh>
    <phoneticPr fontId="4"/>
  </si>
  <si>
    <t>令和２年（2020年）鹿児島県産業連関表　最終需要項目別粗付加価値誘発依存度（統合大分類）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29">
      <t>ソ</t>
    </rPh>
    <rPh sb="29" eb="31">
      <t>フカ</t>
    </rPh>
    <rPh sb="31" eb="33">
      <t>カチ</t>
    </rPh>
    <rPh sb="33" eb="35">
      <t>ユウハツ</t>
    </rPh>
    <rPh sb="35" eb="38">
      <t>イソンド</t>
    </rPh>
    <rPh sb="39" eb="44">
      <t>トウゴウダイブンルイ</t>
    </rPh>
    <phoneticPr fontId="4"/>
  </si>
  <si>
    <t>全ての要素が1の列ベクトル</t>
    <rPh sb="0" eb="1">
      <t>スベ</t>
    </rPh>
    <rPh sb="3" eb="5">
      <t>ヨウソ</t>
    </rPh>
    <rPh sb="8" eb="9">
      <t>レツ</t>
    </rPh>
    <phoneticPr fontId="4"/>
  </si>
  <si>
    <t>移輸入品投入係数</t>
    <rPh sb="0" eb="4">
      <t>イユニュウヒン</t>
    </rPh>
    <rPh sb="4" eb="6">
      <t>トウニュウ</t>
    </rPh>
    <rPh sb="6" eb="8">
      <t>ケイスウ</t>
    </rPh>
    <phoneticPr fontId="3"/>
  </si>
  <si>
    <t>総合移輸入係数</t>
    <rPh sb="0" eb="7">
      <t>ソウゴウイユニュウケイスウ</t>
    </rPh>
    <phoneticPr fontId="3"/>
  </si>
  <si>
    <t>移輸出を除く最終需要に係る係数</t>
    <rPh sb="0" eb="3">
      <t>イユシュツ</t>
    </rPh>
    <rPh sb="4" eb="5">
      <t>ノゾ</t>
    </rPh>
    <rPh sb="6" eb="10">
      <t>サイシュウジュヨウ</t>
    </rPh>
    <rPh sb="11" eb="12">
      <t>カカ</t>
    </rPh>
    <rPh sb="13" eb="15">
      <t>ケイスウ</t>
    </rPh>
    <phoneticPr fontId="3"/>
  </si>
  <si>
    <t>移輸出に係る係数</t>
    <rPh sb="0" eb="3">
      <t>イユシュツ</t>
    </rPh>
    <rPh sb="4" eb="5">
      <t>カカ</t>
    </rPh>
    <rPh sb="6" eb="8">
      <t>ケイスウ</t>
    </rPh>
    <phoneticPr fontId="3"/>
  </si>
  <si>
    <t>令和２年（2020年）鹿児島県産業連関表　最終需要項目別移輸入誘発額（統合大分類）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1">
      <t>イユニュウ</t>
    </rPh>
    <rPh sb="31" eb="33">
      <t>ユウハツ</t>
    </rPh>
    <rPh sb="33" eb="34">
      <t>ガク</t>
    </rPh>
    <rPh sb="35" eb="40">
      <t>トウゴウダイブンルイ</t>
    </rPh>
    <phoneticPr fontId="4"/>
  </si>
  <si>
    <t>令和２年（2020年）鹿児島県産業連関表　最終需要項目別移輸入誘発係数（統合大分類）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1">
      <t>イユニュウ</t>
    </rPh>
    <rPh sb="31" eb="33">
      <t>ユウハツ</t>
    </rPh>
    <rPh sb="33" eb="35">
      <t>ケイスウ</t>
    </rPh>
    <rPh sb="36" eb="41">
      <t>トウゴウダイブンルイ</t>
    </rPh>
    <phoneticPr fontId="4"/>
  </si>
  <si>
    <t>令和２年（2020年）鹿児島県産業連関表　最終需要項目別移輸入誘発依存度（統合大分類）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8">
      <t>サイシュウジュヨウコウモクベツ</t>
    </rPh>
    <rPh sb="28" eb="31">
      <t>イユニュウ</t>
    </rPh>
    <rPh sb="31" eb="33">
      <t>ユウハツ</t>
    </rPh>
    <rPh sb="33" eb="36">
      <t>イソンド</t>
    </rPh>
    <rPh sb="37" eb="42">
      <t>トウゴウダイブンルイ</t>
    </rPh>
    <phoneticPr fontId="4"/>
  </si>
  <si>
    <t>令和２年（2020年）鹿児島県産業連関表　移輸入率，移輸入品投入係数，総合移輸入係数（統合大分類）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1" eb="22">
      <t>イ</t>
    </rPh>
    <rPh sb="22" eb="24">
      <t>ユニュウ</t>
    </rPh>
    <rPh sb="24" eb="25">
      <t>リツ</t>
    </rPh>
    <rPh sb="26" eb="27">
      <t>イ</t>
    </rPh>
    <rPh sb="27" eb="29">
      <t>ユニュウ</t>
    </rPh>
    <rPh sb="29" eb="30">
      <t>ヒン</t>
    </rPh>
    <rPh sb="30" eb="32">
      <t>トウニュウ</t>
    </rPh>
    <rPh sb="32" eb="34">
      <t>ケイスウ</t>
    </rPh>
    <rPh sb="35" eb="37">
      <t>ソウゴウ</t>
    </rPh>
    <rPh sb="37" eb="38">
      <t>イ</t>
    </rPh>
    <rPh sb="38" eb="40">
      <t>ユニュウ</t>
    </rPh>
    <rPh sb="40" eb="42">
      <t>ケイスウ</t>
    </rPh>
    <rPh sb="43" eb="48">
      <t>トウゴウダイブンルイ</t>
    </rPh>
    <phoneticPr fontId="4"/>
  </si>
  <si>
    <t>令和２年（2020年）鹿児島県産業連関表　MAL（統合大分類）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5" eb="30">
      <t>トウゴウダイブンルイ</t>
    </rPh>
    <phoneticPr fontId="4"/>
  </si>
  <si>
    <t>令和２年（2020年）鹿児島県産業連関表　MALΓ+M（統合大分類）</t>
    <rPh sb="0" eb="2">
      <t>レイワ</t>
    </rPh>
    <rPh sb="3" eb="4">
      <t>ネン</t>
    </rPh>
    <rPh sb="9" eb="10">
      <t>ネン</t>
    </rPh>
    <rPh sb="11" eb="15">
      <t>カゴシマケン</t>
    </rPh>
    <rPh sb="15" eb="20">
      <t>サンギョウレンカンヒョウ</t>
    </rPh>
    <rPh sb="28" eb="33">
      <t>トウゴウダイブンルイ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</si>
</sst>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0000;[Red]\-#,##0.000000"/>
    <numFmt numFmtId="177" formatCode="#,##0.000;[Red]\-#,##0.000"/>
    <numFmt numFmtId="178" formatCode="#,##0.0000;[Red]\-#,##0.0000"/>
    <numFmt numFmtId="179" formatCode="#,##0.00000;[Red]\-#,##0.00000"/>
  </numFmts>
  <fonts count="6" x14ac:knownFonts="1">
    <font>
      <sz val="11"/>
      <color theme="1"/>
      <name val="ＭＳ ゴシック"/>
      <family val="2"/>
      <charset val="128"/>
    </font>
    <font>
      <sz val="11"/>
      <color theme="1"/>
      <name val="游ゴシック"/>
      <family val="2"/>
      <scheme val="minor"/>
    </font>
    <font>
      <b/>
      <sz val="8"/>
      <color theme="1"/>
      <name val="游ゴシック"/>
      <family val="3"/>
      <charset val="128"/>
      <scheme val="minor"/>
    </font>
    <font>
      <sz val="6"/>
      <name val="ＭＳ ゴシック"/>
      <family val="2"/>
      <charset val="128"/>
    </font>
    <font>
      <sz val="6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115">
    <xf numFmtId="0" fontId="0" fillId="0" borderId="0" xfId="0">
      <alignment vertical="center"/>
    </xf>
    <xf numFmtId="38" fontId="2" fillId="0" borderId="0" xfId="1" applyFont="1" applyAlignment="1">
      <alignment horizontal="left" vertical="center"/>
    </xf>
    <xf numFmtId="38" fontId="5" fillId="0" borderId="0" xfId="1" applyFont="1" applyAlignment="1">
      <alignment vertical="center"/>
    </xf>
    <xf numFmtId="38" fontId="5" fillId="0" borderId="9" xfId="1" applyFont="1" applyBorder="1" applyAlignment="1">
      <alignment vertical="center"/>
    </xf>
    <xf numFmtId="38" fontId="5" fillId="0" borderId="10" xfId="1" applyFont="1" applyBorder="1" applyAlignment="1">
      <alignment vertical="center"/>
    </xf>
    <xf numFmtId="38" fontId="5" fillId="0" borderId="8" xfId="1" applyFont="1" applyBorder="1" applyAlignment="1">
      <alignment vertical="center"/>
    </xf>
    <xf numFmtId="38" fontId="5" fillId="0" borderId="14" xfId="1" applyFont="1" applyBorder="1" applyAlignment="1">
      <alignment vertical="center"/>
    </xf>
    <xf numFmtId="38" fontId="5" fillId="2" borderId="0" xfId="1" applyFont="1" applyFill="1" applyBorder="1" applyAlignment="1">
      <alignment vertical="center"/>
    </xf>
    <xf numFmtId="38" fontId="5" fillId="0" borderId="15" xfId="1" applyFont="1" applyBorder="1" applyAlignment="1">
      <alignment vertical="center"/>
    </xf>
    <xf numFmtId="38" fontId="5" fillId="3" borderId="0" xfId="1" applyFont="1" applyFill="1" applyBorder="1" applyAlignment="1">
      <alignment vertical="center"/>
    </xf>
    <xf numFmtId="38" fontId="5" fillId="4" borderId="16" xfId="1" applyFont="1" applyFill="1" applyBorder="1" applyAlignment="1">
      <alignment vertical="center"/>
    </xf>
    <xf numFmtId="38" fontId="5" fillId="4" borderId="17" xfId="1" applyFont="1" applyFill="1" applyBorder="1" applyAlignment="1">
      <alignment vertical="center"/>
    </xf>
    <xf numFmtId="38" fontId="5" fillId="5" borderId="16" xfId="1" applyFont="1" applyFill="1" applyBorder="1" applyAlignment="1">
      <alignment vertical="center"/>
    </xf>
    <xf numFmtId="38" fontId="5" fillId="5" borderId="0" xfId="1" applyFont="1" applyFill="1" applyBorder="1" applyAlignment="1">
      <alignment vertical="center"/>
    </xf>
    <xf numFmtId="38" fontId="5" fillId="0" borderId="18" xfId="1" applyFont="1" applyBorder="1" applyAlignment="1">
      <alignment vertical="center"/>
    </xf>
    <xf numFmtId="38" fontId="5" fillId="0" borderId="19" xfId="1" applyFont="1" applyBorder="1" applyAlignment="1">
      <alignment vertical="center"/>
    </xf>
    <xf numFmtId="38" fontId="5" fillId="0" borderId="20" xfId="1" applyFont="1" applyBorder="1" applyAlignment="1">
      <alignment vertical="center"/>
    </xf>
    <xf numFmtId="38" fontId="5" fillId="0" borderId="21" xfId="1" applyFont="1" applyBorder="1" applyAlignment="1">
      <alignment vertical="center"/>
    </xf>
    <xf numFmtId="38" fontId="5" fillId="0" borderId="22" xfId="1" applyFont="1" applyBorder="1" applyAlignment="1">
      <alignment vertical="center"/>
    </xf>
    <xf numFmtId="38" fontId="5" fillId="0" borderId="23" xfId="1" applyFont="1" applyBorder="1" applyAlignment="1">
      <alignment vertical="center"/>
    </xf>
    <xf numFmtId="38" fontId="5" fillId="6" borderId="0" xfId="1" applyFont="1" applyFill="1" applyBorder="1" applyAlignment="1">
      <alignment vertical="center"/>
    </xf>
    <xf numFmtId="176" fontId="5" fillId="2" borderId="0" xfId="1" applyNumberFormat="1" applyFont="1" applyFill="1" applyBorder="1" applyAlignment="1">
      <alignment vertical="center"/>
    </xf>
    <xf numFmtId="176" fontId="5" fillId="2" borderId="14" xfId="1" applyNumberFormat="1" applyFont="1" applyFill="1" applyBorder="1" applyAlignment="1">
      <alignment vertical="center"/>
    </xf>
    <xf numFmtId="176" fontId="5" fillId="2" borderId="9" xfId="1" applyNumberFormat="1" applyFont="1" applyFill="1" applyBorder="1" applyAlignment="1">
      <alignment vertical="center"/>
    </xf>
    <xf numFmtId="176" fontId="5" fillId="2" borderId="8" xfId="1" applyNumberFormat="1" applyFont="1" applyFill="1" applyBorder="1" applyAlignment="1">
      <alignment vertical="center"/>
    </xf>
    <xf numFmtId="176" fontId="5" fillId="0" borderId="14" xfId="1" applyNumberFormat="1" applyFont="1" applyBorder="1" applyAlignment="1">
      <alignment vertical="center"/>
    </xf>
    <xf numFmtId="176" fontId="5" fillId="0" borderId="7" xfId="1" applyNumberFormat="1" applyFont="1" applyBorder="1" applyAlignment="1">
      <alignment vertical="center"/>
    </xf>
    <xf numFmtId="176" fontId="5" fillId="0" borderId="8" xfId="1" applyNumberFormat="1" applyFont="1" applyBorder="1" applyAlignment="1">
      <alignment vertical="center"/>
    </xf>
    <xf numFmtId="176" fontId="5" fillId="0" borderId="15" xfId="1" applyNumberFormat="1" applyFont="1" applyBorder="1" applyAlignment="1">
      <alignment vertical="center"/>
    </xf>
    <xf numFmtId="176" fontId="5" fillId="0" borderId="10" xfId="1" applyNumberFormat="1" applyFont="1" applyBorder="1" applyAlignment="1">
      <alignment vertical="center"/>
    </xf>
    <xf numFmtId="38" fontId="5" fillId="0" borderId="7" xfId="1" applyFont="1" applyBorder="1" applyAlignment="1">
      <alignment horizontal="center" vertical="center"/>
    </xf>
    <xf numFmtId="176" fontId="5" fillId="0" borderId="9" xfId="1" applyNumberFormat="1" applyFont="1" applyBorder="1" applyAlignment="1">
      <alignment vertical="center"/>
    </xf>
    <xf numFmtId="176" fontId="5" fillId="0" borderId="20" xfId="1" applyNumberFormat="1" applyFont="1" applyBorder="1" applyAlignment="1">
      <alignment vertical="center"/>
    </xf>
    <xf numFmtId="176" fontId="5" fillId="0" borderId="19" xfId="1" applyNumberFormat="1" applyFont="1" applyBorder="1" applyAlignment="1">
      <alignment vertical="center"/>
    </xf>
    <xf numFmtId="176" fontId="5" fillId="0" borderId="18" xfId="1" applyNumberFormat="1" applyFont="1" applyBorder="1" applyAlignment="1">
      <alignment vertical="center"/>
    </xf>
    <xf numFmtId="38" fontId="5" fillId="4" borderId="27" xfId="1" applyFont="1" applyFill="1" applyBorder="1" applyAlignment="1">
      <alignment vertical="center"/>
    </xf>
    <xf numFmtId="38" fontId="5" fillId="0" borderId="24" xfId="1" applyFont="1" applyBorder="1" applyAlignment="1">
      <alignment vertical="center"/>
    </xf>
    <xf numFmtId="38" fontId="5" fillId="0" borderId="3" xfId="1" applyFont="1" applyBorder="1" applyAlignment="1">
      <alignment horizontal="center" vertical="center"/>
    </xf>
    <xf numFmtId="38" fontId="5" fillId="0" borderId="25" xfId="1" applyFont="1" applyBorder="1" applyAlignment="1">
      <alignment horizontal="center" vertical="center"/>
    </xf>
    <xf numFmtId="38" fontId="5" fillId="0" borderId="13" xfId="1" applyFont="1" applyBorder="1" applyAlignment="1">
      <alignment horizontal="center" vertical="center"/>
    </xf>
    <xf numFmtId="38" fontId="5" fillId="0" borderId="9" xfId="1" applyFont="1" applyBorder="1" applyAlignment="1">
      <alignment horizontal="center" vertical="center" wrapText="1"/>
    </xf>
    <xf numFmtId="38" fontId="5" fillId="0" borderId="26" xfId="1" applyFont="1" applyBorder="1" applyAlignment="1">
      <alignment horizontal="center" vertical="center" wrapText="1"/>
    </xf>
    <xf numFmtId="176" fontId="5" fillId="3" borderId="0" xfId="1" applyNumberFormat="1" applyFont="1" applyFill="1" applyBorder="1" applyAlignment="1">
      <alignment vertical="center"/>
    </xf>
    <xf numFmtId="176" fontId="5" fillId="4" borderId="27" xfId="1" applyNumberFormat="1" applyFont="1" applyFill="1" applyBorder="1" applyAlignment="1">
      <alignment vertical="center"/>
    </xf>
    <xf numFmtId="176" fontId="5" fillId="0" borderId="24" xfId="1" applyNumberFormat="1" applyFont="1" applyBorder="1" applyAlignment="1">
      <alignment vertical="center"/>
    </xf>
    <xf numFmtId="176" fontId="5" fillId="3" borderId="0" xfId="1" applyNumberFormat="1" applyFont="1" applyFill="1" applyBorder="1" applyAlignment="1">
      <alignment horizontal="right" vertical="center"/>
    </xf>
    <xf numFmtId="176" fontId="5" fillId="4" borderId="27" xfId="1" applyNumberFormat="1" applyFont="1" applyFill="1" applyBorder="1" applyAlignment="1">
      <alignment horizontal="right" vertical="center"/>
    </xf>
    <xf numFmtId="176" fontId="5" fillId="0" borderId="15" xfId="1" applyNumberFormat="1" applyFont="1" applyBorder="1" applyAlignment="1">
      <alignment horizontal="right" vertical="center"/>
    </xf>
    <xf numFmtId="176" fontId="5" fillId="0" borderId="10" xfId="1" applyNumberFormat="1" applyFont="1" applyBorder="1" applyAlignment="1">
      <alignment horizontal="right" vertical="center"/>
    </xf>
    <xf numFmtId="176" fontId="5" fillId="0" borderId="18" xfId="1" applyNumberFormat="1" applyFont="1" applyBorder="1" applyAlignment="1">
      <alignment horizontal="right" vertical="center"/>
    </xf>
    <xf numFmtId="176" fontId="5" fillId="0" borderId="20" xfId="1" applyNumberFormat="1" applyFont="1" applyBorder="1" applyAlignment="1">
      <alignment horizontal="right" vertical="center"/>
    </xf>
    <xf numFmtId="176" fontId="5" fillId="0" borderId="24" xfId="1" applyNumberFormat="1" applyFont="1" applyBorder="1" applyAlignment="1">
      <alignment horizontal="right" vertical="center"/>
    </xf>
    <xf numFmtId="38" fontId="2" fillId="0" borderId="0" xfId="1" applyFont="1" applyFill="1" applyAlignment="1">
      <alignment horizontal="left" vertical="center"/>
    </xf>
    <xf numFmtId="38" fontId="5" fillId="0" borderId="0" xfId="1" applyFont="1" applyFill="1" applyAlignment="1">
      <alignment vertical="center"/>
    </xf>
    <xf numFmtId="38" fontId="5" fillId="0" borderId="13" xfId="1" applyFont="1" applyFill="1" applyBorder="1" applyAlignment="1">
      <alignment horizontal="center" vertical="center"/>
    </xf>
    <xf numFmtId="38" fontId="5" fillId="0" borderId="14" xfId="1" applyFont="1" applyFill="1" applyBorder="1" applyAlignment="1">
      <alignment vertical="center"/>
    </xf>
    <xf numFmtId="38" fontId="5" fillId="0" borderId="7" xfId="1" applyFont="1" applyFill="1" applyBorder="1" applyAlignment="1">
      <alignment horizontal="center" vertical="center"/>
    </xf>
    <xf numFmtId="38" fontId="5" fillId="0" borderId="8" xfId="1" applyFont="1" applyFill="1" applyBorder="1" applyAlignment="1">
      <alignment vertical="center"/>
    </xf>
    <xf numFmtId="176" fontId="5" fillId="0" borderId="21" xfId="1" applyNumberFormat="1" applyFont="1" applyFill="1" applyBorder="1" applyAlignment="1">
      <alignment horizontal="right" vertical="center"/>
    </xf>
    <xf numFmtId="38" fontId="5" fillId="0" borderId="4" xfId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vertical="center"/>
    </xf>
    <xf numFmtId="176" fontId="5" fillId="0" borderId="15" xfId="1" applyNumberFormat="1" applyFont="1" applyFill="1" applyBorder="1" applyAlignment="1">
      <alignment vertical="center"/>
    </xf>
    <xf numFmtId="176" fontId="5" fillId="0" borderId="10" xfId="1" applyNumberFormat="1" applyFont="1" applyFill="1" applyBorder="1" applyAlignment="1">
      <alignment vertical="center"/>
    </xf>
    <xf numFmtId="38" fontId="5" fillId="0" borderId="25" xfId="1" applyFont="1" applyBorder="1" applyAlignment="1">
      <alignment horizontal="center" vertical="center" wrapText="1"/>
    </xf>
    <xf numFmtId="40" fontId="5" fillId="0" borderId="0" xfId="1" applyNumberFormat="1" applyFont="1" applyAlignment="1">
      <alignment vertical="center"/>
    </xf>
    <xf numFmtId="177" fontId="5" fillId="0" borderId="0" xfId="1" applyNumberFormat="1" applyFont="1" applyAlignment="1">
      <alignment vertical="center"/>
    </xf>
    <xf numFmtId="178" fontId="5" fillId="0" borderId="0" xfId="1" applyNumberFormat="1" applyFont="1" applyAlignment="1">
      <alignment vertical="center"/>
    </xf>
    <xf numFmtId="179" fontId="5" fillId="0" borderId="0" xfId="1" applyNumberFormat="1" applyFont="1" applyAlignment="1">
      <alignment vertical="center"/>
    </xf>
    <xf numFmtId="176" fontId="5" fillId="7" borderId="1" xfId="1" applyNumberFormat="1" applyFont="1" applyFill="1" applyBorder="1" applyAlignment="1">
      <alignment vertical="center"/>
    </xf>
    <xf numFmtId="176" fontId="5" fillId="7" borderId="4" xfId="1" applyNumberFormat="1" applyFont="1" applyFill="1" applyBorder="1" applyAlignment="1">
      <alignment vertical="center"/>
    </xf>
    <xf numFmtId="176" fontId="5" fillId="7" borderId="2" xfId="1" applyNumberFormat="1" applyFont="1" applyFill="1" applyBorder="1" applyAlignment="1">
      <alignment vertical="center"/>
    </xf>
    <xf numFmtId="176" fontId="5" fillId="7" borderId="13" xfId="1" applyNumberFormat="1" applyFont="1" applyFill="1" applyBorder="1" applyAlignment="1">
      <alignment vertical="center"/>
    </xf>
    <xf numFmtId="176" fontId="5" fillId="7" borderId="15" xfId="1" applyNumberFormat="1" applyFont="1" applyFill="1" applyBorder="1" applyAlignment="1">
      <alignment vertical="center"/>
    </xf>
    <xf numFmtId="176" fontId="5" fillId="7" borderId="14" xfId="1" applyNumberFormat="1" applyFont="1" applyFill="1" applyBorder="1" applyAlignment="1">
      <alignment vertical="center"/>
    </xf>
    <xf numFmtId="176" fontId="5" fillId="7" borderId="7" xfId="1" applyNumberFormat="1" applyFont="1" applyFill="1" applyBorder="1" applyAlignment="1">
      <alignment vertical="center"/>
    </xf>
    <xf numFmtId="176" fontId="5" fillId="7" borderId="10" xfId="1" applyNumberFormat="1" applyFont="1" applyFill="1" applyBorder="1" applyAlignment="1">
      <alignment vertical="center"/>
    </xf>
    <xf numFmtId="176" fontId="5" fillId="7" borderId="8" xfId="1" applyNumberFormat="1" applyFont="1" applyFill="1" applyBorder="1" applyAlignment="1">
      <alignment vertical="center"/>
    </xf>
    <xf numFmtId="38" fontId="5" fillId="0" borderId="18" xfId="1" applyFont="1" applyBorder="1" applyAlignment="1">
      <alignment horizontal="center" vertical="center"/>
    </xf>
    <xf numFmtId="38" fontId="5" fillId="0" borderId="7" xfId="1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 wrapText="1"/>
    </xf>
    <xf numFmtId="38" fontId="5" fillId="0" borderId="3" xfId="1" applyFont="1" applyBorder="1" applyAlignment="1">
      <alignment horizontal="center" vertical="center" wrapText="1"/>
    </xf>
    <xf numFmtId="38" fontId="5" fillId="0" borderId="4" xfId="1" applyFont="1" applyBorder="1" applyAlignment="1">
      <alignment horizontal="center" vertical="center" wrapText="1"/>
    </xf>
    <xf numFmtId="38" fontId="5" fillId="0" borderId="2" xfId="1" applyFont="1" applyBorder="1" applyAlignment="1">
      <alignment horizontal="center" vertical="center" wrapText="1"/>
    </xf>
    <xf numFmtId="38" fontId="5" fillId="0" borderId="5" xfId="1" applyFont="1" applyBorder="1" applyAlignment="1">
      <alignment horizontal="center" vertical="center" wrapText="1"/>
    </xf>
    <xf numFmtId="38" fontId="5" fillId="0" borderId="6" xfId="1" applyFont="1" applyBorder="1" applyAlignment="1">
      <alignment horizontal="center" vertical="center" wrapText="1"/>
    </xf>
    <xf numFmtId="38" fontId="5" fillId="0" borderId="10" xfId="1" applyFont="1" applyBorder="1" applyAlignment="1">
      <alignment horizontal="center" vertical="center" wrapText="1"/>
    </xf>
    <xf numFmtId="38" fontId="5" fillId="0" borderId="8" xfId="1" applyFont="1" applyBorder="1" applyAlignment="1">
      <alignment horizontal="center" vertical="center" wrapText="1"/>
    </xf>
    <xf numFmtId="38" fontId="5" fillId="0" borderId="11" xfId="1" applyFont="1" applyBorder="1" applyAlignment="1">
      <alignment horizontal="center" vertical="center" wrapText="1"/>
    </xf>
    <xf numFmtId="38" fontId="5" fillId="0" borderId="12" xfId="1" applyFont="1" applyBorder="1" applyAlignment="1">
      <alignment horizontal="center" vertical="center" wrapText="1"/>
    </xf>
    <xf numFmtId="38" fontId="5" fillId="0" borderId="17" xfId="1" applyFont="1" applyFill="1" applyBorder="1" applyAlignment="1">
      <alignment vertical="center"/>
    </xf>
    <xf numFmtId="38" fontId="5" fillId="0" borderId="13" xfId="1" applyFont="1" applyBorder="1" applyAlignment="1">
      <alignment horizontal="center" vertical="center" wrapText="1"/>
    </xf>
    <xf numFmtId="38" fontId="5" fillId="0" borderId="7" xfId="1" applyFont="1" applyBorder="1" applyAlignment="1">
      <alignment horizontal="center" vertical="center" wrapText="1"/>
    </xf>
    <xf numFmtId="38" fontId="2" fillId="0" borderId="1" xfId="1" applyFont="1" applyBorder="1" applyAlignment="1">
      <alignment horizontal="center" vertical="center"/>
    </xf>
    <xf numFmtId="38" fontId="2" fillId="0" borderId="2" xfId="1" applyFont="1" applyBorder="1" applyAlignment="1">
      <alignment horizontal="center" vertical="center"/>
    </xf>
    <xf numFmtId="38" fontId="2" fillId="0" borderId="7" xfId="1" applyFont="1" applyBorder="1" applyAlignment="1">
      <alignment horizontal="center" vertical="center"/>
    </xf>
    <xf numFmtId="38" fontId="2" fillId="0" borderId="8" xfId="1" applyFont="1" applyBorder="1" applyAlignment="1">
      <alignment horizontal="center" vertical="center"/>
    </xf>
    <xf numFmtId="38" fontId="2" fillId="0" borderId="1" xfId="1" applyFont="1" applyBorder="1" applyAlignment="1">
      <alignment horizontal="center" vertical="center" wrapText="1"/>
    </xf>
    <xf numFmtId="38" fontId="2" fillId="0" borderId="2" xfId="1" applyFont="1" applyBorder="1" applyAlignment="1">
      <alignment horizontal="center" vertical="center" wrapText="1"/>
    </xf>
    <xf numFmtId="38" fontId="2" fillId="0" borderId="7" xfId="1" applyFont="1" applyBorder="1" applyAlignment="1">
      <alignment horizontal="center" vertical="center" wrapText="1"/>
    </xf>
    <xf numFmtId="38" fontId="2" fillId="0" borderId="8" xfId="1" applyFont="1" applyBorder="1" applyAlignment="1">
      <alignment horizontal="center" vertical="center" wrapText="1"/>
    </xf>
    <xf numFmtId="38" fontId="5" fillId="0" borderId="4" xfId="1" applyFont="1" applyBorder="1" applyAlignment="1">
      <alignment horizontal="center" vertical="center" wrapText="1"/>
    </xf>
    <xf numFmtId="38" fontId="5" fillId="0" borderId="10" xfId="1" applyFont="1" applyBorder="1" applyAlignment="1">
      <alignment horizontal="center" vertical="center" wrapText="1"/>
    </xf>
    <xf numFmtId="38" fontId="5" fillId="0" borderId="2" xfId="1" applyFont="1" applyBorder="1" applyAlignment="1">
      <alignment horizontal="center" vertical="center" wrapText="1"/>
    </xf>
    <xf numFmtId="38" fontId="5" fillId="0" borderId="8" xfId="1" applyFont="1" applyBorder="1" applyAlignment="1">
      <alignment horizontal="center" vertical="center" wrapText="1"/>
    </xf>
    <xf numFmtId="38" fontId="5" fillId="0" borderId="18" xfId="1" applyFont="1" applyBorder="1" applyAlignment="1">
      <alignment horizontal="center" vertical="center"/>
    </xf>
    <xf numFmtId="38" fontId="5" fillId="0" borderId="20" xfId="1" applyFont="1" applyBorder="1" applyAlignment="1">
      <alignment horizontal="center" vertical="center"/>
    </xf>
    <xf numFmtId="38" fontId="5" fillId="0" borderId="7" xfId="1" applyFont="1" applyBorder="1" applyAlignment="1">
      <alignment horizontal="center" vertical="center"/>
    </xf>
    <xf numFmtId="38" fontId="5" fillId="0" borderId="9" xfId="1" applyFont="1" applyBorder="1" applyAlignment="1">
      <alignment horizontal="center" vertical="center"/>
    </xf>
    <xf numFmtId="38" fontId="5" fillId="0" borderId="19" xfId="1" applyFont="1" applyBorder="1" applyAlignment="1">
      <alignment horizontal="center" vertical="center"/>
    </xf>
    <xf numFmtId="38" fontId="5" fillId="0" borderId="4" xfId="1" applyFont="1" applyBorder="1" applyAlignment="1">
      <alignment horizontal="center" vertical="center"/>
    </xf>
    <xf numFmtId="38" fontId="5" fillId="0" borderId="10" xfId="1" applyFont="1" applyBorder="1" applyAlignment="1">
      <alignment horizontal="center" vertical="center"/>
    </xf>
    <xf numFmtId="38" fontId="2" fillId="0" borderId="18" xfId="1" applyFont="1" applyFill="1" applyBorder="1" applyAlignment="1">
      <alignment horizontal="center" vertical="center"/>
    </xf>
    <xf numFmtId="38" fontId="2" fillId="0" borderId="19" xfId="1" applyFont="1" applyFill="1" applyBorder="1" applyAlignment="1">
      <alignment horizontal="center" vertical="center"/>
    </xf>
    <xf numFmtId="38" fontId="5" fillId="0" borderId="18" xfId="1" applyFont="1" applyFill="1" applyBorder="1" applyAlignment="1">
      <alignment horizontal="center" vertical="center"/>
    </xf>
    <xf numFmtId="38" fontId="5" fillId="0" borderId="19" xfId="1" applyFont="1" applyFill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38BED4-ECDE-4774-B038-ACFFAA6C7B19}">
  <sheetPr codeName="Sheet4">
    <tabColor rgb="FFFFFF00"/>
    <pageSetUpPr fitToPage="1"/>
  </sheetPr>
  <dimension ref="A1:BH51"/>
  <sheetViews>
    <sheetView tabSelected="1"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60" width="12.5" style="2" customWidth="1"/>
    <col min="61" max="69" width="18.625" style="2" customWidth="1"/>
    <col min="70" max="16384" width="9" style="2"/>
  </cols>
  <sheetData>
    <row r="1" spans="1:60" x14ac:dyDescent="0.15">
      <c r="A1" s="1" t="s">
        <v>65</v>
      </c>
    </row>
    <row r="2" spans="1:60" ht="18.75" customHeight="1" x14ac:dyDescent="0.15">
      <c r="A2" s="92"/>
      <c r="B2" s="93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0">
        <v>69</v>
      </c>
      <c r="AP2" s="81">
        <v>70</v>
      </c>
      <c r="AQ2" s="80">
        <v>71</v>
      </c>
      <c r="AR2" s="80">
        <v>72</v>
      </c>
      <c r="AS2" s="80">
        <v>73</v>
      </c>
      <c r="AT2" s="80">
        <v>74</v>
      </c>
      <c r="AU2" s="80">
        <v>75</v>
      </c>
      <c r="AV2" s="80">
        <v>76</v>
      </c>
      <c r="AW2" s="81">
        <v>78</v>
      </c>
      <c r="AX2" s="82">
        <v>79</v>
      </c>
      <c r="AY2" s="83">
        <v>80</v>
      </c>
      <c r="AZ2" s="84">
        <v>81</v>
      </c>
      <c r="BA2" s="81">
        <v>82</v>
      </c>
      <c r="BB2" s="82">
        <v>83</v>
      </c>
      <c r="BC2" s="83">
        <v>84</v>
      </c>
      <c r="BD2" s="80">
        <v>85</v>
      </c>
      <c r="BE2" s="80">
        <v>86</v>
      </c>
      <c r="BF2" s="84">
        <v>87</v>
      </c>
      <c r="BG2" s="81">
        <v>88</v>
      </c>
      <c r="BH2" s="82">
        <v>97</v>
      </c>
    </row>
    <row r="3" spans="1:60" ht="25.5" x14ac:dyDescent="0.15">
      <c r="A3" s="94"/>
      <c r="B3" s="95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40" t="s">
        <v>38</v>
      </c>
      <c r="AP3" s="85" t="s">
        <v>39</v>
      </c>
      <c r="AQ3" s="40" t="s">
        <v>40</v>
      </c>
      <c r="AR3" s="40" t="s">
        <v>41</v>
      </c>
      <c r="AS3" s="40" t="s">
        <v>42</v>
      </c>
      <c r="AT3" s="40" t="s">
        <v>43</v>
      </c>
      <c r="AU3" s="40" t="s">
        <v>44</v>
      </c>
      <c r="AV3" s="40" t="s">
        <v>45</v>
      </c>
      <c r="AW3" s="85" t="s">
        <v>46</v>
      </c>
      <c r="AX3" s="86" t="s">
        <v>47</v>
      </c>
      <c r="AY3" s="87" t="s">
        <v>48</v>
      </c>
      <c r="AZ3" s="88" t="s">
        <v>49</v>
      </c>
      <c r="BA3" s="85" t="s">
        <v>50</v>
      </c>
      <c r="BB3" s="86" t="s">
        <v>51</v>
      </c>
      <c r="BC3" s="87" t="s">
        <v>52</v>
      </c>
      <c r="BD3" s="40" t="s">
        <v>53</v>
      </c>
      <c r="BE3" s="40" t="s">
        <v>54</v>
      </c>
      <c r="BF3" s="88" t="s">
        <v>55</v>
      </c>
      <c r="BG3" s="85" t="s">
        <v>56</v>
      </c>
      <c r="BH3" s="86" t="s">
        <v>57</v>
      </c>
    </row>
    <row r="4" spans="1:60" x14ac:dyDescent="0.15">
      <c r="A4" s="39">
        <v>1</v>
      </c>
      <c r="B4" s="6" t="s">
        <v>0</v>
      </c>
      <c r="C4" s="7">
        <v>7278895</v>
      </c>
      <c r="D4" s="7">
        <v>1678</v>
      </c>
      <c r="E4" s="7">
        <v>0</v>
      </c>
      <c r="F4" s="7">
        <v>0</v>
      </c>
      <c r="G4" s="7">
        <v>37148982</v>
      </c>
      <c r="H4" s="7">
        <v>765</v>
      </c>
      <c r="I4" s="7">
        <v>43770</v>
      </c>
      <c r="J4" s="7">
        <v>828</v>
      </c>
      <c r="K4" s="7">
        <v>0</v>
      </c>
      <c r="L4" s="7">
        <v>1576</v>
      </c>
      <c r="M4" s="7">
        <v>842</v>
      </c>
      <c r="N4" s="7">
        <v>0</v>
      </c>
      <c r="O4" s="7">
        <v>1</v>
      </c>
      <c r="P4" s="7">
        <v>0</v>
      </c>
      <c r="Q4" s="7">
        <v>0</v>
      </c>
      <c r="R4" s="7">
        <v>0</v>
      </c>
      <c r="S4" s="7">
        <v>0</v>
      </c>
      <c r="T4" s="7">
        <v>0</v>
      </c>
      <c r="U4" s="7">
        <v>0</v>
      </c>
      <c r="V4" s="7">
        <v>0</v>
      </c>
      <c r="W4" s="7">
        <v>0</v>
      </c>
      <c r="X4" s="7">
        <v>15314</v>
      </c>
      <c r="Y4" s="7">
        <v>87104</v>
      </c>
      <c r="Z4" s="7">
        <v>0</v>
      </c>
      <c r="AA4" s="7">
        <v>0</v>
      </c>
      <c r="AB4" s="7">
        <v>0</v>
      </c>
      <c r="AC4" s="7">
        <v>13357</v>
      </c>
      <c r="AD4" s="7">
        <v>0</v>
      </c>
      <c r="AE4" s="7">
        <v>301</v>
      </c>
      <c r="AF4" s="7">
        <v>4429</v>
      </c>
      <c r="AG4" s="7">
        <v>0</v>
      </c>
      <c r="AH4" s="7">
        <v>1227</v>
      </c>
      <c r="AI4" s="7">
        <v>61558</v>
      </c>
      <c r="AJ4" s="7">
        <v>179184</v>
      </c>
      <c r="AK4" s="7">
        <v>9311</v>
      </c>
      <c r="AL4" s="7">
        <v>520</v>
      </c>
      <c r="AM4" s="7">
        <v>501901</v>
      </c>
      <c r="AN4" s="7">
        <v>0</v>
      </c>
      <c r="AO4" s="7">
        <v>0</v>
      </c>
      <c r="AP4" s="8">
        <v>45351543</v>
      </c>
      <c r="AQ4" s="9">
        <v>41588</v>
      </c>
      <c r="AR4" s="9">
        <v>3809321</v>
      </c>
      <c r="AS4" s="9">
        <v>0</v>
      </c>
      <c r="AT4" s="9">
        <v>0</v>
      </c>
      <c r="AU4" s="9">
        <v>1552685</v>
      </c>
      <c r="AV4" s="9">
        <v>2223</v>
      </c>
      <c r="AW4" s="8">
        <v>5405817</v>
      </c>
      <c r="AX4" s="6">
        <v>50757360</v>
      </c>
      <c r="AY4" s="10">
        <v>17979028</v>
      </c>
      <c r="AZ4" s="11">
        <v>19602</v>
      </c>
      <c r="BA4" s="8">
        <v>23384845</v>
      </c>
      <c r="BB4" s="6">
        <v>68736388</v>
      </c>
      <c r="BC4" s="12">
        <v>-18504902</v>
      </c>
      <c r="BD4" s="13">
        <v>-12555</v>
      </c>
      <c r="BE4" s="13">
        <v>-534592</v>
      </c>
      <c r="BF4" s="89">
        <v>-6992590</v>
      </c>
      <c r="BG4" s="8">
        <v>4332796</v>
      </c>
      <c r="BH4" s="6">
        <v>49684339</v>
      </c>
    </row>
    <row r="5" spans="1:60" x14ac:dyDescent="0.15">
      <c r="A5" s="39">
        <v>2</v>
      </c>
      <c r="B5" s="6" t="s">
        <v>1</v>
      </c>
      <c r="C5" s="7">
        <v>10399</v>
      </c>
      <c r="D5" s="7">
        <v>338937</v>
      </c>
      <c r="E5" s="7">
        <v>3882</v>
      </c>
      <c r="F5" s="7">
        <v>330</v>
      </c>
      <c r="G5" s="7">
        <v>59238</v>
      </c>
      <c r="H5" s="7">
        <v>1</v>
      </c>
      <c r="I5" s="7">
        <v>477118</v>
      </c>
      <c r="J5" s="7">
        <v>118</v>
      </c>
      <c r="K5" s="7">
        <v>0</v>
      </c>
      <c r="L5" s="7">
        <v>0</v>
      </c>
      <c r="M5" s="7">
        <v>14</v>
      </c>
      <c r="N5" s="7">
        <v>0</v>
      </c>
      <c r="O5" s="7">
        <v>0</v>
      </c>
      <c r="P5" s="7">
        <v>0</v>
      </c>
      <c r="Q5" s="7">
        <v>0</v>
      </c>
      <c r="R5" s="7">
        <v>0</v>
      </c>
      <c r="S5" s="7">
        <v>0</v>
      </c>
      <c r="T5" s="7">
        <v>0</v>
      </c>
      <c r="U5" s="7">
        <v>0</v>
      </c>
      <c r="V5" s="7">
        <v>0</v>
      </c>
      <c r="W5" s="7">
        <v>1</v>
      </c>
      <c r="X5" s="7">
        <v>324</v>
      </c>
      <c r="Y5" s="7">
        <v>4684</v>
      </c>
      <c r="Z5" s="7">
        <v>0</v>
      </c>
      <c r="AA5" s="7">
        <v>0</v>
      </c>
      <c r="AB5" s="7">
        <v>0</v>
      </c>
      <c r="AC5" s="7">
        <v>0</v>
      </c>
      <c r="AD5" s="7">
        <v>0</v>
      </c>
      <c r="AE5" s="7">
        <v>0</v>
      </c>
      <c r="AF5" s="7">
        <v>0</v>
      </c>
      <c r="AG5" s="7">
        <v>0</v>
      </c>
      <c r="AH5" s="7">
        <v>222</v>
      </c>
      <c r="AI5" s="7">
        <v>2336</v>
      </c>
      <c r="AJ5" s="7">
        <v>4509</v>
      </c>
      <c r="AK5" s="7">
        <v>0</v>
      </c>
      <c r="AL5" s="7">
        <v>0</v>
      </c>
      <c r="AM5" s="7">
        <v>48807</v>
      </c>
      <c r="AN5" s="7">
        <v>0</v>
      </c>
      <c r="AO5" s="7">
        <v>0</v>
      </c>
      <c r="AP5" s="8">
        <v>950920</v>
      </c>
      <c r="AQ5" s="9">
        <v>2579</v>
      </c>
      <c r="AR5" s="9">
        <v>223573</v>
      </c>
      <c r="AS5" s="9">
        <v>0</v>
      </c>
      <c r="AT5" s="9">
        <v>0</v>
      </c>
      <c r="AU5" s="9">
        <v>0</v>
      </c>
      <c r="AV5" s="9">
        <v>479690</v>
      </c>
      <c r="AW5" s="8">
        <v>705842</v>
      </c>
      <c r="AX5" s="6">
        <v>1656762</v>
      </c>
      <c r="AY5" s="10">
        <v>274094</v>
      </c>
      <c r="AZ5" s="11">
        <v>116132</v>
      </c>
      <c r="BA5" s="8">
        <v>979936</v>
      </c>
      <c r="BB5" s="6">
        <v>1930856</v>
      </c>
      <c r="BC5" s="12">
        <v>-116187</v>
      </c>
      <c r="BD5" s="13">
        <v>-831</v>
      </c>
      <c r="BE5" s="13">
        <v>-1981</v>
      </c>
      <c r="BF5" s="89">
        <v>-26727</v>
      </c>
      <c r="BG5" s="8">
        <v>860937</v>
      </c>
      <c r="BH5" s="6">
        <v>1811857</v>
      </c>
    </row>
    <row r="6" spans="1:60" x14ac:dyDescent="0.15">
      <c r="A6" s="39">
        <v>3</v>
      </c>
      <c r="B6" s="6" t="s">
        <v>2</v>
      </c>
      <c r="C6" s="7">
        <v>0</v>
      </c>
      <c r="D6" s="7">
        <v>0</v>
      </c>
      <c r="E6" s="7">
        <v>722649</v>
      </c>
      <c r="F6" s="7">
        <v>0</v>
      </c>
      <c r="G6" s="7">
        <v>2274085</v>
      </c>
      <c r="H6" s="7">
        <v>0</v>
      </c>
      <c r="I6" s="7">
        <v>0</v>
      </c>
      <c r="J6" s="7">
        <v>45</v>
      </c>
      <c r="K6" s="7">
        <v>0</v>
      </c>
      <c r="L6" s="7">
        <v>0</v>
      </c>
      <c r="M6" s="7">
        <v>0</v>
      </c>
      <c r="N6" s="7">
        <v>0</v>
      </c>
      <c r="O6" s="7">
        <v>0</v>
      </c>
      <c r="P6" s="7">
        <v>0</v>
      </c>
      <c r="Q6" s="7">
        <v>0</v>
      </c>
      <c r="R6" s="7">
        <v>0</v>
      </c>
      <c r="S6" s="7">
        <v>0</v>
      </c>
      <c r="T6" s="7">
        <v>0</v>
      </c>
      <c r="U6" s="7">
        <v>0</v>
      </c>
      <c r="V6" s="7">
        <v>0</v>
      </c>
      <c r="W6" s="7">
        <v>0</v>
      </c>
      <c r="X6" s="7">
        <v>2461</v>
      </c>
      <c r="Y6" s="7">
        <v>0</v>
      </c>
      <c r="Z6" s="7">
        <v>0</v>
      </c>
      <c r="AA6" s="7">
        <v>0</v>
      </c>
      <c r="AB6" s="7">
        <v>0</v>
      </c>
      <c r="AC6" s="7">
        <v>0</v>
      </c>
      <c r="AD6" s="7">
        <v>0</v>
      </c>
      <c r="AE6" s="7">
        <v>0</v>
      </c>
      <c r="AF6" s="7">
        <v>420</v>
      </c>
      <c r="AG6" s="7">
        <v>0</v>
      </c>
      <c r="AH6" s="7">
        <v>370</v>
      </c>
      <c r="AI6" s="7">
        <v>4064</v>
      </c>
      <c r="AJ6" s="7">
        <v>32505</v>
      </c>
      <c r="AK6" s="7">
        <v>0</v>
      </c>
      <c r="AL6" s="7">
        <v>0</v>
      </c>
      <c r="AM6" s="7">
        <v>158571</v>
      </c>
      <c r="AN6" s="7">
        <v>0</v>
      </c>
      <c r="AO6" s="7">
        <v>0</v>
      </c>
      <c r="AP6" s="8">
        <v>3195170</v>
      </c>
      <c r="AQ6" s="9">
        <v>10741</v>
      </c>
      <c r="AR6" s="9">
        <v>522075</v>
      </c>
      <c r="AS6" s="9">
        <v>0</v>
      </c>
      <c r="AT6" s="9">
        <v>0</v>
      </c>
      <c r="AU6" s="9">
        <v>0</v>
      </c>
      <c r="AV6" s="9">
        <v>1929</v>
      </c>
      <c r="AW6" s="8">
        <v>534745</v>
      </c>
      <c r="AX6" s="6">
        <v>3729915</v>
      </c>
      <c r="AY6" s="10">
        <v>7116754</v>
      </c>
      <c r="AZ6" s="11">
        <v>39197</v>
      </c>
      <c r="BA6" s="8">
        <v>7651499</v>
      </c>
      <c r="BB6" s="6">
        <v>10846669</v>
      </c>
      <c r="BC6" s="12">
        <v>-1000873</v>
      </c>
      <c r="BD6" s="13">
        <v>-16634</v>
      </c>
      <c r="BE6" s="13">
        <v>-26879</v>
      </c>
      <c r="BF6" s="89">
        <v>-363027</v>
      </c>
      <c r="BG6" s="8">
        <v>6607113</v>
      </c>
      <c r="BH6" s="6">
        <v>9802283</v>
      </c>
    </row>
    <row r="7" spans="1:60" x14ac:dyDescent="0.15">
      <c r="A7" s="39">
        <v>6</v>
      </c>
      <c r="B7" s="6" t="s">
        <v>3</v>
      </c>
      <c r="C7" s="7">
        <v>850</v>
      </c>
      <c r="D7" s="7">
        <v>741</v>
      </c>
      <c r="E7" s="7">
        <v>0</v>
      </c>
      <c r="F7" s="7">
        <v>29557</v>
      </c>
      <c r="G7" s="7">
        <v>13099</v>
      </c>
      <c r="H7" s="7">
        <v>56</v>
      </c>
      <c r="I7" s="7">
        <v>39270</v>
      </c>
      <c r="J7" s="7">
        <v>52114</v>
      </c>
      <c r="K7" s="7">
        <v>22120</v>
      </c>
      <c r="L7" s="7">
        <v>38</v>
      </c>
      <c r="M7" s="7">
        <v>530898</v>
      </c>
      <c r="N7" s="7">
        <v>1</v>
      </c>
      <c r="O7" s="7">
        <v>472547</v>
      </c>
      <c r="P7" s="7">
        <v>468</v>
      </c>
      <c r="Q7" s="7">
        <v>22</v>
      </c>
      <c r="R7" s="7">
        <v>686</v>
      </c>
      <c r="S7" s="7">
        <v>87</v>
      </c>
      <c r="T7" s="7">
        <v>1506</v>
      </c>
      <c r="U7" s="7">
        <v>50</v>
      </c>
      <c r="V7" s="7">
        <v>4</v>
      </c>
      <c r="W7" s="7">
        <v>454</v>
      </c>
      <c r="X7" s="7">
        <v>1089</v>
      </c>
      <c r="Y7" s="7">
        <v>203200</v>
      </c>
      <c r="Z7" s="7">
        <v>1182849</v>
      </c>
      <c r="AA7" s="7">
        <v>0</v>
      </c>
      <c r="AB7" s="7">
        <v>6</v>
      </c>
      <c r="AC7" s="7">
        <v>159</v>
      </c>
      <c r="AD7" s="7">
        <v>24</v>
      </c>
      <c r="AE7" s="7">
        <v>20</v>
      </c>
      <c r="AF7" s="7">
        <v>116</v>
      </c>
      <c r="AG7" s="7">
        <v>4</v>
      </c>
      <c r="AH7" s="7">
        <v>451</v>
      </c>
      <c r="AI7" s="7">
        <v>1492</v>
      </c>
      <c r="AJ7" s="7">
        <v>738</v>
      </c>
      <c r="AK7" s="7">
        <v>264</v>
      </c>
      <c r="AL7" s="7">
        <v>248</v>
      </c>
      <c r="AM7" s="7">
        <v>1335</v>
      </c>
      <c r="AN7" s="7">
        <v>0</v>
      </c>
      <c r="AO7" s="7">
        <v>638</v>
      </c>
      <c r="AP7" s="8">
        <v>2557201</v>
      </c>
      <c r="AQ7" s="9">
        <v>-3823</v>
      </c>
      <c r="AR7" s="9">
        <v>-4245</v>
      </c>
      <c r="AS7" s="9">
        <v>0</v>
      </c>
      <c r="AT7" s="9">
        <v>0</v>
      </c>
      <c r="AU7" s="9">
        <v>0</v>
      </c>
      <c r="AV7" s="9">
        <v>3328</v>
      </c>
      <c r="AW7" s="8">
        <v>-4740</v>
      </c>
      <c r="AX7" s="6">
        <v>2552461</v>
      </c>
      <c r="AY7" s="10">
        <v>4450535</v>
      </c>
      <c r="AZ7" s="11">
        <v>16770</v>
      </c>
      <c r="BA7" s="8">
        <v>4445795</v>
      </c>
      <c r="BB7" s="6">
        <v>7002996</v>
      </c>
      <c r="BC7" s="12">
        <v>-1942219</v>
      </c>
      <c r="BD7" s="13">
        <v>0</v>
      </c>
      <c r="BE7" s="13">
        <v>-109826</v>
      </c>
      <c r="BF7" s="89">
        <v>-927797</v>
      </c>
      <c r="BG7" s="8">
        <v>2393750</v>
      </c>
      <c r="BH7" s="6">
        <v>4950951</v>
      </c>
    </row>
    <row r="8" spans="1:60" x14ac:dyDescent="0.15">
      <c r="A8" s="39">
        <v>11</v>
      </c>
      <c r="B8" s="6" t="s">
        <v>4</v>
      </c>
      <c r="C8" s="7">
        <v>11009030</v>
      </c>
      <c r="D8" s="7">
        <v>25660</v>
      </c>
      <c r="E8" s="7">
        <v>1578490</v>
      </c>
      <c r="F8" s="7">
        <v>0</v>
      </c>
      <c r="G8" s="7">
        <v>16739858</v>
      </c>
      <c r="H8" s="7">
        <v>1436</v>
      </c>
      <c r="I8" s="7">
        <v>14474</v>
      </c>
      <c r="J8" s="7">
        <v>16293</v>
      </c>
      <c r="K8" s="7">
        <v>0</v>
      </c>
      <c r="L8" s="7">
        <v>26</v>
      </c>
      <c r="M8" s="7">
        <v>9044</v>
      </c>
      <c r="N8" s="7">
        <v>0</v>
      </c>
      <c r="O8" s="7">
        <v>0</v>
      </c>
      <c r="P8" s="7">
        <v>0</v>
      </c>
      <c r="Q8" s="7">
        <v>0</v>
      </c>
      <c r="R8" s="7">
        <v>0</v>
      </c>
      <c r="S8" s="7">
        <v>0</v>
      </c>
      <c r="T8" s="7">
        <v>0</v>
      </c>
      <c r="U8" s="7">
        <v>0</v>
      </c>
      <c r="V8" s="7">
        <v>0</v>
      </c>
      <c r="W8" s="7">
        <v>0</v>
      </c>
      <c r="X8" s="7">
        <v>5272</v>
      </c>
      <c r="Y8" s="7">
        <v>4805</v>
      </c>
      <c r="Z8" s="7">
        <v>0</v>
      </c>
      <c r="AA8" s="7">
        <v>0</v>
      </c>
      <c r="AB8" s="7">
        <v>0</v>
      </c>
      <c r="AC8" s="7">
        <v>11097</v>
      </c>
      <c r="AD8" s="7">
        <v>0</v>
      </c>
      <c r="AE8" s="7">
        <v>0</v>
      </c>
      <c r="AF8" s="7">
        <v>13002</v>
      </c>
      <c r="AG8" s="7">
        <v>2</v>
      </c>
      <c r="AH8" s="7">
        <v>42999</v>
      </c>
      <c r="AI8" s="7">
        <v>272448</v>
      </c>
      <c r="AJ8" s="7">
        <v>749999</v>
      </c>
      <c r="AK8" s="7">
        <v>6873</v>
      </c>
      <c r="AL8" s="7">
        <v>292</v>
      </c>
      <c r="AM8" s="7">
        <v>4451210</v>
      </c>
      <c r="AN8" s="7">
        <v>0</v>
      </c>
      <c r="AO8" s="7">
        <v>18393</v>
      </c>
      <c r="AP8" s="8">
        <v>34970703</v>
      </c>
      <c r="AQ8" s="9">
        <v>712741</v>
      </c>
      <c r="AR8" s="9">
        <v>38142036</v>
      </c>
      <c r="AS8" s="9">
        <v>0</v>
      </c>
      <c r="AT8" s="9">
        <v>0</v>
      </c>
      <c r="AU8" s="9">
        <v>0</v>
      </c>
      <c r="AV8" s="9">
        <v>-309268</v>
      </c>
      <c r="AW8" s="8">
        <v>38545509</v>
      </c>
      <c r="AX8" s="6">
        <v>73516212</v>
      </c>
      <c r="AY8" s="10">
        <v>74338791</v>
      </c>
      <c r="AZ8" s="11">
        <v>413156</v>
      </c>
      <c r="BA8" s="8">
        <v>112884300</v>
      </c>
      <c r="BB8" s="6">
        <v>147855003</v>
      </c>
      <c r="BC8" s="12">
        <v>-39877719</v>
      </c>
      <c r="BD8" s="13">
        <v>-81375</v>
      </c>
      <c r="BE8" s="13">
        <v>-538318</v>
      </c>
      <c r="BF8" s="89">
        <v>-6431876</v>
      </c>
      <c r="BG8" s="8">
        <v>72386888</v>
      </c>
      <c r="BH8" s="6">
        <v>107357591</v>
      </c>
    </row>
    <row r="9" spans="1:60" x14ac:dyDescent="0.15">
      <c r="A9" s="39">
        <v>15</v>
      </c>
      <c r="B9" s="6" t="s">
        <v>5</v>
      </c>
      <c r="C9" s="7">
        <v>114395</v>
      </c>
      <c r="D9" s="7">
        <v>1754</v>
      </c>
      <c r="E9" s="7">
        <v>94159</v>
      </c>
      <c r="F9" s="7">
        <v>6938</v>
      </c>
      <c r="G9" s="7">
        <v>77086</v>
      </c>
      <c r="H9" s="7">
        <v>253074</v>
      </c>
      <c r="I9" s="7">
        <v>18037</v>
      </c>
      <c r="J9" s="7">
        <v>4050</v>
      </c>
      <c r="K9" s="7">
        <v>172</v>
      </c>
      <c r="L9" s="7">
        <v>2049</v>
      </c>
      <c r="M9" s="7">
        <v>34712</v>
      </c>
      <c r="N9" s="7">
        <v>120</v>
      </c>
      <c r="O9" s="7">
        <v>1424</v>
      </c>
      <c r="P9" s="7">
        <v>4749</v>
      </c>
      <c r="Q9" s="7">
        <v>556</v>
      </c>
      <c r="R9" s="7">
        <v>12217</v>
      </c>
      <c r="S9" s="7">
        <v>881</v>
      </c>
      <c r="T9" s="7">
        <v>60671</v>
      </c>
      <c r="U9" s="7">
        <v>3389</v>
      </c>
      <c r="V9" s="7">
        <v>2633</v>
      </c>
      <c r="W9" s="7">
        <v>3403</v>
      </c>
      <c r="X9" s="7">
        <v>14154</v>
      </c>
      <c r="Y9" s="7">
        <v>295687</v>
      </c>
      <c r="Z9" s="7">
        <v>6837</v>
      </c>
      <c r="AA9" s="7">
        <v>2378</v>
      </c>
      <c r="AB9" s="7">
        <v>13617</v>
      </c>
      <c r="AC9" s="7">
        <v>338976</v>
      </c>
      <c r="AD9" s="7">
        <v>39983</v>
      </c>
      <c r="AE9" s="7">
        <v>1616</v>
      </c>
      <c r="AF9" s="7">
        <v>160710</v>
      </c>
      <c r="AG9" s="7">
        <v>21211</v>
      </c>
      <c r="AH9" s="7">
        <v>256620</v>
      </c>
      <c r="AI9" s="7">
        <v>21684</v>
      </c>
      <c r="AJ9" s="7">
        <v>427935</v>
      </c>
      <c r="AK9" s="7">
        <v>140814</v>
      </c>
      <c r="AL9" s="7">
        <v>120130</v>
      </c>
      <c r="AM9" s="7">
        <v>186635</v>
      </c>
      <c r="AN9" s="7">
        <v>32110</v>
      </c>
      <c r="AO9" s="7">
        <v>1009</v>
      </c>
      <c r="AP9" s="8">
        <v>2778575</v>
      </c>
      <c r="AQ9" s="9">
        <v>98118</v>
      </c>
      <c r="AR9" s="9">
        <v>5336429</v>
      </c>
      <c r="AS9" s="9">
        <v>0</v>
      </c>
      <c r="AT9" s="9">
        <v>1235</v>
      </c>
      <c r="AU9" s="9">
        <v>257697</v>
      </c>
      <c r="AV9" s="9">
        <v>-3046</v>
      </c>
      <c r="AW9" s="8">
        <v>5690433</v>
      </c>
      <c r="AX9" s="6">
        <v>8469008</v>
      </c>
      <c r="AY9" s="10">
        <v>1050370</v>
      </c>
      <c r="AZ9" s="11">
        <v>23652</v>
      </c>
      <c r="BA9" s="8">
        <v>6740803</v>
      </c>
      <c r="BB9" s="6">
        <v>9519378</v>
      </c>
      <c r="BC9" s="12">
        <v>-8176723</v>
      </c>
      <c r="BD9" s="13">
        <v>-8613</v>
      </c>
      <c r="BE9" s="13">
        <v>-27844</v>
      </c>
      <c r="BF9" s="89">
        <v>-327356</v>
      </c>
      <c r="BG9" s="8">
        <v>-1472377</v>
      </c>
      <c r="BH9" s="6">
        <v>1306198</v>
      </c>
    </row>
    <row r="10" spans="1:60" x14ac:dyDescent="0.15">
      <c r="A10" s="39">
        <v>16</v>
      </c>
      <c r="B10" s="6" t="s">
        <v>6</v>
      </c>
      <c r="C10" s="7">
        <v>642583</v>
      </c>
      <c r="D10" s="7">
        <v>33985</v>
      </c>
      <c r="E10" s="7">
        <v>33793</v>
      </c>
      <c r="F10" s="7">
        <v>2114</v>
      </c>
      <c r="G10" s="7">
        <v>829245</v>
      </c>
      <c r="H10" s="7">
        <v>3899</v>
      </c>
      <c r="I10" s="7">
        <v>2201221</v>
      </c>
      <c r="J10" s="7">
        <v>15673</v>
      </c>
      <c r="K10" s="7">
        <v>207</v>
      </c>
      <c r="L10" s="7">
        <v>6909</v>
      </c>
      <c r="M10" s="7">
        <v>354765</v>
      </c>
      <c r="N10" s="7">
        <v>90</v>
      </c>
      <c r="O10" s="7">
        <v>494</v>
      </c>
      <c r="P10" s="7">
        <v>14661</v>
      </c>
      <c r="Q10" s="7">
        <v>624</v>
      </c>
      <c r="R10" s="7">
        <v>13083</v>
      </c>
      <c r="S10" s="7">
        <v>3006</v>
      </c>
      <c r="T10" s="7">
        <v>71690</v>
      </c>
      <c r="U10" s="7">
        <v>21569</v>
      </c>
      <c r="V10" s="7">
        <v>5663</v>
      </c>
      <c r="W10" s="7">
        <v>4657</v>
      </c>
      <c r="X10" s="7">
        <v>221697</v>
      </c>
      <c r="Y10" s="7">
        <v>2830036</v>
      </c>
      <c r="Z10" s="7">
        <v>26031</v>
      </c>
      <c r="AA10" s="7">
        <v>8501</v>
      </c>
      <c r="AB10" s="7">
        <v>22961</v>
      </c>
      <c r="AC10" s="7">
        <v>574700</v>
      </c>
      <c r="AD10" s="7">
        <v>137688</v>
      </c>
      <c r="AE10" s="7">
        <v>37669</v>
      </c>
      <c r="AF10" s="7">
        <v>205823</v>
      </c>
      <c r="AG10" s="7">
        <v>312946</v>
      </c>
      <c r="AH10" s="7">
        <v>72135</v>
      </c>
      <c r="AI10" s="7">
        <v>348006</v>
      </c>
      <c r="AJ10" s="7">
        <v>653888</v>
      </c>
      <c r="AK10" s="7">
        <v>95792</v>
      </c>
      <c r="AL10" s="7">
        <v>172986</v>
      </c>
      <c r="AM10" s="7">
        <v>220511</v>
      </c>
      <c r="AN10" s="7">
        <v>692165</v>
      </c>
      <c r="AO10" s="7">
        <v>2868</v>
      </c>
      <c r="AP10" s="8">
        <v>10896334</v>
      </c>
      <c r="AQ10" s="9">
        <v>76127</v>
      </c>
      <c r="AR10" s="9">
        <v>880382</v>
      </c>
      <c r="AS10" s="9">
        <v>192</v>
      </c>
      <c r="AT10" s="9">
        <v>15033</v>
      </c>
      <c r="AU10" s="9">
        <v>288657</v>
      </c>
      <c r="AV10" s="9">
        <v>-115044</v>
      </c>
      <c r="AW10" s="8">
        <v>1145347</v>
      </c>
      <c r="AX10" s="6">
        <v>12041681</v>
      </c>
      <c r="AY10" s="10">
        <v>4710852</v>
      </c>
      <c r="AZ10" s="11">
        <v>369187</v>
      </c>
      <c r="BA10" s="8">
        <v>5856199</v>
      </c>
      <c r="BB10" s="6">
        <v>16752533</v>
      </c>
      <c r="BC10" s="12">
        <v>-8745628</v>
      </c>
      <c r="BD10" s="13">
        <v>-4837</v>
      </c>
      <c r="BE10" s="13">
        <v>-43890</v>
      </c>
      <c r="BF10" s="89">
        <v>-483866</v>
      </c>
      <c r="BG10" s="8">
        <v>-2938156</v>
      </c>
      <c r="BH10" s="6">
        <v>7958178</v>
      </c>
    </row>
    <row r="11" spans="1:60" x14ac:dyDescent="0.15">
      <c r="A11" s="39">
        <v>20</v>
      </c>
      <c r="B11" s="6" t="s">
        <v>7</v>
      </c>
      <c r="C11" s="7">
        <v>1834416</v>
      </c>
      <c r="D11" s="7">
        <v>1367</v>
      </c>
      <c r="E11" s="7">
        <v>152386</v>
      </c>
      <c r="F11" s="7">
        <v>72026</v>
      </c>
      <c r="G11" s="7">
        <v>546657</v>
      </c>
      <c r="H11" s="7">
        <v>78143</v>
      </c>
      <c r="I11" s="7">
        <v>261860</v>
      </c>
      <c r="J11" s="7">
        <v>620047</v>
      </c>
      <c r="K11" s="7">
        <v>10492</v>
      </c>
      <c r="L11" s="7">
        <v>215543</v>
      </c>
      <c r="M11" s="7">
        <v>203812</v>
      </c>
      <c r="N11" s="7">
        <v>59</v>
      </c>
      <c r="O11" s="7">
        <v>12651</v>
      </c>
      <c r="P11" s="7">
        <v>35001</v>
      </c>
      <c r="Q11" s="7">
        <v>1943</v>
      </c>
      <c r="R11" s="7">
        <v>23657</v>
      </c>
      <c r="S11" s="7">
        <v>4573</v>
      </c>
      <c r="T11" s="7">
        <v>237352</v>
      </c>
      <c r="U11" s="7">
        <v>25723</v>
      </c>
      <c r="V11" s="7">
        <v>15290</v>
      </c>
      <c r="W11" s="7">
        <v>40488</v>
      </c>
      <c r="X11" s="7">
        <v>100569</v>
      </c>
      <c r="Y11" s="7">
        <v>382543</v>
      </c>
      <c r="Z11" s="7">
        <v>11145</v>
      </c>
      <c r="AA11" s="7">
        <v>26802</v>
      </c>
      <c r="AB11" s="7">
        <v>78870</v>
      </c>
      <c r="AC11" s="7">
        <v>769</v>
      </c>
      <c r="AD11" s="7">
        <v>765</v>
      </c>
      <c r="AE11" s="7">
        <v>2152</v>
      </c>
      <c r="AF11" s="7">
        <v>27066</v>
      </c>
      <c r="AG11" s="7">
        <v>18394</v>
      </c>
      <c r="AH11" s="7">
        <v>58786</v>
      </c>
      <c r="AI11" s="7">
        <v>384510</v>
      </c>
      <c r="AJ11" s="7">
        <v>19200474</v>
      </c>
      <c r="AK11" s="7">
        <v>12675</v>
      </c>
      <c r="AL11" s="7">
        <v>206854</v>
      </c>
      <c r="AM11" s="7">
        <v>308110</v>
      </c>
      <c r="AN11" s="7">
        <v>14932</v>
      </c>
      <c r="AO11" s="7">
        <v>17453</v>
      </c>
      <c r="AP11" s="8">
        <v>25246355</v>
      </c>
      <c r="AQ11" s="9">
        <v>166025</v>
      </c>
      <c r="AR11" s="9">
        <v>4960657</v>
      </c>
      <c r="AS11" s="9">
        <v>0</v>
      </c>
      <c r="AT11" s="9">
        <v>0</v>
      </c>
      <c r="AU11" s="9">
        <v>0</v>
      </c>
      <c r="AV11" s="9">
        <v>26166</v>
      </c>
      <c r="AW11" s="8">
        <v>5152848</v>
      </c>
      <c r="AX11" s="6">
        <v>30399203</v>
      </c>
      <c r="AY11" s="10">
        <v>1704652</v>
      </c>
      <c r="AZ11" s="11">
        <v>138271</v>
      </c>
      <c r="BA11" s="8">
        <v>6857500</v>
      </c>
      <c r="BB11" s="6">
        <v>32103855</v>
      </c>
      <c r="BC11" s="12">
        <v>-29477417</v>
      </c>
      <c r="BD11" s="13">
        <v>-11521</v>
      </c>
      <c r="BE11" s="13">
        <v>-110209</v>
      </c>
      <c r="BF11" s="89">
        <v>-1217798</v>
      </c>
      <c r="BG11" s="8">
        <v>-22741647</v>
      </c>
      <c r="BH11" s="6">
        <v>2504708</v>
      </c>
    </row>
    <row r="12" spans="1:60" x14ac:dyDescent="0.15">
      <c r="A12" s="39">
        <v>21</v>
      </c>
      <c r="B12" s="6" t="s">
        <v>8</v>
      </c>
      <c r="C12" s="7">
        <v>186964</v>
      </c>
      <c r="D12" s="7">
        <v>15398</v>
      </c>
      <c r="E12" s="7">
        <v>218381</v>
      </c>
      <c r="F12" s="7">
        <v>38843</v>
      </c>
      <c r="G12" s="7">
        <v>249537</v>
      </c>
      <c r="H12" s="7">
        <v>1893</v>
      </c>
      <c r="I12" s="7">
        <v>53599</v>
      </c>
      <c r="J12" s="7">
        <v>37887</v>
      </c>
      <c r="K12" s="7">
        <v>68495</v>
      </c>
      <c r="L12" s="7">
        <v>1078</v>
      </c>
      <c r="M12" s="7">
        <v>233704</v>
      </c>
      <c r="N12" s="7">
        <v>65</v>
      </c>
      <c r="O12" s="7">
        <v>17006</v>
      </c>
      <c r="P12" s="7">
        <v>14633</v>
      </c>
      <c r="Q12" s="7">
        <v>317</v>
      </c>
      <c r="R12" s="7">
        <v>5059</v>
      </c>
      <c r="S12" s="7">
        <v>524</v>
      </c>
      <c r="T12" s="7">
        <v>16925</v>
      </c>
      <c r="U12" s="7">
        <v>2849</v>
      </c>
      <c r="V12" s="7">
        <v>589</v>
      </c>
      <c r="W12" s="7">
        <v>8406</v>
      </c>
      <c r="X12" s="7">
        <v>9289</v>
      </c>
      <c r="Y12" s="7">
        <v>1295782</v>
      </c>
      <c r="Z12" s="7">
        <v>147011</v>
      </c>
      <c r="AA12" s="7">
        <v>26621</v>
      </c>
      <c r="AB12" s="7">
        <v>59706</v>
      </c>
      <c r="AC12" s="7">
        <v>115699</v>
      </c>
      <c r="AD12" s="7">
        <v>11851</v>
      </c>
      <c r="AE12" s="7">
        <v>17639</v>
      </c>
      <c r="AF12" s="7">
        <v>7088486</v>
      </c>
      <c r="AG12" s="7">
        <v>28212</v>
      </c>
      <c r="AH12" s="7">
        <v>586419</v>
      </c>
      <c r="AI12" s="7">
        <v>140456</v>
      </c>
      <c r="AJ12" s="7">
        <v>245238</v>
      </c>
      <c r="AK12" s="7">
        <v>17049</v>
      </c>
      <c r="AL12" s="7">
        <v>105520</v>
      </c>
      <c r="AM12" s="7">
        <v>170249</v>
      </c>
      <c r="AN12" s="7">
        <v>0</v>
      </c>
      <c r="AO12" s="7">
        <v>42372</v>
      </c>
      <c r="AP12" s="8">
        <v>11279751</v>
      </c>
      <c r="AQ12" s="9">
        <v>12766</v>
      </c>
      <c r="AR12" s="9">
        <v>6373160</v>
      </c>
      <c r="AS12" s="9">
        <v>0</v>
      </c>
      <c r="AT12" s="9">
        <v>0</v>
      </c>
      <c r="AU12" s="9">
        <v>0</v>
      </c>
      <c r="AV12" s="9">
        <v>348</v>
      </c>
      <c r="AW12" s="8">
        <v>6386274</v>
      </c>
      <c r="AX12" s="6">
        <v>17666025</v>
      </c>
      <c r="AY12" s="10">
        <v>54450</v>
      </c>
      <c r="AZ12" s="11">
        <v>289</v>
      </c>
      <c r="BA12" s="8">
        <v>6440724</v>
      </c>
      <c r="BB12" s="6">
        <v>17720475</v>
      </c>
      <c r="BC12" s="12">
        <v>-17144391</v>
      </c>
      <c r="BD12" s="13">
        <v>-1814</v>
      </c>
      <c r="BE12" s="13">
        <v>-15747</v>
      </c>
      <c r="BF12" s="89">
        <v>-282715</v>
      </c>
      <c r="BG12" s="8">
        <v>-10721228</v>
      </c>
      <c r="BH12" s="6">
        <v>558523</v>
      </c>
    </row>
    <row r="13" spans="1:60" x14ac:dyDescent="0.15">
      <c r="A13" s="39">
        <v>22</v>
      </c>
      <c r="B13" s="6" t="s">
        <v>9</v>
      </c>
      <c r="C13" s="7">
        <v>263641</v>
      </c>
      <c r="D13" s="7">
        <v>12025</v>
      </c>
      <c r="E13" s="7">
        <v>88313</v>
      </c>
      <c r="F13" s="7">
        <v>15525</v>
      </c>
      <c r="G13" s="7">
        <v>734629</v>
      </c>
      <c r="H13" s="7">
        <v>6008</v>
      </c>
      <c r="I13" s="7">
        <v>61375</v>
      </c>
      <c r="J13" s="7">
        <v>27918</v>
      </c>
      <c r="K13" s="7">
        <v>215</v>
      </c>
      <c r="L13" s="7">
        <v>283832</v>
      </c>
      <c r="M13" s="7">
        <v>44678</v>
      </c>
      <c r="N13" s="7">
        <v>26</v>
      </c>
      <c r="O13" s="7">
        <v>1886</v>
      </c>
      <c r="P13" s="7">
        <v>14695</v>
      </c>
      <c r="Q13" s="7">
        <v>5123</v>
      </c>
      <c r="R13" s="7">
        <v>89187</v>
      </c>
      <c r="S13" s="7">
        <v>21167</v>
      </c>
      <c r="T13" s="7">
        <v>267645</v>
      </c>
      <c r="U13" s="7">
        <v>87401</v>
      </c>
      <c r="V13" s="7">
        <v>69437</v>
      </c>
      <c r="W13" s="7">
        <v>151618</v>
      </c>
      <c r="X13" s="7">
        <v>150330</v>
      </c>
      <c r="Y13" s="7">
        <v>1232705</v>
      </c>
      <c r="Z13" s="7">
        <v>0</v>
      </c>
      <c r="AA13" s="7">
        <v>116072</v>
      </c>
      <c r="AB13" s="7">
        <v>104217</v>
      </c>
      <c r="AC13" s="7">
        <v>490530</v>
      </c>
      <c r="AD13" s="7">
        <v>77642</v>
      </c>
      <c r="AE13" s="7">
        <v>48201</v>
      </c>
      <c r="AF13" s="7">
        <v>275544</v>
      </c>
      <c r="AG13" s="7">
        <v>63956</v>
      </c>
      <c r="AH13" s="7">
        <v>110729</v>
      </c>
      <c r="AI13" s="7">
        <v>179297</v>
      </c>
      <c r="AJ13" s="7">
        <v>313965</v>
      </c>
      <c r="AK13" s="7">
        <v>45241</v>
      </c>
      <c r="AL13" s="7">
        <v>734263</v>
      </c>
      <c r="AM13" s="7">
        <v>131733</v>
      </c>
      <c r="AN13" s="7">
        <v>73793</v>
      </c>
      <c r="AO13" s="7">
        <v>9774</v>
      </c>
      <c r="AP13" s="8">
        <v>6404336</v>
      </c>
      <c r="AQ13" s="9">
        <v>19966</v>
      </c>
      <c r="AR13" s="9">
        <v>1413774</v>
      </c>
      <c r="AS13" s="9">
        <v>88</v>
      </c>
      <c r="AT13" s="9">
        <v>0</v>
      </c>
      <c r="AU13" s="9">
        <v>0</v>
      </c>
      <c r="AV13" s="9">
        <v>31559</v>
      </c>
      <c r="AW13" s="8">
        <v>1465387</v>
      </c>
      <c r="AX13" s="6">
        <v>7869723</v>
      </c>
      <c r="AY13" s="10">
        <v>1004957</v>
      </c>
      <c r="AZ13" s="11">
        <v>44976</v>
      </c>
      <c r="BA13" s="8">
        <v>2470344</v>
      </c>
      <c r="BB13" s="6">
        <v>8874680</v>
      </c>
      <c r="BC13" s="12">
        <v>-7260120</v>
      </c>
      <c r="BD13" s="13">
        <v>-2528</v>
      </c>
      <c r="BE13" s="13">
        <v>-16915</v>
      </c>
      <c r="BF13" s="89">
        <v>-186260</v>
      </c>
      <c r="BG13" s="8">
        <v>-4809219</v>
      </c>
      <c r="BH13" s="6">
        <v>1595117</v>
      </c>
    </row>
    <row r="14" spans="1:60" x14ac:dyDescent="0.15">
      <c r="A14" s="39">
        <v>25</v>
      </c>
      <c r="B14" s="6" t="s">
        <v>10</v>
      </c>
      <c r="C14" s="7">
        <v>93703</v>
      </c>
      <c r="D14" s="7">
        <v>514</v>
      </c>
      <c r="E14" s="7">
        <v>137</v>
      </c>
      <c r="F14" s="7">
        <v>871</v>
      </c>
      <c r="G14" s="7">
        <v>90376</v>
      </c>
      <c r="H14" s="7">
        <v>296</v>
      </c>
      <c r="I14" s="7">
        <v>9356</v>
      </c>
      <c r="J14" s="7">
        <v>13228</v>
      </c>
      <c r="K14" s="7">
        <v>7342</v>
      </c>
      <c r="L14" s="7">
        <v>3960</v>
      </c>
      <c r="M14" s="7">
        <v>559651</v>
      </c>
      <c r="N14" s="7">
        <v>0</v>
      </c>
      <c r="O14" s="7">
        <v>9578</v>
      </c>
      <c r="P14" s="7">
        <v>21268</v>
      </c>
      <c r="Q14" s="7">
        <v>4898</v>
      </c>
      <c r="R14" s="7">
        <v>65667</v>
      </c>
      <c r="S14" s="7">
        <v>3568</v>
      </c>
      <c r="T14" s="7">
        <v>749068</v>
      </c>
      <c r="U14" s="7">
        <v>44616</v>
      </c>
      <c r="V14" s="7">
        <v>4881</v>
      </c>
      <c r="W14" s="7">
        <v>7766</v>
      </c>
      <c r="X14" s="7">
        <v>11673</v>
      </c>
      <c r="Y14" s="7">
        <v>4642468</v>
      </c>
      <c r="Z14" s="7">
        <v>1040</v>
      </c>
      <c r="AA14" s="7">
        <v>13975</v>
      </c>
      <c r="AB14" s="7">
        <v>2601</v>
      </c>
      <c r="AC14" s="7">
        <v>16680</v>
      </c>
      <c r="AD14" s="7">
        <v>337</v>
      </c>
      <c r="AE14" s="7">
        <v>4608</v>
      </c>
      <c r="AF14" s="7">
        <v>3589</v>
      </c>
      <c r="AG14" s="7">
        <v>124</v>
      </c>
      <c r="AH14" s="7">
        <v>12202</v>
      </c>
      <c r="AI14" s="7">
        <v>76254</v>
      </c>
      <c r="AJ14" s="7">
        <v>76686</v>
      </c>
      <c r="AK14" s="7">
        <v>2960</v>
      </c>
      <c r="AL14" s="7">
        <v>76326</v>
      </c>
      <c r="AM14" s="7">
        <v>47223</v>
      </c>
      <c r="AN14" s="7">
        <v>8629</v>
      </c>
      <c r="AO14" s="7">
        <v>13075</v>
      </c>
      <c r="AP14" s="8">
        <v>6701194</v>
      </c>
      <c r="AQ14" s="9">
        <v>8002</v>
      </c>
      <c r="AR14" s="9">
        <v>230232</v>
      </c>
      <c r="AS14" s="9">
        <v>0</v>
      </c>
      <c r="AT14" s="9">
        <v>0</v>
      </c>
      <c r="AU14" s="9">
        <v>0</v>
      </c>
      <c r="AV14" s="9">
        <v>111221</v>
      </c>
      <c r="AW14" s="8">
        <v>349455</v>
      </c>
      <c r="AX14" s="6">
        <v>7050649</v>
      </c>
      <c r="AY14" s="10">
        <v>11225285</v>
      </c>
      <c r="AZ14" s="11">
        <v>39199</v>
      </c>
      <c r="BA14" s="8">
        <v>11574740</v>
      </c>
      <c r="BB14" s="6">
        <v>18275934</v>
      </c>
      <c r="BC14" s="12">
        <v>-3412746</v>
      </c>
      <c r="BD14" s="13">
        <v>-1432</v>
      </c>
      <c r="BE14" s="13">
        <v>-15598</v>
      </c>
      <c r="BF14" s="89">
        <v>-171706</v>
      </c>
      <c r="BG14" s="8">
        <v>8144964</v>
      </c>
      <c r="BH14" s="6">
        <v>14846158</v>
      </c>
    </row>
    <row r="15" spans="1:60" x14ac:dyDescent="0.15">
      <c r="A15" s="39">
        <v>26</v>
      </c>
      <c r="B15" s="6" t="s">
        <v>11</v>
      </c>
      <c r="C15" s="7">
        <v>756</v>
      </c>
      <c r="D15" s="7">
        <v>42</v>
      </c>
      <c r="E15" s="7">
        <v>2595</v>
      </c>
      <c r="F15" s="7">
        <v>5373</v>
      </c>
      <c r="G15" s="7">
        <v>0</v>
      </c>
      <c r="H15" s="7">
        <v>111</v>
      </c>
      <c r="I15" s="7">
        <v>17452</v>
      </c>
      <c r="J15" s="7">
        <v>520</v>
      </c>
      <c r="K15" s="7">
        <v>0</v>
      </c>
      <c r="L15" s="7">
        <v>1882</v>
      </c>
      <c r="M15" s="7">
        <v>59128</v>
      </c>
      <c r="N15" s="7">
        <v>79623</v>
      </c>
      <c r="O15" s="7">
        <v>3544</v>
      </c>
      <c r="P15" s="7">
        <v>760855</v>
      </c>
      <c r="Q15" s="7">
        <v>33286</v>
      </c>
      <c r="R15" s="7">
        <v>667821</v>
      </c>
      <c r="S15" s="7">
        <v>11211</v>
      </c>
      <c r="T15" s="7">
        <v>187083</v>
      </c>
      <c r="U15" s="7">
        <v>308798</v>
      </c>
      <c r="V15" s="7">
        <v>9896</v>
      </c>
      <c r="W15" s="7">
        <v>218697</v>
      </c>
      <c r="X15" s="7">
        <v>11910</v>
      </c>
      <c r="Y15" s="7">
        <v>1627555</v>
      </c>
      <c r="Z15" s="7">
        <v>0</v>
      </c>
      <c r="AA15" s="7">
        <v>68</v>
      </c>
      <c r="AB15" s="7">
        <v>0</v>
      </c>
      <c r="AC15" s="7">
        <v>0</v>
      </c>
      <c r="AD15" s="7">
        <v>0</v>
      </c>
      <c r="AE15" s="7">
        <v>0</v>
      </c>
      <c r="AF15" s="7">
        <v>3390</v>
      </c>
      <c r="AG15" s="7">
        <v>0</v>
      </c>
      <c r="AH15" s="7">
        <v>2340</v>
      </c>
      <c r="AI15" s="7">
        <v>0</v>
      </c>
      <c r="AJ15" s="7">
        <v>295</v>
      </c>
      <c r="AK15" s="7">
        <v>20</v>
      </c>
      <c r="AL15" s="7">
        <v>10449</v>
      </c>
      <c r="AM15" s="7">
        <v>953</v>
      </c>
      <c r="AN15" s="7">
        <v>39</v>
      </c>
      <c r="AO15" s="7">
        <v>11886</v>
      </c>
      <c r="AP15" s="8">
        <v>4037578</v>
      </c>
      <c r="AQ15" s="9">
        <v>0</v>
      </c>
      <c r="AR15" s="9">
        <v>-44537</v>
      </c>
      <c r="AS15" s="9">
        <v>0</v>
      </c>
      <c r="AT15" s="9">
        <v>-42152</v>
      </c>
      <c r="AU15" s="9">
        <v>0</v>
      </c>
      <c r="AV15" s="9">
        <v>-28823</v>
      </c>
      <c r="AW15" s="8">
        <v>-115512</v>
      </c>
      <c r="AX15" s="6">
        <v>3922066</v>
      </c>
      <c r="AY15" s="10">
        <v>173432</v>
      </c>
      <c r="AZ15" s="11">
        <v>104665</v>
      </c>
      <c r="BA15" s="8">
        <v>57920</v>
      </c>
      <c r="BB15" s="6">
        <v>4095498</v>
      </c>
      <c r="BC15" s="12">
        <v>-3762342</v>
      </c>
      <c r="BD15" s="13">
        <v>0</v>
      </c>
      <c r="BE15" s="13">
        <v>-10786</v>
      </c>
      <c r="BF15" s="89">
        <v>-118646</v>
      </c>
      <c r="BG15" s="8">
        <v>-3715208</v>
      </c>
      <c r="BH15" s="6">
        <v>322370</v>
      </c>
    </row>
    <row r="16" spans="1:60" x14ac:dyDescent="0.15">
      <c r="A16" s="39">
        <v>27</v>
      </c>
      <c r="B16" s="6" t="s">
        <v>12</v>
      </c>
      <c r="C16" s="7">
        <v>0</v>
      </c>
      <c r="D16" s="7">
        <v>0</v>
      </c>
      <c r="E16" s="7">
        <v>0</v>
      </c>
      <c r="F16" s="7">
        <v>3216</v>
      </c>
      <c r="G16" s="7">
        <v>34588</v>
      </c>
      <c r="H16" s="7">
        <v>0</v>
      </c>
      <c r="I16" s="7">
        <v>5265</v>
      </c>
      <c r="J16" s="7">
        <v>26770</v>
      </c>
      <c r="K16" s="7">
        <v>0</v>
      </c>
      <c r="L16" s="7">
        <v>3462</v>
      </c>
      <c r="M16" s="7">
        <v>188804</v>
      </c>
      <c r="N16" s="7">
        <v>-11</v>
      </c>
      <c r="O16" s="7">
        <v>829475</v>
      </c>
      <c r="P16" s="7">
        <v>236923</v>
      </c>
      <c r="Q16" s="7">
        <v>14308</v>
      </c>
      <c r="R16" s="7">
        <v>157580</v>
      </c>
      <c r="S16" s="7">
        <v>25145</v>
      </c>
      <c r="T16" s="7">
        <v>1406916</v>
      </c>
      <c r="U16" s="7">
        <v>369365</v>
      </c>
      <c r="V16" s="7">
        <v>52213</v>
      </c>
      <c r="W16" s="7">
        <v>199595</v>
      </c>
      <c r="X16" s="7">
        <v>30461</v>
      </c>
      <c r="Y16" s="7">
        <v>914380</v>
      </c>
      <c r="Z16" s="7">
        <v>73505</v>
      </c>
      <c r="AA16" s="7">
        <v>955</v>
      </c>
      <c r="AB16" s="7">
        <v>24</v>
      </c>
      <c r="AC16" s="7">
        <v>958</v>
      </c>
      <c r="AD16" s="7">
        <v>0</v>
      </c>
      <c r="AE16" s="7">
        <v>0</v>
      </c>
      <c r="AF16" s="7">
        <v>1512</v>
      </c>
      <c r="AG16" s="7">
        <v>2303</v>
      </c>
      <c r="AH16" s="7">
        <v>14086</v>
      </c>
      <c r="AI16" s="7">
        <v>3424</v>
      </c>
      <c r="AJ16" s="7">
        <v>225185</v>
      </c>
      <c r="AK16" s="7">
        <v>1209</v>
      </c>
      <c r="AL16" s="7">
        <v>18399</v>
      </c>
      <c r="AM16" s="7">
        <v>14037</v>
      </c>
      <c r="AN16" s="7">
        <v>1546</v>
      </c>
      <c r="AO16" s="7">
        <v>10355</v>
      </c>
      <c r="AP16" s="8">
        <v>4865953</v>
      </c>
      <c r="AQ16" s="9">
        <v>1093</v>
      </c>
      <c r="AR16" s="9">
        <v>492624</v>
      </c>
      <c r="AS16" s="9">
        <v>0</v>
      </c>
      <c r="AT16" s="9">
        <v>0</v>
      </c>
      <c r="AU16" s="9">
        <v>381631</v>
      </c>
      <c r="AV16" s="9">
        <v>-1812</v>
      </c>
      <c r="AW16" s="8">
        <v>873536</v>
      </c>
      <c r="AX16" s="6">
        <v>5739489</v>
      </c>
      <c r="AY16" s="10">
        <v>2832588</v>
      </c>
      <c r="AZ16" s="11">
        <v>65734</v>
      </c>
      <c r="BA16" s="8">
        <v>3706124</v>
      </c>
      <c r="BB16" s="6">
        <v>8572077</v>
      </c>
      <c r="BC16" s="12">
        <v>-5411390</v>
      </c>
      <c r="BD16" s="13">
        <v>-23</v>
      </c>
      <c r="BE16" s="13">
        <v>-22474</v>
      </c>
      <c r="BF16" s="89">
        <v>-247212</v>
      </c>
      <c r="BG16" s="8">
        <v>-1727763</v>
      </c>
      <c r="BH16" s="6">
        <v>3138190</v>
      </c>
    </row>
    <row r="17" spans="1:60" x14ac:dyDescent="0.15">
      <c r="A17" s="39">
        <v>28</v>
      </c>
      <c r="B17" s="6" t="s">
        <v>13</v>
      </c>
      <c r="C17" s="7">
        <v>72680</v>
      </c>
      <c r="D17" s="7">
        <v>1897</v>
      </c>
      <c r="E17" s="7">
        <v>12273</v>
      </c>
      <c r="F17" s="7">
        <v>8891</v>
      </c>
      <c r="G17" s="7">
        <v>610555</v>
      </c>
      <c r="H17" s="7">
        <v>2128</v>
      </c>
      <c r="I17" s="7">
        <v>36301</v>
      </c>
      <c r="J17" s="7">
        <v>24298</v>
      </c>
      <c r="K17" s="7">
        <v>46</v>
      </c>
      <c r="L17" s="7">
        <v>3161</v>
      </c>
      <c r="M17" s="7">
        <v>134264</v>
      </c>
      <c r="N17" s="7">
        <v>26</v>
      </c>
      <c r="O17" s="7">
        <v>585</v>
      </c>
      <c r="P17" s="7">
        <v>254931</v>
      </c>
      <c r="Q17" s="7">
        <v>9752</v>
      </c>
      <c r="R17" s="7">
        <v>237367</v>
      </c>
      <c r="S17" s="7">
        <v>17911</v>
      </c>
      <c r="T17" s="7">
        <v>453685</v>
      </c>
      <c r="U17" s="7">
        <v>111065</v>
      </c>
      <c r="V17" s="7">
        <v>58364</v>
      </c>
      <c r="W17" s="7">
        <v>69244</v>
      </c>
      <c r="X17" s="7">
        <v>32516</v>
      </c>
      <c r="Y17" s="7">
        <v>7372165</v>
      </c>
      <c r="Z17" s="7">
        <v>22623</v>
      </c>
      <c r="AA17" s="7">
        <v>2568</v>
      </c>
      <c r="AB17" s="7">
        <v>794</v>
      </c>
      <c r="AC17" s="7">
        <v>194990</v>
      </c>
      <c r="AD17" s="7">
        <v>3414</v>
      </c>
      <c r="AE17" s="7">
        <v>20067</v>
      </c>
      <c r="AF17" s="7">
        <v>92682</v>
      </c>
      <c r="AG17" s="7">
        <v>20692</v>
      </c>
      <c r="AH17" s="7">
        <v>247915</v>
      </c>
      <c r="AI17" s="7">
        <v>9798</v>
      </c>
      <c r="AJ17" s="7">
        <v>45485</v>
      </c>
      <c r="AK17" s="7">
        <v>13155</v>
      </c>
      <c r="AL17" s="7">
        <v>111513</v>
      </c>
      <c r="AM17" s="7">
        <v>89105</v>
      </c>
      <c r="AN17" s="7">
        <v>623</v>
      </c>
      <c r="AO17" s="7">
        <v>14402</v>
      </c>
      <c r="AP17" s="8">
        <v>10413931</v>
      </c>
      <c r="AQ17" s="9">
        <v>25719</v>
      </c>
      <c r="AR17" s="9">
        <v>587409</v>
      </c>
      <c r="AS17" s="9">
        <v>36</v>
      </c>
      <c r="AT17" s="9">
        <v>43252</v>
      </c>
      <c r="AU17" s="9">
        <v>420837</v>
      </c>
      <c r="AV17" s="9">
        <v>-73538</v>
      </c>
      <c r="AW17" s="8">
        <v>1003715</v>
      </c>
      <c r="AX17" s="6">
        <v>11417646</v>
      </c>
      <c r="AY17" s="10">
        <v>2114644</v>
      </c>
      <c r="AZ17" s="11">
        <v>18592</v>
      </c>
      <c r="BA17" s="8">
        <v>3118359</v>
      </c>
      <c r="BB17" s="6">
        <v>13532290</v>
      </c>
      <c r="BC17" s="12">
        <v>-9503926</v>
      </c>
      <c r="BD17" s="13">
        <v>-2153</v>
      </c>
      <c r="BE17" s="13">
        <v>-27164</v>
      </c>
      <c r="BF17" s="89">
        <v>-299146</v>
      </c>
      <c r="BG17" s="8">
        <v>-6414884</v>
      </c>
      <c r="BH17" s="6">
        <v>3999047</v>
      </c>
    </row>
    <row r="18" spans="1:60" x14ac:dyDescent="0.15">
      <c r="A18" s="39">
        <v>29</v>
      </c>
      <c r="B18" s="6" t="s">
        <v>14</v>
      </c>
      <c r="C18" s="7">
        <v>0</v>
      </c>
      <c r="D18" s="7">
        <v>60</v>
      </c>
      <c r="E18" s="7">
        <v>0</v>
      </c>
      <c r="F18" s="7">
        <v>1856</v>
      </c>
      <c r="G18" s="7">
        <v>0</v>
      </c>
      <c r="H18" s="7">
        <v>0</v>
      </c>
      <c r="I18" s="7">
        <v>673</v>
      </c>
      <c r="J18" s="7">
        <v>30</v>
      </c>
      <c r="K18" s="7">
        <v>0</v>
      </c>
      <c r="L18" s="7">
        <v>542</v>
      </c>
      <c r="M18" s="7">
        <v>23248</v>
      </c>
      <c r="N18" s="7">
        <v>0</v>
      </c>
      <c r="O18" s="7">
        <v>0</v>
      </c>
      <c r="P18" s="7">
        <v>3058</v>
      </c>
      <c r="Q18" s="7">
        <v>63535</v>
      </c>
      <c r="R18" s="7">
        <v>209118</v>
      </c>
      <c r="S18" s="7">
        <v>6603</v>
      </c>
      <c r="T18" s="7">
        <v>47407</v>
      </c>
      <c r="U18" s="7">
        <v>97328</v>
      </c>
      <c r="V18" s="7">
        <v>2645</v>
      </c>
      <c r="W18" s="7">
        <v>43364</v>
      </c>
      <c r="X18" s="7">
        <v>5344</v>
      </c>
      <c r="Y18" s="7">
        <v>523225</v>
      </c>
      <c r="Z18" s="7">
        <v>0</v>
      </c>
      <c r="AA18" s="7">
        <v>26536</v>
      </c>
      <c r="AB18" s="7">
        <v>0</v>
      </c>
      <c r="AC18" s="7">
        <v>310</v>
      </c>
      <c r="AD18" s="7">
        <v>1</v>
      </c>
      <c r="AE18" s="7">
        <v>0</v>
      </c>
      <c r="AF18" s="7">
        <v>3758</v>
      </c>
      <c r="AG18" s="7">
        <v>38</v>
      </c>
      <c r="AH18" s="7">
        <v>20782</v>
      </c>
      <c r="AI18" s="7">
        <v>0</v>
      </c>
      <c r="AJ18" s="7">
        <v>5</v>
      </c>
      <c r="AK18" s="7">
        <v>0</v>
      </c>
      <c r="AL18" s="7">
        <v>317843</v>
      </c>
      <c r="AM18" s="7">
        <v>278</v>
      </c>
      <c r="AN18" s="7">
        <v>0</v>
      </c>
      <c r="AO18" s="7">
        <v>0</v>
      </c>
      <c r="AP18" s="8">
        <v>1397587</v>
      </c>
      <c r="AQ18" s="9">
        <v>0</v>
      </c>
      <c r="AR18" s="9">
        <v>29867</v>
      </c>
      <c r="AS18" s="9">
        <v>0</v>
      </c>
      <c r="AT18" s="9">
        <v>504193</v>
      </c>
      <c r="AU18" s="9">
        <v>5228499</v>
      </c>
      <c r="AV18" s="9">
        <v>-7360</v>
      </c>
      <c r="AW18" s="8">
        <v>5755199</v>
      </c>
      <c r="AX18" s="6">
        <v>7152786</v>
      </c>
      <c r="AY18" s="10">
        <v>329052</v>
      </c>
      <c r="AZ18" s="11">
        <v>5079</v>
      </c>
      <c r="BA18" s="8">
        <v>6084251</v>
      </c>
      <c r="BB18" s="6">
        <v>7481838</v>
      </c>
      <c r="BC18" s="12">
        <v>-6984455</v>
      </c>
      <c r="BD18" s="13">
        <v>0</v>
      </c>
      <c r="BE18" s="13">
        <v>-4282</v>
      </c>
      <c r="BF18" s="89">
        <v>-47100</v>
      </c>
      <c r="BG18" s="8">
        <v>-904486</v>
      </c>
      <c r="BH18" s="6">
        <v>493101</v>
      </c>
    </row>
    <row r="19" spans="1:60" x14ac:dyDescent="0.15">
      <c r="A19" s="39">
        <v>30</v>
      </c>
      <c r="B19" s="6" t="s">
        <v>15</v>
      </c>
      <c r="C19" s="7">
        <v>0</v>
      </c>
      <c r="D19" s="7">
        <v>329</v>
      </c>
      <c r="E19" s="7">
        <v>0</v>
      </c>
      <c r="F19" s="7">
        <v>1917</v>
      </c>
      <c r="G19" s="7">
        <v>0</v>
      </c>
      <c r="H19" s="7">
        <v>0</v>
      </c>
      <c r="I19" s="7">
        <v>358</v>
      </c>
      <c r="J19" s="7">
        <v>0</v>
      </c>
      <c r="K19" s="7">
        <v>25</v>
      </c>
      <c r="L19" s="7">
        <v>4243</v>
      </c>
      <c r="M19" s="7">
        <v>27217</v>
      </c>
      <c r="N19" s="7">
        <v>74</v>
      </c>
      <c r="O19" s="7">
        <v>32</v>
      </c>
      <c r="P19" s="7">
        <v>1982</v>
      </c>
      <c r="Q19" s="7">
        <v>2678</v>
      </c>
      <c r="R19" s="7">
        <v>429789</v>
      </c>
      <c r="S19" s="7">
        <v>817</v>
      </c>
      <c r="T19" s="7">
        <v>52223</v>
      </c>
      <c r="U19" s="7">
        <v>12171</v>
      </c>
      <c r="V19" s="7">
        <v>1542</v>
      </c>
      <c r="W19" s="7">
        <v>7479</v>
      </c>
      <c r="X19" s="7">
        <v>895</v>
      </c>
      <c r="Y19" s="7">
        <v>6135</v>
      </c>
      <c r="Z19" s="7">
        <v>75</v>
      </c>
      <c r="AA19" s="7">
        <v>712</v>
      </c>
      <c r="AB19" s="7">
        <v>0</v>
      </c>
      <c r="AC19" s="7">
        <v>218</v>
      </c>
      <c r="AD19" s="7">
        <v>0</v>
      </c>
      <c r="AE19" s="7">
        <v>0</v>
      </c>
      <c r="AF19" s="7">
        <v>4675</v>
      </c>
      <c r="AG19" s="7">
        <v>92</v>
      </c>
      <c r="AH19" s="7">
        <v>1308</v>
      </c>
      <c r="AI19" s="7">
        <v>0</v>
      </c>
      <c r="AJ19" s="7">
        <v>0</v>
      </c>
      <c r="AK19" s="7">
        <v>0</v>
      </c>
      <c r="AL19" s="7">
        <v>492880</v>
      </c>
      <c r="AM19" s="7">
        <v>228</v>
      </c>
      <c r="AN19" s="7">
        <v>0</v>
      </c>
      <c r="AO19" s="7">
        <v>0</v>
      </c>
      <c r="AP19" s="8">
        <v>1050094</v>
      </c>
      <c r="AQ19" s="9">
        <v>0</v>
      </c>
      <c r="AR19" s="9">
        <v>24456</v>
      </c>
      <c r="AS19" s="9">
        <v>0</v>
      </c>
      <c r="AT19" s="9">
        <v>91040</v>
      </c>
      <c r="AU19" s="9">
        <v>5830473</v>
      </c>
      <c r="AV19" s="9">
        <v>73396</v>
      </c>
      <c r="AW19" s="8">
        <v>6019365</v>
      </c>
      <c r="AX19" s="6">
        <v>7069459</v>
      </c>
      <c r="AY19" s="10">
        <v>6658713</v>
      </c>
      <c r="AZ19" s="11">
        <v>41056</v>
      </c>
      <c r="BA19" s="8">
        <v>12678078</v>
      </c>
      <c r="BB19" s="6">
        <v>13728172</v>
      </c>
      <c r="BC19" s="12">
        <v>-5752711</v>
      </c>
      <c r="BD19" s="13">
        <v>0</v>
      </c>
      <c r="BE19" s="13">
        <v>-15310</v>
      </c>
      <c r="BF19" s="89">
        <v>-168395</v>
      </c>
      <c r="BG19" s="8">
        <v>6910057</v>
      </c>
      <c r="BH19" s="6">
        <v>7960151</v>
      </c>
    </row>
    <row r="20" spans="1:60" x14ac:dyDescent="0.15">
      <c r="A20" s="39">
        <v>31</v>
      </c>
      <c r="B20" s="6" t="s">
        <v>16</v>
      </c>
      <c r="C20" s="7">
        <v>301</v>
      </c>
      <c r="D20" s="7">
        <v>54</v>
      </c>
      <c r="E20" s="7">
        <v>131</v>
      </c>
      <c r="F20" s="7">
        <v>0</v>
      </c>
      <c r="G20" s="7">
        <v>0</v>
      </c>
      <c r="H20" s="7">
        <v>0</v>
      </c>
      <c r="I20" s="7">
        <v>0</v>
      </c>
      <c r="J20" s="7">
        <v>1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  <c r="P20" s="7">
        <v>49</v>
      </c>
      <c r="Q20" s="7">
        <v>993</v>
      </c>
      <c r="R20" s="7">
        <v>12940</v>
      </c>
      <c r="S20" s="7">
        <v>29092</v>
      </c>
      <c r="T20" s="7">
        <v>167</v>
      </c>
      <c r="U20" s="7">
        <v>801</v>
      </c>
      <c r="V20" s="7">
        <v>970</v>
      </c>
      <c r="W20" s="7">
        <v>549</v>
      </c>
      <c r="X20" s="7">
        <v>211</v>
      </c>
      <c r="Y20" s="7">
        <v>11807</v>
      </c>
      <c r="Z20" s="7">
        <v>0</v>
      </c>
      <c r="AA20" s="7">
        <v>267</v>
      </c>
      <c r="AB20" s="7">
        <v>120</v>
      </c>
      <c r="AC20" s="7">
        <v>59704</v>
      </c>
      <c r="AD20" s="7">
        <v>365</v>
      </c>
      <c r="AE20" s="7">
        <v>0</v>
      </c>
      <c r="AF20" s="7">
        <v>2200</v>
      </c>
      <c r="AG20" s="7">
        <v>1886</v>
      </c>
      <c r="AH20" s="7">
        <v>243161</v>
      </c>
      <c r="AI20" s="7">
        <v>0</v>
      </c>
      <c r="AJ20" s="7">
        <v>1609161</v>
      </c>
      <c r="AK20" s="7">
        <v>0</v>
      </c>
      <c r="AL20" s="7">
        <v>157899</v>
      </c>
      <c r="AM20" s="7">
        <v>65498</v>
      </c>
      <c r="AN20" s="7">
        <v>37530</v>
      </c>
      <c r="AO20" s="7">
        <v>0</v>
      </c>
      <c r="AP20" s="8">
        <v>2235857</v>
      </c>
      <c r="AQ20" s="9">
        <v>1872</v>
      </c>
      <c r="AR20" s="9">
        <v>255752</v>
      </c>
      <c r="AS20" s="9">
        <v>6</v>
      </c>
      <c r="AT20" s="9">
        <v>790275</v>
      </c>
      <c r="AU20" s="9">
        <v>4769090</v>
      </c>
      <c r="AV20" s="9">
        <v>-5267</v>
      </c>
      <c r="AW20" s="8">
        <v>5811728</v>
      </c>
      <c r="AX20" s="6">
        <v>8047585</v>
      </c>
      <c r="AY20" s="10">
        <v>341882</v>
      </c>
      <c r="AZ20" s="11">
        <v>192</v>
      </c>
      <c r="BA20" s="8">
        <v>6153610</v>
      </c>
      <c r="BB20" s="6">
        <v>8389467</v>
      </c>
      <c r="BC20" s="12">
        <v>-7869571</v>
      </c>
      <c r="BD20" s="13">
        <v>-1</v>
      </c>
      <c r="BE20" s="13">
        <v>-3686</v>
      </c>
      <c r="BF20" s="89">
        <v>-40698</v>
      </c>
      <c r="BG20" s="8">
        <v>-1719648</v>
      </c>
      <c r="BH20" s="6">
        <v>516209</v>
      </c>
    </row>
    <row r="21" spans="1:60" x14ac:dyDescent="0.15">
      <c r="A21" s="39">
        <v>32</v>
      </c>
      <c r="B21" s="6" t="s">
        <v>17</v>
      </c>
      <c r="C21" s="7">
        <v>0</v>
      </c>
      <c r="D21" s="7">
        <v>0</v>
      </c>
      <c r="E21" s="7">
        <v>20</v>
      </c>
      <c r="F21" s="7">
        <v>352</v>
      </c>
      <c r="G21" s="7">
        <v>29</v>
      </c>
      <c r="H21" s="7">
        <v>0</v>
      </c>
      <c r="I21" s="7">
        <v>37</v>
      </c>
      <c r="J21" s="7">
        <v>6</v>
      </c>
      <c r="K21" s="7">
        <v>0</v>
      </c>
      <c r="L21" s="7">
        <v>0</v>
      </c>
      <c r="M21" s="7">
        <v>1</v>
      </c>
      <c r="N21" s="7">
        <v>0</v>
      </c>
      <c r="O21" s="7">
        <v>39</v>
      </c>
      <c r="P21" s="7">
        <v>1086</v>
      </c>
      <c r="Q21" s="7">
        <v>4325</v>
      </c>
      <c r="R21" s="7">
        <v>37497</v>
      </c>
      <c r="S21" s="7">
        <v>58441</v>
      </c>
      <c r="T21" s="7">
        <v>6225575</v>
      </c>
      <c r="U21" s="7">
        <v>440331</v>
      </c>
      <c r="V21" s="7">
        <v>430810</v>
      </c>
      <c r="W21" s="7">
        <v>30217</v>
      </c>
      <c r="X21" s="7">
        <v>26118</v>
      </c>
      <c r="Y21" s="7">
        <v>24071</v>
      </c>
      <c r="Z21" s="7">
        <v>121</v>
      </c>
      <c r="AA21" s="7">
        <v>57</v>
      </c>
      <c r="AB21" s="7">
        <v>0</v>
      </c>
      <c r="AC21" s="7">
        <v>2252</v>
      </c>
      <c r="AD21" s="7">
        <v>1311</v>
      </c>
      <c r="AE21" s="7">
        <v>0</v>
      </c>
      <c r="AF21" s="7">
        <v>349</v>
      </c>
      <c r="AG21" s="7">
        <v>20508</v>
      </c>
      <c r="AH21" s="7">
        <v>120693</v>
      </c>
      <c r="AI21" s="7">
        <v>37657</v>
      </c>
      <c r="AJ21" s="7">
        <v>141</v>
      </c>
      <c r="AK21" s="7">
        <v>0</v>
      </c>
      <c r="AL21" s="7">
        <v>499578</v>
      </c>
      <c r="AM21" s="7">
        <v>399</v>
      </c>
      <c r="AN21" s="7">
        <v>51313</v>
      </c>
      <c r="AO21" s="7">
        <v>0</v>
      </c>
      <c r="AP21" s="8">
        <v>8013334</v>
      </c>
      <c r="AQ21" s="9">
        <v>341</v>
      </c>
      <c r="AR21" s="9">
        <v>69439</v>
      </c>
      <c r="AS21" s="9">
        <v>0</v>
      </c>
      <c r="AT21" s="9">
        <v>0</v>
      </c>
      <c r="AU21" s="9">
        <v>0</v>
      </c>
      <c r="AV21" s="9">
        <v>-872331</v>
      </c>
      <c r="AW21" s="8">
        <v>-802551</v>
      </c>
      <c r="AX21" s="6">
        <v>7210783</v>
      </c>
      <c r="AY21" s="10">
        <v>19123121</v>
      </c>
      <c r="AZ21" s="11">
        <v>43241</v>
      </c>
      <c r="BA21" s="8">
        <v>18320570</v>
      </c>
      <c r="BB21" s="6">
        <v>26333904</v>
      </c>
      <c r="BC21" s="12">
        <v>-5120920</v>
      </c>
      <c r="BD21" s="13">
        <v>0</v>
      </c>
      <c r="BE21" s="13">
        <v>-26890</v>
      </c>
      <c r="BF21" s="89">
        <v>-295815</v>
      </c>
      <c r="BG21" s="8">
        <v>13172760</v>
      </c>
      <c r="BH21" s="6">
        <v>21186094</v>
      </c>
    </row>
    <row r="22" spans="1:60" x14ac:dyDescent="0.15">
      <c r="A22" s="39">
        <v>33</v>
      </c>
      <c r="B22" s="6" t="s">
        <v>18</v>
      </c>
      <c r="C22" s="7">
        <v>3169</v>
      </c>
      <c r="D22" s="7">
        <v>0</v>
      </c>
      <c r="E22" s="7">
        <v>3092</v>
      </c>
      <c r="F22" s="7">
        <v>5325</v>
      </c>
      <c r="G22" s="7">
        <v>0</v>
      </c>
      <c r="H22" s="7">
        <v>0</v>
      </c>
      <c r="I22" s="7">
        <v>302</v>
      </c>
      <c r="J22" s="7">
        <v>3</v>
      </c>
      <c r="K22" s="7">
        <v>0</v>
      </c>
      <c r="L22" s="7">
        <v>43</v>
      </c>
      <c r="M22" s="7">
        <v>295</v>
      </c>
      <c r="N22" s="7">
        <v>0</v>
      </c>
      <c r="O22" s="7">
        <v>24</v>
      </c>
      <c r="P22" s="7">
        <v>1447</v>
      </c>
      <c r="Q22" s="7">
        <v>4895</v>
      </c>
      <c r="R22" s="7">
        <v>82382</v>
      </c>
      <c r="S22" s="7">
        <v>9225</v>
      </c>
      <c r="T22" s="7">
        <v>161499</v>
      </c>
      <c r="U22" s="7">
        <v>410310</v>
      </c>
      <c r="V22" s="7">
        <v>22842</v>
      </c>
      <c r="W22" s="7">
        <v>262200</v>
      </c>
      <c r="X22" s="7">
        <v>8446</v>
      </c>
      <c r="Y22" s="7">
        <v>623223</v>
      </c>
      <c r="Z22" s="7">
        <v>151</v>
      </c>
      <c r="AA22" s="7">
        <v>554</v>
      </c>
      <c r="AB22" s="7">
        <v>0</v>
      </c>
      <c r="AC22" s="7">
        <v>14690</v>
      </c>
      <c r="AD22" s="7">
        <v>87</v>
      </c>
      <c r="AE22" s="7">
        <v>849</v>
      </c>
      <c r="AF22" s="7">
        <v>13578</v>
      </c>
      <c r="AG22" s="7">
        <v>3476</v>
      </c>
      <c r="AH22" s="7">
        <v>109920</v>
      </c>
      <c r="AI22" s="7">
        <v>30798</v>
      </c>
      <c r="AJ22" s="7">
        <v>8803</v>
      </c>
      <c r="AK22" s="7">
        <v>0</v>
      </c>
      <c r="AL22" s="7">
        <v>323803</v>
      </c>
      <c r="AM22" s="7">
        <v>6366</v>
      </c>
      <c r="AN22" s="7">
        <v>0</v>
      </c>
      <c r="AO22" s="7">
        <v>1094</v>
      </c>
      <c r="AP22" s="8">
        <v>2112891</v>
      </c>
      <c r="AQ22" s="9">
        <v>58548</v>
      </c>
      <c r="AR22" s="9">
        <v>4087927</v>
      </c>
      <c r="AS22" s="9">
        <v>0</v>
      </c>
      <c r="AT22" s="9">
        <v>800771</v>
      </c>
      <c r="AU22" s="9">
        <v>5008986</v>
      </c>
      <c r="AV22" s="9">
        <v>-240924</v>
      </c>
      <c r="AW22" s="8">
        <v>9715308</v>
      </c>
      <c r="AX22" s="6">
        <v>11828199</v>
      </c>
      <c r="AY22" s="10">
        <v>3147215</v>
      </c>
      <c r="AZ22" s="11">
        <v>12834</v>
      </c>
      <c r="BA22" s="8">
        <v>12862523</v>
      </c>
      <c r="BB22" s="6">
        <v>14975414</v>
      </c>
      <c r="BC22" s="12">
        <v>-10685845</v>
      </c>
      <c r="BD22" s="13">
        <v>0</v>
      </c>
      <c r="BE22" s="13">
        <v>-5306</v>
      </c>
      <c r="BF22" s="89">
        <v>-58910</v>
      </c>
      <c r="BG22" s="8">
        <v>2171372</v>
      </c>
      <c r="BH22" s="6">
        <v>4284263</v>
      </c>
    </row>
    <row r="23" spans="1:60" x14ac:dyDescent="0.15">
      <c r="A23" s="39">
        <v>34</v>
      </c>
      <c r="B23" s="6" t="s">
        <v>19</v>
      </c>
      <c r="C23" s="7">
        <v>18</v>
      </c>
      <c r="D23" s="7">
        <v>175</v>
      </c>
      <c r="E23" s="7">
        <v>286</v>
      </c>
      <c r="F23" s="7">
        <v>22</v>
      </c>
      <c r="G23" s="7">
        <v>1009</v>
      </c>
      <c r="H23" s="7">
        <v>2</v>
      </c>
      <c r="I23" s="7">
        <v>39</v>
      </c>
      <c r="J23" s="7">
        <v>19</v>
      </c>
      <c r="K23" s="7">
        <v>18</v>
      </c>
      <c r="L23" s="7">
        <v>3</v>
      </c>
      <c r="M23" s="7">
        <v>86</v>
      </c>
      <c r="N23" s="7">
        <v>0</v>
      </c>
      <c r="O23" s="7">
        <v>4</v>
      </c>
      <c r="P23" s="7">
        <v>150</v>
      </c>
      <c r="Q23" s="7">
        <v>626</v>
      </c>
      <c r="R23" s="7">
        <v>446</v>
      </c>
      <c r="S23" s="7">
        <v>11</v>
      </c>
      <c r="T23" s="7">
        <v>778</v>
      </c>
      <c r="U23" s="7">
        <v>93</v>
      </c>
      <c r="V23" s="7">
        <v>40286</v>
      </c>
      <c r="W23" s="7">
        <v>1680</v>
      </c>
      <c r="X23" s="7">
        <v>67</v>
      </c>
      <c r="Y23" s="7">
        <v>174158</v>
      </c>
      <c r="Z23" s="7">
        <v>267</v>
      </c>
      <c r="AA23" s="7">
        <v>31</v>
      </c>
      <c r="AB23" s="7">
        <v>125</v>
      </c>
      <c r="AC23" s="7">
        <v>16379</v>
      </c>
      <c r="AD23" s="7">
        <v>3161</v>
      </c>
      <c r="AE23" s="7">
        <v>2474</v>
      </c>
      <c r="AF23" s="7">
        <v>3763</v>
      </c>
      <c r="AG23" s="7">
        <v>3677</v>
      </c>
      <c r="AH23" s="7">
        <v>129047</v>
      </c>
      <c r="AI23" s="7">
        <v>4245</v>
      </c>
      <c r="AJ23" s="7">
        <v>1840</v>
      </c>
      <c r="AK23" s="7">
        <v>305</v>
      </c>
      <c r="AL23" s="7">
        <v>53269</v>
      </c>
      <c r="AM23" s="7">
        <v>5140</v>
      </c>
      <c r="AN23" s="7">
        <v>0</v>
      </c>
      <c r="AO23" s="7">
        <v>0</v>
      </c>
      <c r="AP23" s="8">
        <v>443699</v>
      </c>
      <c r="AQ23" s="9">
        <v>29461</v>
      </c>
      <c r="AR23" s="9">
        <v>4225782</v>
      </c>
      <c r="AS23" s="9">
        <v>0</v>
      </c>
      <c r="AT23" s="9">
        <v>2395462</v>
      </c>
      <c r="AU23" s="9">
        <v>3678748</v>
      </c>
      <c r="AV23" s="9">
        <v>-14394</v>
      </c>
      <c r="AW23" s="8">
        <v>10315059</v>
      </c>
      <c r="AX23" s="6">
        <v>10758758</v>
      </c>
      <c r="AY23" s="10">
        <v>866249</v>
      </c>
      <c r="AZ23" s="11">
        <v>8560</v>
      </c>
      <c r="BA23" s="8">
        <v>11181308</v>
      </c>
      <c r="BB23" s="6">
        <v>11625007</v>
      </c>
      <c r="BC23" s="12">
        <v>-9894838</v>
      </c>
      <c r="BD23" s="13">
        <v>0</v>
      </c>
      <c r="BE23" s="13">
        <v>0</v>
      </c>
      <c r="BF23" s="89">
        <v>-2880</v>
      </c>
      <c r="BG23" s="8">
        <v>1286470</v>
      </c>
      <c r="BH23" s="6">
        <v>1730169</v>
      </c>
    </row>
    <row r="24" spans="1:60" x14ac:dyDescent="0.15">
      <c r="A24" s="39">
        <v>35</v>
      </c>
      <c r="B24" s="6" t="s">
        <v>20</v>
      </c>
      <c r="C24" s="7">
        <v>0</v>
      </c>
      <c r="D24" s="7">
        <v>0</v>
      </c>
      <c r="E24" s="7">
        <v>210254</v>
      </c>
      <c r="F24" s="7">
        <v>30</v>
      </c>
      <c r="G24" s="7">
        <v>0</v>
      </c>
      <c r="H24" s="7">
        <v>0</v>
      </c>
      <c r="I24" s="7">
        <v>0</v>
      </c>
      <c r="J24" s="7">
        <v>0</v>
      </c>
      <c r="K24" s="7">
        <v>0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0</v>
      </c>
      <c r="R24" s="7">
        <v>66</v>
      </c>
      <c r="S24" s="7">
        <v>0</v>
      </c>
      <c r="T24" s="7">
        <v>0</v>
      </c>
      <c r="U24" s="7">
        <v>0</v>
      </c>
      <c r="V24" s="7">
        <v>0</v>
      </c>
      <c r="W24" s="7">
        <v>1070091</v>
      </c>
      <c r="X24" s="7">
        <v>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  <c r="AD24" s="7">
        <v>0</v>
      </c>
      <c r="AE24" s="7">
        <v>0</v>
      </c>
      <c r="AF24" s="7">
        <v>1063235</v>
      </c>
      <c r="AG24" s="7">
        <v>0</v>
      </c>
      <c r="AH24" s="7">
        <v>532707</v>
      </c>
      <c r="AI24" s="7">
        <v>3848</v>
      </c>
      <c r="AJ24" s="7">
        <v>0</v>
      </c>
      <c r="AK24" s="7">
        <v>0</v>
      </c>
      <c r="AL24" s="7">
        <v>2116180</v>
      </c>
      <c r="AM24" s="7">
        <v>1202</v>
      </c>
      <c r="AN24" s="7">
        <v>0</v>
      </c>
      <c r="AO24" s="7">
        <v>0</v>
      </c>
      <c r="AP24" s="8">
        <v>4997613</v>
      </c>
      <c r="AQ24" s="9">
        <v>0</v>
      </c>
      <c r="AR24" s="9">
        <v>12382061</v>
      </c>
      <c r="AS24" s="9">
        <v>0</v>
      </c>
      <c r="AT24" s="9">
        <v>1305723</v>
      </c>
      <c r="AU24" s="9">
        <v>6211762</v>
      </c>
      <c r="AV24" s="9">
        <v>-218473</v>
      </c>
      <c r="AW24" s="8">
        <v>19681073</v>
      </c>
      <c r="AX24" s="6">
        <v>24678686</v>
      </c>
      <c r="AY24" s="10">
        <v>4726796</v>
      </c>
      <c r="AZ24" s="11">
        <v>51417</v>
      </c>
      <c r="BA24" s="8">
        <v>24407869</v>
      </c>
      <c r="BB24" s="6">
        <v>29405482</v>
      </c>
      <c r="BC24" s="12">
        <v>-24222660</v>
      </c>
      <c r="BD24" s="13">
        <v>0</v>
      </c>
      <c r="BE24" s="13">
        <v>-2674</v>
      </c>
      <c r="BF24" s="89">
        <v>-135955</v>
      </c>
      <c r="BG24" s="8">
        <v>182535</v>
      </c>
      <c r="BH24" s="6">
        <v>5180148</v>
      </c>
    </row>
    <row r="25" spans="1:60" x14ac:dyDescent="0.15">
      <c r="A25" s="39">
        <v>39</v>
      </c>
      <c r="B25" s="6" t="s">
        <v>21</v>
      </c>
      <c r="C25" s="7">
        <v>42706</v>
      </c>
      <c r="D25" s="7">
        <v>4220</v>
      </c>
      <c r="E25" s="7">
        <v>23549</v>
      </c>
      <c r="F25" s="7">
        <v>8819</v>
      </c>
      <c r="G25" s="7">
        <v>324509</v>
      </c>
      <c r="H25" s="7">
        <v>22944</v>
      </c>
      <c r="I25" s="7">
        <v>121987</v>
      </c>
      <c r="J25" s="7">
        <v>19903</v>
      </c>
      <c r="K25" s="7">
        <v>307</v>
      </c>
      <c r="L25" s="7">
        <v>7236</v>
      </c>
      <c r="M25" s="7">
        <v>92264</v>
      </c>
      <c r="N25" s="7">
        <v>12</v>
      </c>
      <c r="O25" s="7">
        <v>370684</v>
      </c>
      <c r="P25" s="7">
        <v>3762</v>
      </c>
      <c r="Q25" s="7">
        <v>330</v>
      </c>
      <c r="R25" s="7">
        <v>30138</v>
      </c>
      <c r="S25" s="7">
        <v>1976</v>
      </c>
      <c r="T25" s="7">
        <v>32242</v>
      </c>
      <c r="U25" s="7">
        <v>5356</v>
      </c>
      <c r="V25" s="7">
        <v>4754</v>
      </c>
      <c r="W25" s="7">
        <v>2149</v>
      </c>
      <c r="X25" s="7">
        <v>177460</v>
      </c>
      <c r="Y25" s="7">
        <v>275923</v>
      </c>
      <c r="Z25" s="7">
        <v>90941</v>
      </c>
      <c r="AA25" s="7">
        <v>9148</v>
      </c>
      <c r="AB25" s="7">
        <v>27857</v>
      </c>
      <c r="AC25" s="7">
        <v>445495</v>
      </c>
      <c r="AD25" s="7">
        <v>433827</v>
      </c>
      <c r="AE25" s="7">
        <v>2244</v>
      </c>
      <c r="AF25" s="7">
        <v>89430</v>
      </c>
      <c r="AG25" s="7">
        <v>494950</v>
      </c>
      <c r="AH25" s="7">
        <v>416679</v>
      </c>
      <c r="AI25" s="7">
        <v>650632</v>
      </c>
      <c r="AJ25" s="7">
        <v>352812</v>
      </c>
      <c r="AK25" s="7">
        <v>177980</v>
      </c>
      <c r="AL25" s="7">
        <v>305559</v>
      </c>
      <c r="AM25" s="7">
        <v>238375</v>
      </c>
      <c r="AN25" s="7">
        <v>206361</v>
      </c>
      <c r="AO25" s="7">
        <v>3577</v>
      </c>
      <c r="AP25" s="8">
        <v>5519097</v>
      </c>
      <c r="AQ25" s="9">
        <v>170662</v>
      </c>
      <c r="AR25" s="9">
        <v>3359056</v>
      </c>
      <c r="AS25" s="9">
        <v>1</v>
      </c>
      <c r="AT25" s="9">
        <v>153711</v>
      </c>
      <c r="AU25" s="9">
        <v>986408</v>
      </c>
      <c r="AV25" s="9">
        <v>-40370</v>
      </c>
      <c r="AW25" s="8">
        <v>4629468</v>
      </c>
      <c r="AX25" s="6">
        <v>10148565</v>
      </c>
      <c r="AY25" s="10">
        <v>1509209</v>
      </c>
      <c r="AZ25" s="11">
        <v>9800</v>
      </c>
      <c r="BA25" s="8">
        <v>6138677</v>
      </c>
      <c r="BB25" s="6">
        <v>11657774</v>
      </c>
      <c r="BC25" s="12">
        <v>-7418529</v>
      </c>
      <c r="BD25" s="13">
        <v>-354</v>
      </c>
      <c r="BE25" s="13">
        <v>-1075</v>
      </c>
      <c r="BF25" s="89">
        <v>-45686</v>
      </c>
      <c r="BG25" s="8">
        <v>-1281281</v>
      </c>
      <c r="BH25" s="6">
        <v>4237816</v>
      </c>
    </row>
    <row r="26" spans="1:60" x14ac:dyDescent="0.15">
      <c r="A26" s="39">
        <v>41</v>
      </c>
      <c r="B26" s="6" t="s">
        <v>22</v>
      </c>
      <c r="C26" s="7">
        <v>156351</v>
      </c>
      <c r="D26" s="7">
        <v>687</v>
      </c>
      <c r="E26" s="7">
        <v>10167</v>
      </c>
      <c r="F26" s="7">
        <v>5400</v>
      </c>
      <c r="G26" s="7">
        <v>68450</v>
      </c>
      <c r="H26" s="7">
        <v>2157</v>
      </c>
      <c r="I26" s="7">
        <v>52486</v>
      </c>
      <c r="J26" s="7">
        <v>12889</v>
      </c>
      <c r="K26" s="7">
        <v>1945</v>
      </c>
      <c r="L26" s="7">
        <v>6572</v>
      </c>
      <c r="M26" s="7">
        <v>56398</v>
      </c>
      <c r="N26" s="7">
        <v>389</v>
      </c>
      <c r="O26" s="7">
        <v>26366</v>
      </c>
      <c r="P26" s="7">
        <v>21325</v>
      </c>
      <c r="Q26" s="7">
        <v>1055</v>
      </c>
      <c r="R26" s="7">
        <v>11220</v>
      </c>
      <c r="S26" s="7">
        <v>1130</v>
      </c>
      <c r="T26" s="7">
        <v>103461</v>
      </c>
      <c r="U26" s="7">
        <v>10914</v>
      </c>
      <c r="V26" s="7">
        <v>3731</v>
      </c>
      <c r="W26" s="7">
        <v>3492</v>
      </c>
      <c r="X26" s="7">
        <v>6436</v>
      </c>
      <c r="Y26" s="7">
        <v>69021</v>
      </c>
      <c r="Z26" s="7">
        <v>524908</v>
      </c>
      <c r="AA26" s="7">
        <v>183985</v>
      </c>
      <c r="AB26" s="7">
        <v>15122</v>
      </c>
      <c r="AC26" s="7">
        <v>302673</v>
      </c>
      <c r="AD26" s="7">
        <v>110750</v>
      </c>
      <c r="AE26" s="7">
        <v>911285</v>
      </c>
      <c r="AF26" s="7">
        <v>658154</v>
      </c>
      <c r="AG26" s="7">
        <v>176369</v>
      </c>
      <c r="AH26" s="7">
        <v>503390</v>
      </c>
      <c r="AI26" s="7">
        <v>355980</v>
      </c>
      <c r="AJ26" s="7">
        <v>355706</v>
      </c>
      <c r="AK26" s="7">
        <v>10654</v>
      </c>
      <c r="AL26" s="7">
        <v>83309</v>
      </c>
      <c r="AM26" s="7">
        <v>127987</v>
      </c>
      <c r="AN26" s="7">
        <v>0</v>
      </c>
      <c r="AO26" s="7">
        <v>69306</v>
      </c>
      <c r="AP26" s="8">
        <v>5021620</v>
      </c>
      <c r="AQ26" s="9">
        <v>0</v>
      </c>
      <c r="AR26" s="9">
        <v>0</v>
      </c>
      <c r="AS26" s="9">
        <v>0</v>
      </c>
      <c r="AT26" s="9">
        <v>42295828</v>
      </c>
      <c r="AU26" s="9">
        <v>37535714</v>
      </c>
      <c r="AV26" s="9">
        <v>0</v>
      </c>
      <c r="AW26" s="8">
        <v>79831542</v>
      </c>
      <c r="AX26" s="6">
        <v>84853162</v>
      </c>
      <c r="AY26" s="10">
        <v>0</v>
      </c>
      <c r="AZ26" s="11">
        <v>0</v>
      </c>
      <c r="BA26" s="8">
        <v>79831542</v>
      </c>
      <c r="BB26" s="6">
        <v>84853162</v>
      </c>
      <c r="BC26" s="12">
        <v>0</v>
      </c>
      <c r="BD26" s="13">
        <v>0</v>
      </c>
      <c r="BE26" s="13">
        <v>0</v>
      </c>
      <c r="BF26" s="89">
        <v>0</v>
      </c>
      <c r="BG26" s="8">
        <v>79831542</v>
      </c>
      <c r="BH26" s="6">
        <v>84853162</v>
      </c>
    </row>
    <row r="27" spans="1:60" x14ac:dyDescent="0.15">
      <c r="A27" s="39">
        <v>46</v>
      </c>
      <c r="B27" s="6" t="s">
        <v>23</v>
      </c>
      <c r="C27" s="7">
        <v>612225</v>
      </c>
      <c r="D27" s="7">
        <v>11413</v>
      </c>
      <c r="E27" s="7">
        <v>209630</v>
      </c>
      <c r="F27" s="7">
        <v>160952</v>
      </c>
      <c r="G27" s="7">
        <v>897070</v>
      </c>
      <c r="H27" s="7">
        <v>19780</v>
      </c>
      <c r="I27" s="7">
        <v>525283</v>
      </c>
      <c r="J27" s="7">
        <v>112858</v>
      </c>
      <c r="K27" s="7">
        <v>5523</v>
      </c>
      <c r="L27" s="7">
        <v>34658</v>
      </c>
      <c r="M27" s="7">
        <v>399561</v>
      </c>
      <c r="N27" s="7">
        <v>2187</v>
      </c>
      <c r="O27" s="7">
        <v>311002</v>
      </c>
      <c r="P27" s="7">
        <v>84094</v>
      </c>
      <c r="Q27" s="7">
        <v>4895</v>
      </c>
      <c r="R27" s="7">
        <v>69675</v>
      </c>
      <c r="S27" s="7">
        <v>4958</v>
      </c>
      <c r="T27" s="7">
        <v>554642</v>
      </c>
      <c r="U27" s="7">
        <v>63500</v>
      </c>
      <c r="V27" s="7">
        <v>9013</v>
      </c>
      <c r="W27" s="7">
        <v>57643</v>
      </c>
      <c r="X27" s="7">
        <v>78518</v>
      </c>
      <c r="Y27" s="7">
        <v>230849</v>
      </c>
      <c r="Z27" s="7">
        <v>2841438</v>
      </c>
      <c r="AA27" s="7">
        <v>166032</v>
      </c>
      <c r="AB27" s="7">
        <v>344642</v>
      </c>
      <c r="AC27" s="7">
        <v>2180054</v>
      </c>
      <c r="AD27" s="7">
        <v>157217</v>
      </c>
      <c r="AE27" s="7">
        <v>178182</v>
      </c>
      <c r="AF27" s="7">
        <v>606938</v>
      </c>
      <c r="AG27" s="7">
        <v>302625</v>
      </c>
      <c r="AH27" s="7">
        <v>658671</v>
      </c>
      <c r="AI27" s="7">
        <v>719629</v>
      </c>
      <c r="AJ27" s="7">
        <v>1326870</v>
      </c>
      <c r="AK27" s="7">
        <v>19632</v>
      </c>
      <c r="AL27" s="7">
        <v>395105</v>
      </c>
      <c r="AM27" s="7">
        <v>1390436</v>
      </c>
      <c r="AN27" s="7">
        <v>0</v>
      </c>
      <c r="AO27" s="7">
        <v>12978</v>
      </c>
      <c r="AP27" s="8">
        <v>15760378</v>
      </c>
      <c r="AQ27" s="9">
        <v>3098</v>
      </c>
      <c r="AR27" s="9">
        <v>4475048</v>
      </c>
      <c r="AS27" s="9">
        <v>0</v>
      </c>
      <c r="AT27" s="9">
        <v>0</v>
      </c>
      <c r="AU27" s="9">
        <v>0</v>
      </c>
      <c r="AV27" s="9">
        <v>0</v>
      </c>
      <c r="AW27" s="8">
        <v>4478146</v>
      </c>
      <c r="AX27" s="6">
        <v>20238524</v>
      </c>
      <c r="AY27" s="10">
        <v>1395811</v>
      </c>
      <c r="AZ27" s="11">
        <v>14826</v>
      </c>
      <c r="BA27" s="8">
        <v>5873957</v>
      </c>
      <c r="BB27" s="6">
        <v>21634335</v>
      </c>
      <c r="BC27" s="12">
        <v>-621206</v>
      </c>
      <c r="BD27" s="13">
        <v>0</v>
      </c>
      <c r="BE27" s="13">
        <v>0</v>
      </c>
      <c r="BF27" s="89">
        <v>-1258</v>
      </c>
      <c r="BG27" s="8">
        <v>5252751</v>
      </c>
      <c r="BH27" s="6">
        <v>21013129</v>
      </c>
    </row>
    <row r="28" spans="1:60" x14ac:dyDescent="0.15">
      <c r="A28" s="39">
        <v>47</v>
      </c>
      <c r="B28" s="6" t="s">
        <v>24</v>
      </c>
      <c r="C28" s="7">
        <v>45275</v>
      </c>
      <c r="D28" s="7">
        <v>431</v>
      </c>
      <c r="E28" s="7">
        <v>9907</v>
      </c>
      <c r="F28" s="7">
        <v>7705</v>
      </c>
      <c r="G28" s="7">
        <v>89762</v>
      </c>
      <c r="H28" s="7">
        <v>1398</v>
      </c>
      <c r="I28" s="7">
        <v>10441</v>
      </c>
      <c r="J28" s="7">
        <v>4645</v>
      </c>
      <c r="K28" s="7">
        <v>127</v>
      </c>
      <c r="L28" s="7">
        <v>726</v>
      </c>
      <c r="M28" s="7">
        <v>7333</v>
      </c>
      <c r="N28" s="7">
        <v>22</v>
      </c>
      <c r="O28" s="7">
        <v>3435</v>
      </c>
      <c r="P28" s="7">
        <v>1794</v>
      </c>
      <c r="Q28" s="7">
        <v>259</v>
      </c>
      <c r="R28" s="7">
        <v>3288</v>
      </c>
      <c r="S28" s="7">
        <v>160</v>
      </c>
      <c r="T28" s="7">
        <v>17880</v>
      </c>
      <c r="U28" s="7">
        <v>1134</v>
      </c>
      <c r="V28" s="7">
        <v>303</v>
      </c>
      <c r="W28" s="7">
        <v>1901</v>
      </c>
      <c r="X28" s="7">
        <v>1810</v>
      </c>
      <c r="Y28" s="7">
        <v>67123</v>
      </c>
      <c r="Z28" s="7">
        <v>23232</v>
      </c>
      <c r="AA28" s="7">
        <v>356094</v>
      </c>
      <c r="AB28" s="7">
        <v>36214</v>
      </c>
      <c r="AC28" s="7">
        <v>176744</v>
      </c>
      <c r="AD28" s="7">
        <v>30514</v>
      </c>
      <c r="AE28" s="7">
        <v>15758</v>
      </c>
      <c r="AF28" s="7">
        <v>224401</v>
      </c>
      <c r="AG28" s="7">
        <v>117911</v>
      </c>
      <c r="AH28" s="7">
        <v>213528</v>
      </c>
      <c r="AI28" s="7">
        <v>305805</v>
      </c>
      <c r="AJ28" s="7">
        <v>495036</v>
      </c>
      <c r="AK28" s="7">
        <v>9139</v>
      </c>
      <c r="AL28" s="7">
        <v>190248</v>
      </c>
      <c r="AM28" s="7">
        <v>335707</v>
      </c>
      <c r="AN28" s="7">
        <v>0</v>
      </c>
      <c r="AO28" s="7">
        <v>3294</v>
      </c>
      <c r="AP28" s="8">
        <v>2810484</v>
      </c>
      <c r="AQ28" s="9">
        <v>1299</v>
      </c>
      <c r="AR28" s="9">
        <v>1065826</v>
      </c>
      <c r="AS28" s="9">
        <v>-179369</v>
      </c>
      <c r="AT28" s="9">
        <v>0</v>
      </c>
      <c r="AU28" s="9">
        <v>0</v>
      </c>
      <c r="AV28" s="9">
        <v>0</v>
      </c>
      <c r="AW28" s="8">
        <v>887756</v>
      </c>
      <c r="AX28" s="6">
        <v>3698240</v>
      </c>
      <c r="AY28" s="10">
        <v>5703</v>
      </c>
      <c r="AZ28" s="11">
        <v>5703</v>
      </c>
      <c r="BA28" s="8">
        <v>893459</v>
      </c>
      <c r="BB28" s="6">
        <v>3703943</v>
      </c>
      <c r="BC28" s="12">
        <v>-447</v>
      </c>
      <c r="BD28" s="13">
        <v>0</v>
      </c>
      <c r="BE28" s="13">
        <v>0</v>
      </c>
      <c r="BF28" s="89">
        <v>-447</v>
      </c>
      <c r="BG28" s="8">
        <v>893012</v>
      </c>
      <c r="BH28" s="6">
        <v>3703496</v>
      </c>
    </row>
    <row r="29" spans="1:60" x14ac:dyDescent="0.15">
      <c r="A29" s="39">
        <v>48</v>
      </c>
      <c r="B29" s="6" t="s">
        <v>25</v>
      </c>
      <c r="C29" s="7">
        <v>4060</v>
      </c>
      <c r="D29" s="7">
        <v>168</v>
      </c>
      <c r="E29" s="7">
        <v>621</v>
      </c>
      <c r="F29" s="7">
        <v>5026</v>
      </c>
      <c r="G29" s="7">
        <v>64836</v>
      </c>
      <c r="H29" s="7">
        <v>330</v>
      </c>
      <c r="I29" s="7">
        <v>7371</v>
      </c>
      <c r="J29" s="7">
        <v>5052</v>
      </c>
      <c r="K29" s="7">
        <v>2</v>
      </c>
      <c r="L29" s="7">
        <v>66</v>
      </c>
      <c r="M29" s="7">
        <v>16038</v>
      </c>
      <c r="N29" s="7">
        <v>0</v>
      </c>
      <c r="O29" s="7">
        <v>34</v>
      </c>
      <c r="P29" s="7">
        <v>316</v>
      </c>
      <c r="Q29" s="7">
        <v>89</v>
      </c>
      <c r="R29" s="7">
        <v>162</v>
      </c>
      <c r="S29" s="7">
        <v>78</v>
      </c>
      <c r="T29" s="7">
        <v>13587</v>
      </c>
      <c r="U29" s="7">
        <v>1117</v>
      </c>
      <c r="V29" s="7">
        <v>331</v>
      </c>
      <c r="W29" s="7">
        <v>605</v>
      </c>
      <c r="X29" s="7">
        <v>1045</v>
      </c>
      <c r="Y29" s="7">
        <v>181389</v>
      </c>
      <c r="Z29" s="7">
        <v>566693</v>
      </c>
      <c r="AA29" s="7">
        <v>7920</v>
      </c>
      <c r="AB29" s="7">
        <v>0</v>
      </c>
      <c r="AC29" s="7">
        <v>86745</v>
      </c>
      <c r="AD29" s="7">
        <v>86360</v>
      </c>
      <c r="AE29" s="7">
        <v>1003</v>
      </c>
      <c r="AF29" s="7">
        <v>186143</v>
      </c>
      <c r="AG29" s="7">
        <v>249149</v>
      </c>
      <c r="AH29" s="7">
        <v>1145639</v>
      </c>
      <c r="AI29" s="7">
        <v>245471</v>
      </c>
      <c r="AJ29" s="7">
        <v>376779</v>
      </c>
      <c r="AK29" s="7">
        <v>178</v>
      </c>
      <c r="AL29" s="7">
        <v>104470</v>
      </c>
      <c r="AM29" s="7">
        <v>645254</v>
      </c>
      <c r="AN29" s="7">
        <v>0</v>
      </c>
      <c r="AO29" s="7">
        <v>37696</v>
      </c>
      <c r="AP29" s="8">
        <v>4041823</v>
      </c>
      <c r="AQ29" s="9">
        <v>0</v>
      </c>
      <c r="AR29" s="9">
        <v>722208</v>
      </c>
      <c r="AS29" s="9">
        <v>1194668</v>
      </c>
      <c r="AT29" s="9">
        <v>0</v>
      </c>
      <c r="AU29" s="9">
        <v>0</v>
      </c>
      <c r="AV29" s="9">
        <v>0</v>
      </c>
      <c r="AW29" s="8">
        <v>1916876</v>
      </c>
      <c r="AX29" s="6">
        <v>5958699</v>
      </c>
      <c r="AY29" s="10">
        <v>4687</v>
      </c>
      <c r="AZ29" s="11">
        <v>4687</v>
      </c>
      <c r="BA29" s="8">
        <v>1921563</v>
      </c>
      <c r="BB29" s="6">
        <v>5963386</v>
      </c>
      <c r="BC29" s="12">
        <v>-117</v>
      </c>
      <c r="BD29" s="13">
        <v>0</v>
      </c>
      <c r="BE29" s="13">
        <v>0</v>
      </c>
      <c r="BF29" s="89">
        <v>-117</v>
      </c>
      <c r="BG29" s="8">
        <v>1921446</v>
      </c>
      <c r="BH29" s="6">
        <v>5963269</v>
      </c>
    </row>
    <row r="30" spans="1:60" x14ac:dyDescent="0.15">
      <c r="A30" s="39">
        <v>51</v>
      </c>
      <c r="B30" s="6" t="s">
        <v>26</v>
      </c>
      <c r="C30" s="7">
        <v>2437419</v>
      </c>
      <c r="D30" s="7">
        <v>28834</v>
      </c>
      <c r="E30" s="7">
        <v>645301</v>
      </c>
      <c r="F30" s="7">
        <v>41122</v>
      </c>
      <c r="G30" s="7">
        <v>5935019</v>
      </c>
      <c r="H30" s="7">
        <v>89687</v>
      </c>
      <c r="I30" s="7">
        <v>477627</v>
      </c>
      <c r="J30" s="7">
        <v>93163</v>
      </c>
      <c r="K30" s="7">
        <v>6584</v>
      </c>
      <c r="L30" s="7">
        <v>75828</v>
      </c>
      <c r="M30" s="7">
        <v>328860</v>
      </c>
      <c r="N30" s="7">
        <v>6973</v>
      </c>
      <c r="O30" s="7">
        <v>51995</v>
      </c>
      <c r="P30" s="7">
        <v>114049</v>
      </c>
      <c r="Q30" s="7">
        <v>15009</v>
      </c>
      <c r="R30" s="7">
        <v>245411</v>
      </c>
      <c r="S30" s="7">
        <v>24246</v>
      </c>
      <c r="T30" s="7">
        <v>799432</v>
      </c>
      <c r="U30" s="7">
        <v>194280</v>
      </c>
      <c r="V30" s="7">
        <v>65346</v>
      </c>
      <c r="W30" s="7">
        <v>205633</v>
      </c>
      <c r="X30" s="7">
        <v>193291</v>
      </c>
      <c r="Y30" s="7">
        <v>4047117</v>
      </c>
      <c r="Z30" s="7">
        <v>55771</v>
      </c>
      <c r="AA30" s="7">
        <v>52848</v>
      </c>
      <c r="AB30" s="7">
        <v>90141</v>
      </c>
      <c r="AC30" s="7">
        <v>736930</v>
      </c>
      <c r="AD30" s="7">
        <v>158709</v>
      </c>
      <c r="AE30" s="7">
        <v>98501</v>
      </c>
      <c r="AF30" s="7">
        <v>1943913</v>
      </c>
      <c r="AG30" s="7">
        <v>267583</v>
      </c>
      <c r="AH30" s="7">
        <v>564382</v>
      </c>
      <c r="AI30" s="7">
        <v>760044</v>
      </c>
      <c r="AJ30" s="7">
        <v>5199927</v>
      </c>
      <c r="AK30" s="7">
        <v>189610</v>
      </c>
      <c r="AL30" s="7">
        <v>1055814</v>
      </c>
      <c r="AM30" s="7">
        <v>2615098</v>
      </c>
      <c r="AN30" s="7">
        <v>382303</v>
      </c>
      <c r="AO30" s="7">
        <v>19317</v>
      </c>
      <c r="AP30" s="8">
        <v>30313117</v>
      </c>
      <c r="AQ30" s="9">
        <v>1613074</v>
      </c>
      <c r="AR30" s="9">
        <v>52574910</v>
      </c>
      <c r="AS30" s="9">
        <v>2810</v>
      </c>
      <c r="AT30" s="9">
        <v>989223</v>
      </c>
      <c r="AU30" s="9">
        <v>7825671</v>
      </c>
      <c r="AV30" s="9">
        <v>2426</v>
      </c>
      <c r="AW30" s="8">
        <v>63008114</v>
      </c>
      <c r="AX30" s="6">
        <v>93321231</v>
      </c>
      <c r="AY30" s="10">
        <v>27614704</v>
      </c>
      <c r="AZ30" s="11">
        <v>563548</v>
      </c>
      <c r="BA30" s="8">
        <v>90622818</v>
      </c>
      <c r="BB30" s="6">
        <v>120935935</v>
      </c>
      <c r="BC30" s="12">
        <v>-40066481</v>
      </c>
      <c r="BD30" s="13">
        <v>0</v>
      </c>
      <c r="BE30" s="13">
        <v>0</v>
      </c>
      <c r="BF30" s="89">
        <v>-54481</v>
      </c>
      <c r="BG30" s="8">
        <v>50556337</v>
      </c>
      <c r="BH30" s="6">
        <v>80869454</v>
      </c>
    </row>
    <row r="31" spans="1:60" x14ac:dyDescent="0.15">
      <c r="A31" s="39">
        <v>53</v>
      </c>
      <c r="B31" s="6" t="s">
        <v>27</v>
      </c>
      <c r="C31" s="7">
        <v>232819</v>
      </c>
      <c r="D31" s="7">
        <v>18632</v>
      </c>
      <c r="E31" s="7">
        <v>104752</v>
      </c>
      <c r="F31" s="7">
        <v>112671</v>
      </c>
      <c r="G31" s="7">
        <v>503063</v>
      </c>
      <c r="H31" s="7">
        <v>21595</v>
      </c>
      <c r="I31" s="7">
        <v>78146</v>
      </c>
      <c r="J31" s="7">
        <v>21341</v>
      </c>
      <c r="K31" s="7">
        <v>541</v>
      </c>
      <c r="L31" s="7">
        <v>5730</v>
      </c>
      <c r="M31" s="7">
        <v>165550</v>
      </c>
      <c r="N31" s="7">
        <v>1260</v>
      </c>
      <c r="O31" s="7">
        <v>71860</v>
      </c>
      <c r="P31" s="7">
        <v>45510</v>
      </c>
      <c r="Q31" s="7">
        <v>2615</v>
      </c>
      <c r="R31" s="7">
        <v>51904</v>
      </c>
      <c r="S31" s="7">
        <v>7117</v>
      </c>
      <c r="T31" s="7">
        <v>147922</v>
      </c>
      <c r="U31" s="7">
        <v>30609</v>
      </c>
      <c r="V31" s="7">
        <v>14466</v>
      </c>
      <c r="W31" s="7">
        <v>24072</v>
      </c>
      <c r="X31" s="7">
        <v>60578</v>
      </c>
      <c r="Y31" s="7">
        <v>1030453</v>
      </c>
      <c r="Z31" s="7">
        <v>824254</v>
      </c>
      <c r="AA31" s="7">
        <v>53187</v>
      </c>
      <c r="AB31" s="7">
        <v>153216</v>
      </c>
      <c r="AC31" s="7">
        <v>1401520</v>
      </c>
      <c r="AD31" s="7">
        <v>2378439</v>
      </c>
      <c r="AE31" s="7">
        <v>4583184</v>
      </c>
      <c r="AF31" s="7">
        <v>1974415</v>
      </c>
      <c r="AG31" s="7">
        <v>308028</v>
      </c>
      <c r="AH31" s="7">
        <v>1104679</v>
      </c>
      <c r="AI31" s="7">
        <v>457856</v>
      </c>
      <c r="AJ31" s="7">
        <v>849683</v>
      </c>
      <c r="AK31" s="7">
        <v>111078</v>
      </c>
      <c r="AL31" s="7">
        <v>624409</v>
      </c>
      <c r="AM31" s="7">
        <v>609567</v>
      </c>
      <c r="AN31" s="7">
        <v>0</v>
      </c>
      <c r="AO31" s="7">
        <v>164379</v>
      </c>
      <c r="AP31" s="8">
        <v>18351100</v>
      </c>
      <c r="AQ31" s="9">
        <v>235</v>
      </c>
      <c r="AR31" s="9">
        <v>16357397</v>
      </c>
      <c r="AS31" s="9">
        <v>0</v>
      </c>
      <c r="AT31" s="9">
        <v>0</v>
      </c>
      <c r="AU31" s="9">
        <v>0</v>
      </c>
      <c r="AV31" s="9">
        <v>0</v>
      </c>
      <c r="AW31" s="8">
        <v>16357632</v>
      </c>
      <c r="AX31" s="6">
        <v>34708732</v>
      </c>
      <c r="AY31" s="10">
        <v>1037781</v>
      </c>
      <c r="AZ31" s="11">
        <v>1037028</v>
      </c>
      <c r="BA31" s="8">
        <v>17395413</v>
      </c>
      <c r="BB31" s="6">
        <v>35746513</v>
      </c>
      <c r="BC31" s="12">
        <v>-3182999</v>
      </c>
      <c r="BD31" s="13">
        <v>0</v>
      </c>
      <c r="BE31" s="13">
        <v>0</v>
      </c>
      <c r="BF31" s="89">
        <v>-1138741</v>
      </c>
      <c r="BG31" s="8">
        <v>14212414</v>
      </c>
      <c r="BH31" s="6">
        <v>32563514</v>
      </c>
    </row>
    <row r="32" spans="1:60" x14ac:dyDescent="0.15">
      <c r="A32" s="39">
        <v>55</v>
      </c>
      <c r="B32" s="6" t="s">
        <v>28</v>
      </c>
      <c r="C32" s="7">
        <v>2573</v>
      </c>
      <c r="D32" s="7">
        <v>771</v>
      </c>
      <c r="E32" s="7">
        <v>5375</v>
      </c>
      <c r="F32" s="7">
        <v>3207</v>
      </c>
      <c r="G32" s="7">
        <v>79896</v>
      </c>
      <c r="H32" s="7">
        <v>1825</v>
      </c>
      <c r="I32" s="7">
        <v>4947</v>
      </c>
      <c r="J32" s="7">
        <v>1521</v>
      </c>
      <c r="K32" s="7">
        <v>163</v>
      </c>
      <c r="L32" s="7">
        <v>1768</v>
      </c>
      <c r="M32" s="7">
        <v>11879</v>
      </c>
      <c r="N32" s="7">
        <v>59</v>
      </c>
      <c r="O32" s="7">
        <v>446</v>
      </c>
      <c r="P32" s="7">
        <v>5193</v>
      </c>
      <c r="Q32" s="7">
        <v>540</v>
      </c>
      <c r="R32" s="7">
        <v>6057</v>
      </c>
      <c r="S32" s="7">
        <v>341</v>
      </c>
      <c r="T32" s="7">
        <v>11595</v>
      </c>
      <c r="U32" s="7">
        <v>2185</v>
      </c>
      <c r="V32" s="7">
        <v>1300</v>
      </c>
      <c r="W32" s="7">
        <v>1275</v>
      </c>
      <c r="X32" s="7">
        <v>3679</v>
      </c>
      <c r="Y32" s="7">
        <v>109128</v>
      </c>
      <c r="Z32" s="7">
        <v>83122</v>
      </c>
      <c r="AA32" s="7">
        <v>1609</v>
      </c>
      <c r="AB32" s="7">
        <v>3043</v>
      </c>
      <c r="AC32" s="7">
        <v>840618</v>
      </c>
      <c r="AD32" s="7">
        <v>185878</v>
      </c>
      <c r="AE32" s="7">
        <v>1455733</v>
      </c>
      <c r="AF32" s="7">
        <v>813657</v>
      </c>
      <c r="AG32" s="7">
        <v>207179</v>
      </c>
      <c r="AH32" s="7">
        <v>62113</v>
      </c>
      <c r="AI32" s="7">
        <v>104739</v>
      </c>
      <c r="AJ32" s="7">
        <v>674105</v>
      </c>
      <c r="AK32" s="7">
        <v>30660</v>
      </c>
      <c r="AL32" s="7">
        <v>185338</v>
      </c>
      <c r="AM32" s="7">
        <v>395674</v>
      </c>
      <c r="AN32" s="7">
        <v>0</v>
      </c>
      <c r="AO32" s="7">
        <v>27427</v>
      </c>
      <c r="AP32" s="8">
        <v>5326618</v>
      </c>
      <c r="AQ32" s="9">
        <v>0</v>
      </c>
      <c r="AR32" s="9">
        <v>55926773</v>
      </c>
      <c r="AS32" s="9">
        <v>10757</v>
      </c>
      <c r="AT32" s="9">
        <v>0</v>
      </c>
      <c r="AU32" s="9">
        <v>697850</v>
      </c>
      <c r="AV32" s="9">
        <v>0</v>
      </c>
      <c r="AW32" s="8">
        <v>56635380</v>
      </c>
      <c r="AX32" s="6">
        <v>61961998</v>
      </c>
      <c r="AY32" s="10">
        <v>22004</v>
      </c>
      <c r="AZ32" s="11">
        <v>22004</v>
      </c>
      <c r="BA32" s="8">
        <v>56657384</v>
      </c>
      <c r="BB32" s="6">
        <v>61984002</v>
      </c>
      <c r="BC32" s="12">
        <v>-535</v>
      </c>
      <c r="BD32" s="13">
        <v>0</v>
      </c>
      <c r="BE32" s="13">
        <v>0</v>
      </c>
      <c r="BF32" s="89">
        <v>-535</v>
      </c>
      <c r="BG32" s="8">
        <v>56656849</v>
      </c>
      <c r="BH32" s="6">
        <v>61983467</v>
      </c>
    </row>
    <row r="33" spans="1:60" x14ac:dyDescent="0.15">
      <c r="A33" s="39">
        <v>57</v>
      </c>
      <c r="B33" s="6" t="s">
        <v>29</v>
      </c>
      <c r="C33" s="7">
        <v>4170827</v>
      </c>
      <c r="D33" s="7">
        <v>153851</v>
      </c>
      <c r="E33" s="7">
        <v>521365</v>
      </c>
      <c r="F33" s="7">
        <v>926606</v>
      </c>
      <c r="G33" s="7">
        <v>4936565</v>
      </c>
      <c r="H33" s="7">
        <v>35701</v>
      </c>
      <c r="I33" s="7">
        <v>369424</v>
      </c>
      <c r="J33" s="7">
        <v>75388</v>
      </c>
      <c r="K33" s="7">
        <v>22187</v>
      </c>
      <c r="L33" s="7">
        <v>27111</v>
      </c>
      <c r="M33" s="7">
        <v>912709</v>
      </c>
      <c r="N33" s="7">
        <v>7061</v>
      </c>
      <c r="O33" s="7">
        <v>288132</v>
      </c>
      <c r="P33" s="7">
        <v>138585</v>
      </c>
      <c r="Q33" s="7">
        <v>11592</v>
      </c>
      <c r="R33" s="7">
        <v>170059</v>
      </c>
      <c r="S33" s="7">
        <v>14807</v>
      </c>
      <c r="T33" s="7">
        <v>334726</v>
      </c>
      <c r="U33" s="7">
        <v>92942</v>
      </c>
      <c r="V33" s="7">
        <v>37077</v>
      </c>
      <c r="W33" s="7">
        <v>77328</v>
      </c>
      <c r="X33" s="7">
        <v>747605</v>
      </c>
      <c r="Y33" s="7">
        <v>5511590</v>
      </c>
      <c r="Z33" s="7">
        <v>527224</v>
      </c>
      <c r="AA33" s="7">
        <v>98802</v>
      </c>
      <c r="AB33" s="7">
        <v>576156</v>
      </c>
      <c r="AC33" s="7">
        <v>5882711</v>
      </c>
      <c r="AD33" s="7">
        <v>1271186</v>
      </c>
      <c r="AE33" s="7">
        <v>197300</v>
      </c>
      <c r="AF33" s="7">
        <v>9942958</v>
      </c>
      <c r="AG33" s="7">
        <v>1000864</v>
      </c>
      <c r="AH33" s="7">
        <v>2475111</v>
      </c>
      <c r="AI33" s="7">
        <v>1526430</v>
      </c>
      <c r="AJ33" s="7">
        <v>2151638</v>
      </c>
      <c r="AK33" s="7">
        <v>249504</v>
      </c>
      <c r="AL33" s="7">
        <v>797753</v>
      </c>
      <c r="AM33" s="7">
        <v>2215890</v>
      </c>
      <c r="AN33" s="7">
        <v>102741</v>
      </c>
      <c r="AO33" s="7">
        <v>254355</v>
      </c>
      <c r="AP33" s="8">
        <v>48853861</v>
      </c>
      <c r="AQ33" s="9">
        <v>292738</v>
      </c>
      <c r="AR33" s="9">
        <v>12220534</v>
      </c>
      <c r="AS33" s="9">
        <v>317549</v>
      </c>
      <c r="AT33" s="9">
        <v>121243</v>
      </c>
      <c r="AU33" s="9">
        <v>809588</v>
      </c>
      <c r="AV33" s="9">
        <v>1069</v>
      </c>
      <c r="AW33" s="8">
        <v>13762721</v>
      </c>
      <c r="AX33" s="6">
        <v>62616582</v>
      </c>
      <c r="AY33" s="10">
        <v>26879413</v>
      </c>
      <c r="AZ33" s="11">
        <v>4257870</v>
      </c>
      <c r="BA33" s="8">
        <v>40642134</v>
      </c>
      <c r="BB33" s="6">
        <v>89495995</v>
      </c>
      <c r="BC33" s="12">
        <v>-16662759</v>
      </c>
      <c r="BD33" s="13">
        <v>0</v>
      </c>
      <c r="BE33" s="13">
        <v>0</v>
      </c>
      <c r="BF33" s="89">
        <v>-326416</v>
      </c>
      <c r="BG33" s="8">
        <v>23979375</v>
      </c>
      <c r="BH33" s="6">
        <v>72833236</v>
      </c>
    </row>
    <row r="34" spans="1:60" x14ac:dyDescent="0.15">
      <c r="A34" s="39">
        <v>59</v>
      </c>
      <c r="B34" s="6" t="s">
        <v>30</v>
      </c>
      <c r="C34" s="7">
        <v>153763</v>
      </c>
      <c r="D34" s="7">
        <v>4643</v>
      </c>
      <c r="E34" s="7">
        <v>32253</v>
      </c>
      <c r="F34" s="7">
        <v>34707</v>
      </c>
      <c r="G34" s="7">
        <v>278089</v>
      </c>
      <c r="H34" s="7">
        <v>5178</v>
      </c>
      <c r="I34" s="7">
        <v>41949</v>
      </c>
      <c r="J34" s="7">
        <v>20573</v>
      </c>
      <c r="K34" s="7">
        <v>1086</v>
      </c>
      <c r="L34" s="7">
        <v>4667</v>
      </c>
      <c r="M34" s="7">
        <v>81410</v>
      </c>
      <c r="N34" s="7">
        <v>712</v>
      </c>
      <c r="O34" s="7">
        <v>7846</v>
      </c>
      <c r="P34" s="7">
        <v>27056</v>
      </c>
      <c r="Q34" s="7">
        <v>2752</v>
      </c>
      <c r="R34" s="7">
        <v>36633</v>
      </c>
      <c r="S34" s="7">
        <v>3029</v>
      </c>
      <c r="T34" s="7">
        <v>109392</v>
      </c>
      <c r="U34" s="7">
        <v>44039</v>
      </c>
      <c r="V34" s="7">
        <v>31358</v>
      </c>
      <c r="W34" s="7">
        <v>10499</v>
      </c>
      <c r="X34" s="7">
        <v>18308</v>
      </c>
      <c r="Y34" s="7">
        <v>728436</v>
      </c>
      <c r="Z34" s="7">
        <v>360104</v>
      </c>
      <c r="AA34" s="7">
        <v>99061</v>
      </c>
      <c r="AB34" s="7">
        <v>48883</v>
      </c>
      <c r="AC34" s="7">
        <v>3288093</v>
      </c>
      <c r="AD34" s="7">
        <v>1705377</v>
      </c>
      <c r="AE34" s="7">
        <v>157212</v>
      </c>
      <c r="AF34" s="7">
        <v>623537</v>
      </c>
      <c r="AG34" s="7">
        <v>9464773</v>
      </c>
      <c r="AH34" s="7">
        <v>1803840</v>
      </c>
      <c r="AI34" s="7">
        <v>1237964</v>
      </c>
      <c r="AJ34" s="7">
        <v>1447788</v>
      </c>
      <c r="AK34" s="7">
        <v>341631</v>
      </c>
      <c r="AL34" s="7">
        <v>2340884</v>
      </c>
      <c r="AM34" s="7">
        <v>963454</v>
      </c>
      <c r="AN34" s="7">
        <v>0</v>
      </c>
      <c r="AO34" s="7">
        <v>206370</v>
      </c>
      <c r="AP34" s="8">
        <v>25767349</v>
      </c>
      <c r="AQ34" s="9">
        <v>142571</v>
      </c>
      <c r="AR34" s="9">
        <v>19922168</v>
      </c>
      <c r="AS34" s="9">
        <v>1029</v>
      </c>
      <c r="AT34" s="9">
        <v>2344869</v>
      </c>
      <c r="AU34" s="9">
        <v>10732422</v>
      </c>
      <c r="AV34" s="9">
        <v>-381</v>
      </c>
      <c r="AW34" s="8">
        <v>33142678</v>
      </c>
      <c r="AX34" s="6">
        <v>58910027</v>
      </c>
      <c r="AY34" s="10">
        <v>6446826</v>
      </c>
      <c r="AZ34" s="11">
        <v>746690</v>
      </c>
      <c r="BA34" s="8">
        <v>39589504</v>
      </c>
      <c r="BB34" s="6">
        <v>65356853</v>
      </c>
      <c r="BC34" s="12">
        <v>-28854910</v>
      </c>
      <c r="BD34" s="13">
        <v>0</v>
      </c>
      <c r="BE34" s="13">
        <v>-145</v>
      </c>
      <c r="BF34" s="89">
        <v>-1405370</v>
      </c>
      <c r="BG34" s="8">
        <v>10734449</v>
      </c>
      <c r="BH34" s="6">
        <v>36501798</v>
      </c>
    </row>
    <row r="35" spans="1:60" x14ac:dyDescent="0.15">
      <c r="A35" s="39">
        <v>61</v>
      </c>
      <c r="B35" s="6" t="s">
        <v>31</v>
      </c>
      <c r="C35" s="7">
        <v>0</v>
      </c>
      <c r="D35" s="7">
        <v>0</v>
      </c>
      <c r="E35" s="7">
        <v>0</v>
      </c>
      <c r="F35" s="7">
        <v>0</v>
      </c>
      <c r="G35" s="7">
        <v>0</v>
      </c>
      <c r="H35" s="7">
        <v>0</v>
      </c>
      <c r="I35" s="7">
        <v>0</v>
      </c>
      <c r="J35" s="7">
        <v>0</v>
      </c>
      <c r="K35" s="7">
        <v>0</v>
      </c>
      <c r="L35" s="7">
        <v>0</v>
      </c>
      <c r="M35" s="7">
        <v>0</v>
      </c>
      <c r="N35" s="7">
        <v>0</v>
      </c>
      <c r="O35" s="7">
        <v>0</v>
      </c>
      <c r="P35" s="7">
        <v>0</v>
      </c>
      <c r="Q35" s="7">
        <v>0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0</v>
      </c>
      <c r="AA35" s="7">
        <v>0</v>
      </c>
      <c r="AB35" s="7">
        <v>0</v>
      </c>
      <c r="AC35" s="7">
        <v>0</v>
      </c>
      <c r="AD35" s="7">
        <v>0</v>
      </c>
      <c r="AE35" s="7">
        <v>0</v>
      </c>
      <c r="AF35" s="7">
        <v>0</v>
      </c>
      <c r="AG35" s="7">
        <v>0</v>
      </c>
      <c r="AH35" s="7">
        <v>0</v>
      </c>
      <c r="AI35" s="7">
        <v>0</v>
      </c>
      <c r="AJ35" s="7">
        <v>0</v>
      </c>
      <c r="AK35" s="7">
        <v>0</v>
      </c>
      <c r="AL35" s="7">
        <v>0</v>
      </c>
      <c r="AM35" s="7">
        <v>0</v>
      </c>
      <c r="AN35" s="7">
        <v>0</v>
      </c>
      <c r="AO35" s="7">
        <v>482046</v>
      </c>
      <c r="AP35" s="8">
        <v>482046</v>
      </c>
      <c r="AQ35" s="9">
        <v>0</v>
      </c>
      <c r="AR35" s="9">
        <v>2149615</v>
      </c>
      <c r="AS35" s="9">
        <v>60186285</v>
      </c>
      <c r="AT35" s="9">
        <v>0</v>
      </c>
      <c r="AU35" s="9">
        <v>0</v>
      </c>
      <c r="AV35" s="9">
        <v>0</v>
      </c>
      <c r="AW35" s="8">
        <v>62335900</v>
      </c>
      <c r="AX35" s="6">
        <v>62817946</v>
      </c>
      <c r="AY35" s="10">
        <v>0</v>
      </c>
      <c r="AZ35" s="11">
        <v>0</v>
      </c>
      <c r="BA35" s="8">
        <v>62335900</v>
      </c>
      <c r="BB35" s="6">
        <v>62817946</v>
      </c>
      <c r="BC35" s="12">
        <v>0</v>
      </c>
      <c r="BD35" s="13">
        <v>0</v>
      </c>
      <c r="BE35" s="13">
        <v>0</v>
      </c>
      <c r="BF35" s="89">
        <v>0</v>
      </c>
      <c r="BG35" s="8">
        <v>62335900</v>
      </c>
      <c r="BH35" s="6">
        <v>62817946</v>
      </c>
    </row>
    <row r="36" spans="1:60" x14ac:dyDescent="0.15">
      <c r="A36" s="39">
        <v>63</v>
      </c>
      <c r="B36" s="6" t="s">
        <v>32</v>
      </c>
      <c r="C36" s="7">
        <v>44</v>
      </c>
      <c r="D36" s="7">
        <v>992</v>
      </c>
      <c r="E36" s="7">
        <v>82</v>
      </c>
      <c r="F36" s="7">
        <v>4781</v>
      </c>
      <c r="G36" s="7">
        <v>23133</v>
      </c>
      <c r="H36" s="7">
        <v>106</v>
      </c>
      <c r="I36" s="7">
        <v>1504</v>
      </c>
      <c r="J36" s="7">
        <v>431</v>
      </c>
      <c r="K36" s="7">
        <v>0</v>
      </c>
      <c r="L36" s="7">
        <v>234</v>
      </c>
      <c r="M36" s="7">
        <v>9788</v>
      </c>
      <c r="N36" s="7">
        <v>0</v>
      </c>
      <c r="O36" s="7">
        <v>5</v>
      </c>
      <c r="P36" s="7">
        <v>1806</v>
      </c>
      <c r="Q36" s="7">
        <v>351</v>
      </c>
      <c r="R36" s="7">
        <v>1867</v>
      </c>
      <c r="S36" s="7">
        <v>187</v>
      </c>
      <c r="T36" s="7">
        <v>31006</v>
      </c>
      <c r="U36" s="7">
        <v>3796</v>
      </c>
      <c r="V36" s="7">
        <v>2882</v>
      </c>
      <c r="W36" s="7">
        <v>1742</v>
      </c>
      <c r="X36" s="7">
        <v>327</v>
      </c>
      <c r="Y36" s="7">
        <v>13629</v>
      </c>
      <c r="Z36" s="7">
        <v>34992</v>
      </c>
      <c r="AA36" s="7">
        <v>503</v>
      </c>
      <c r="AB36" s="7">
        <v>1203</v>
      </c>
      <c r="AC36" s="7">
        <v>18013</v>
      </c>
      <c r="AD36" s="7">
        <v>6115</v>
      </c>
      <c r="AE36" s="7">
        <v>53</v>
      </c>
      <c r="AF36" s="7">
        <v>27103</v>
      </c>
      <c r="AG36" s="7">
        <v>206923</v>
      </c>
      <c r="AH36" s="7">
        <v>9482</v>
      </c>
      <c r="AI36" s="7">
        <v>82</v>
      </c>
      <c r="AJ36" s="7">
        <v>12843</v>
      </c>
      <c r="AK36" s="7">
        <v>0</v>
      </c>
      <c r="AL36" s="7">
        <v>22501</v>
      </c>
      <c r="AM36" s="7">
        <v>20439</v>
      </c>
      <c r="AN36" s="7">
        <v>0</v>
      </c>
      <c r="AO36" s="7">
        <v>11679</v>
      </c>
      <c r="AP36" s="8">
        <v>470624</v>
      </c>
      <c r="AQ36" s="9">
        <v>43</v>
      </c>
      <c r="AR36" s="9">
        <v>9994062</v>
      </c>
      <c r="AS36" s="9">
        <v>27462913</v>
      </c>
      <c r="AT36" s="9">
        <v>1454421</v>
      </c>
      <c r="AU36" s="9">
        <v>15357681</v>
      </c>
      <c r="AV36" s="9">
        <v>0</v>
      </c>
      <c r="AW36" s="8">
        <v>54269120</v>
      </c>
      <c r="AX36" s="6">
        <v>54739744</v>
      </c>
      <c r="AY36" s="10">
        <v>625813</v>
      </c>
      <c r="AZ36" s="11">
        <v>482368</v>
      </c>
      <c r="BA36" s="8">
        <v>54894933</v>
      </c>
      <c r="BB36" s="6">
        <v>55365557</v>
      </c>
      <c r="BC36" s="12">
        <v>-3063452</v>
      </c>
      <c r="BD36" s="13">
        <v>0</v>
      </c>
      <c r="BE36" s="13">
        <v>0</v>
      </c>
      <c r="BF36" s="89">
        <v>-733821</v>
      </c>
      <c r="BG36" s="8">
        <v>51831481</v>
      </c>
      <c r="BH36" s="6">
        <v>52302105</v>
      </c>
    </row>
    <row r="37" spans="1:60" x14ac:dyDescent="0.15">
      <c r="A37" s="39">
        <v>64</v>
      </c>
      <c r="B37" s="6" t="s">
        <v>33</v>
      </c>
      <c r="C37" s="7">
        <v>0</v>
      </c>
      <c r="D37" s="7">
        <v>0</v>
      </c>
      <c r="E37" s="7">
        <v>0</v>
      </c>
      <c r="F37" s="7">
        <v>0</v>
      </c>
      <c r="G37" s="7">
        <v>0</v>
      </c>
      <c r="H37" s="7">
        <v>0</v>
      </c>
      <c r="I37" s="7">
        <v>2</v>
      </c>
      <c r="J37" s="7">
        <v>0</v>
      </c>
      <c r="K37" s="7">
        <v>0</v>
      </c>
      <c r="L37" s="7">
        <v>0</v>
      </c>
      <c r="M37" s="7">
        <v>0</v>
      </c>
      <c r="N37" s="7">
        <v>0</v>
      </c>
      <c r="O37" s="7">
        <v>0</v>
      </c>
      <c r="P37" s="7">
        <v>0</v>
      </c>
      <c r="Q37" s="7">
        <v>0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5</v>
      </c>
      <c r="Y37" s="7">
        <v>42</v>
      </c>
      <c r="Z37" s="7">
        <v>2925</v>
      </c>
      <c r="AA37" s="7">
        <v>175</v>
      </c>
      <c r="AB37" s="7">
        <v>0</v>
      </c>
      <c r="AC37" s="7">
        <v>538</v>
      </c>
      <c r="AD37" s="7">
        <v>1051</v>
      </c>
      <c r="AE37" s="7">
        <v>196</v>
      </c>
      <c r="AF37" s="7">
        <v>29149</v>
      </c>
      <c r="AG37" s="7">
        <v>6155</v>
      </c>
      <c r="AH37" s="7">
        <v>516</v>
      </c>
      <c r="AI37" s="7">
        <v>166</v>
      </c>
      <c r="AJ37" s="7">
        <v>1555867</v>
      </c>
      <c r="AK37" s="7">
        <v>9</v>
      </c>
      <c r="AL37" s="7">
        <v>307</v>
      </c>
      <c r="AM37" s="7">
        <v>3378</v>
      </c>
      <c r="AN37" s="7">
        <v>0</v>
      </c>
      <c r="AO37" s="7">
        <v>206</v>
      </c>
      <c r="AP37" s="8">
        <v>1600687</v>
      </c>
      <c r="AQ37" s="9">
        <v>623098</v>
      </c>
      <c r="AR37" s="9">
        <v>24548031</v>
      </c>
      <c r="AS37" s="9">
        <v>90164622</v>
      </c>
      <c r="AT37" s="9">
        <v>0</v>
      </c>
      <c r="AU37" s="9">
        <v>0</v>
      </c>
      <c r="AV37" s="9">
        <v>0</v>
      </c>
      <c r="AW37" s="8">
        <v>115335751</v>
      </c>
      <c r="AX37" s="6">
        <v>116936438</v>
      </c>
      <c r="AY37" s="10">
        <v>1614</v>
      </c>
      <c r="AZ37" s="11">
        <v>627</v>
      </c>
      <c r="BA37" s="8">
        <v>115337365</v>
      </c>
      <c r="BB37" s="6">
        <v>116938052</v>
      </c>
      <c r="BC37" s="12">
        <v>-3067</v>
      </c>
      <c r="BD37" s="13">
        <v>0</v>
      </c>
      <c r="BE37" s="13">
        <v>0</v>
      </c>
      <c r="BF37" s="89">
        <v>-1622</v>
      </c>
      <c r="BG37" s="8">
        <v>115334298</v>
      </c>
      <c r="BH37" s="6">
        <v>116934985</v>
      </c>
    </row>
    <row r="38" spans="1:60" x14ac:dyDescent="0.15">
      <c r="A38" s="39">
        <v>65</v>
      </c>
      <c r="B38" s="6" t="s">
        <v>34</v>
      </c>
      <c r="C38" s="7">
        <v>104262</v>
      </c>
      <c r="D38" s="7">
        <v>3632</v>
      </c>
      <c r="E38" s="7">
        <v>122452</v>
      </c>
      <c r="F38" s="7">
        <v>14109</v>
      </c>
      <c r="G38" s="7">
        <v>157258</v>
      </c>
      <c r="H38" s="7">
        <v>2248</v>
      </c>
      <c r="I38" s="7">
        <v>8587</v>
      </c>
      <c r="J38" s="7">
        <v>3389</v>
      </c>
      <c r="K38" s="7">
        <v>203</v>
      </c>
      <c r="L38" s="7">
        <v>872</v>
      </c>
      <c r="M38" s="7">
        <v>10091</v>
      </c>
      <c r="N38" s="7">
        <v>173</v>
      </c>
      <c r="O38" s="7">
        <v>8607</v>
      </c>
      <c r="P38" s="7">
        <v>1382</v>
      </c>
      <c r="Q38" s="7">
        <v>1168</v>
      </c>
      <c r="R38" s="7">
        <v>5494</v>
      </c>
      <c r="S38" s="7">
        <v>416</v>
      </c>
      <c r="T38" s="7">
        <v>10177</v>
      </c>
      <c r="U38" s="7">
        <v>1133</v>
      </c>
      <c r="V38" s="7">
        <v>201</v>
      </c>
      <c r="W38" s="7">
        <v>555</v>
      </c>
      <c r="X38" s="7">
        <v>5569</v>
      </c>
      <c r="Y38" s="7">
        <v>122034</v>
      </c>
      <c r="Z38" s="7">
        <v>88791</v>
      </c>
      <c r="AA38" s="7">
        <v>56042</v>
      </c>
      <c r="AB38" s="7">
        <v>14578</v>
      </c>
      <c r="AC38" s="7">
        <v>76723</v>
      </c>
      <c r="AD38" s="7">
        <v>149868</v>
      </c>
      <c r="AE38" s="7">
        <v>19039</v>
      </c>
      <c r="AF38" s="7">
        <v>130943</v>
      </c>
      <c r="AG38" s="7">
        <v>77038</v>
      </c>
      <c r="AH38" s="7">
        <v>241</v>
      </c>
      <c r="AI38" s="7">
        <v>148929</v>
      </c>
      <c r="AJ38" s="7">
        <v>214010</v>
      </c>
      <c r="AK38" s="7">
        <v>0</v>
      </c>
      <c r="AL38" s="7">
        <v>209950</v>
      </c>
      <c r="AM38" s="7">
        <v>198567</v>
      </c>
      <c r="AN38" s="7">
        <v>0</v>
      </c>
      <c r="AO38" s="7">
        <v>1714</v>
      </c>
      <c r="AP38" s="8">
        <v>1970445</v>
      </c>
      <c r="AQ38" s="9">
        <v>0</v>
      </c>
      <c r="AR38" s="9">
        <v>4193869</v>
      </c>
      <c r="AS38" s="9">
        <v>0</v>
      </c>
      <c r="AT38" s="9">
        <v>0</v>
      </c>
      <c r="AU38" s="9">
        <v>0</v>
      </c>
      <c r="AV38" s="9">
        <v>0</v>
      </c>
      <c r="AW38" s="8">
        <v>4193869</v>
      </c>
      <c r="AX38" s="6">
        <v>6164314</v>
      </c>
      <c r="AY38" s="10">
        <v>8196</v>
      </c>
      <c r="AZ38" s="11">
        <v>8155</v>
      </c>
      <c r="BA38" s="8">
        <v>4202065</v>
      </c>
      <c r="BB38" s="6">
        <v>6172510</v>
      </c>
      <c r="BC38" s="12">
        <v>-30888</v>
      </c>
      <c r="BD38" s="13">
        <v>0</v>
      </c>
      <c r="BE38" s="13">
        <v>0</v>
      </c>
      <c r="BF38" s="89">
        <v>-30775</v>
      </c>
      <c r="BG38" s="8">
        <v>4171177</v>
      </c>
      <c r="BH38" s="6">
        <v>6141622</v>
      </c>
    </row>
    <row r="39" spans="1:60" x14ac:dyDescent="0.15">
      <c r="A39" s="39">
        <v>66</v>
      </c>
      <c r="B39" s="6" t="s">
        <v>35</v>
      </c>
      <c r="C39" s="7">
        <v>653081</v>
      </c>
      <c r="D39" s="7">
        <v>32333</v>
      </c>
      <c r="E39" s="7">
        <v>80339</v>
      </c>
      <c r="F39" s="7">
        <v>139965</v>
      </c>
      <c r="G39" s="7">
        <v>4022215</v>
      </c>
      <c r="H39" s="7">
        <v>37050</v>
      </c>
      <c r="I39" s="7">
        <v>130811</v>
      </c>
      <c r="J39" s="7">
        <v>87149</v>
      </c>
      <c r="K39" s="7">
        <v>9165</v>
      </c>
      <c r="L39" s="7">
        <v>44910</v>
      </c>
      <c r="M39" s="7">
        <v>418698</v>
      </c>
      <c r="N39" s="7">
        <v>1479</v>
      </c>
      <c r="O39" s="7">
        <v>62588</v>
      </c>
      <c r="P39" s="7">
        <v>102585</v>
      </c>
      <c r="Q39" s="7">
        <v>16539</v>
      </c>
      <c r="R39" s="7">
        <v>164657</v>
      </c>
      <c r="S39" s="7">
        <v>15280</v>
      </c>
      <c r="T39" s="7">
        <v>701083</v>
      </c>
      <c r="U39" s="7">
        <v>166668</v>
      </c>
      <c r="V39" s="7">
        <v>49568</v>
      </c>
      <c r="W39" s="7">
        <v>87375</v>
      </c>
      <c r="X39" s="7">
        <v>156188</v>
      </c>
      <c r="Y39" s="7">
        <v>9504157</v>
      </c>
      <c r="Z39" s="7">
        <v>4301499</v>
      </c>
      <c r="AA39" s="7">
        <v>419411</v>
      </c>
      <c r="AB39" s="7">
        <v>301586</v>
      </c>
      <c r="AC39" s="7">
        <v>5778429</v>
      </c>
      <c r="AD39" s="7">
        <v>3386995</v>
      </c>
      <c r="AE39" s="7">
        <v>1073242</v>
      </c>
      <c r="AF39" s="7">
        <v>9717792</v>
      </c>
      <c r="AG39" s="7">
        <v>4982144</v>
      </c>
      <c r="AH39" s="7">
        <v>4955666</v>
      </c>
      <c r="AI39" s="7">
        <v>3202376</v>
      </c>
      <c r="AJ39" s="7">
        <v>4659726</v>
      </c>
      <c r="AK39" s="7">
        <v>418708</v>
      </c>
      <c r="AL39" s="7">
        <v>6589715</v>
      </c>
      <c r="AM39" s="7">
        <v>1466640</v>
      </c>
      <c r="AN39" s="7">
        <v>0</v>
      </c>
      <c r="AO39" s="7">
        <v>111640</v>
      </c>
      <c r="AP39" s="8">
        <v>68049452</v>
      </c>
      <c r="AQ39" s="9">
        <v>66938</v>
      </c>
      <c r="AR39" s="9">
        <v>5936182</v>
      </c>
      <c r="AS39" s="9">
        <v>151286</v>
      </c>
      <c r="AT39" s="9">
        <v>316543</v>
      </c>
      <c r="AU39" s="9">
        <v>2517605</v>
      </c>
      <c r="AV39" s="9">
        <v>0</v>
      </c>
      <c r="AW39" s="8">
        <v>8988554</v>
      </c>
      <c r="AX39" s="6">
        <v>77038006</v>
      </c>
      <c r="AY39" s="10">
        <v>4335070</v>
      </c>
      <c r="AZ39" s="11">
        <v>2006021</v>
      </c>
      <c r="BA39" s="8">
        <v>13323624</v>
      </c>
      <c r="BB39" s="6">
        <v>81373076</v>
      </c>
      <c r="BC39" s="12">
        <v>-30553145</v>
      </c>
      <c r="BD39" s="13">
        <v>0</v>
      </c>
      <c r="BE39" s="13">
        <v>0</v>
      </c>
      <c r="BF39" s="89">
        <v>-1925939</v>
      </c>
      <c r="BG39" s="8">
        <v>-17229521</v>
      </c>
      <c r="BH39" s="6">
        <v>50819931</v>
      </c>
    </row>
    <row r="40" spans="1:60" x14ac:dyDescent="0.15">
      <c r="A40" s="39">
        <v>67</v>
      </c>
      <c r="B40" s="6" t="s">
        <v>36</v>
      </c>
      <c r="C40" s="7">
        <v>123520</v>
      </c>
      <c r="D40" s="7">
        <v>149</v>
      </c>
      <c r="E40" s="7">
        <v>6616</v>
      </c>
      <c r="F40" s="7">
        <v>834</v>
      </c>
      <c r="G40" s="7">
        <v>18166</v>
      </c>
      <c r="H40" s="7">
        <v>236</v>
      </c>
      <c r="I40" s="7">
        <v>876</v>
      </c>
      <c r="J40" s="7">
        <v>512</v>
      </c>
      <c r="K40" s="7">
        <v>26</v>
      </c>
      <c r="L40" s="7">
        <v>118</v>
      </c>
      <c r="M40" s="7">
        <v>10464</v>
      </c>
      <c r="N40" s="7">
        <v>12</v>
      </c>
      <c r="O40" s="7">
        <v>149</v>
      </c>
      <c r="P40" s="7">
        <v>361</v>
      </c>
      <c r="Q40" s="7">
        <v>70</v>
      </c>
      <c r="R40" s="7">
        <v>644</v>
      </c>
      <c r="S40" s="7">
        <v>61</v>
      </c>
      <c r="T40" s="7">
        <v>6673</v>
      </c>
      <c r="U40" s="7">
        <v>561</v>
      </c>
      <c r="V40" s="7">
        <v>188</v>
      </c>
      <c r="W40" s="7">
        <v>1126</v>
      </c>
      <c r="X40" s="7">
        <v>688</v>
      </c>
      <c r="Y40" s="7">
        <v>29302</v>
      </c>
      <c r="Z40" s="7">
        <v>3470</v>
      </c>
      <c r="AA40" s="7">
        <v>1072</v>
      </c>
      <c r="AB40" s="7">
        <v>347</v>
      </c>
      <c r="AC40" s="7">
        <v>48823</v>
      </c>
      <c r="AD40" s="7">
        <v>8231</v>
      </c>
      <c r="AE40" s="7">
        <v>41927</v>
      </c>
      <c r="AF40" s="7">
        <v>24277</v>
      </c>
      <c r="AG40" s="7">
        <v>252078</v>
      </c>
      <c r="AH40" s="7">
        <v>27989</v>
      </c>
      <c r="AI40" s="7">
        <v>537420</v>
      </c>
      <c r="AJ40" s="7">
        <v>2989069</v>
      </c>
      <c r="AK40" s="7">
        <v>11752</v>
      </c>
      <c r="AL40" s="7">
        <v>94435</v>
      </c>
      <c r="AM40" s="7">
        <v>463677</v>
      </c>
      <c r="AN40" s="7">
        <v>0</v>
      </c>
      <c r="AO40" s="7">
        <v>16232</v>
      </c>
      <c r="AP40" s="8">
        <v>4722151</v>
      </c>
      <c r="AQ40" s="9">
        <v>4119643</v>
      </c>
      <c r="AR40" s="9">
        <v>34611481</v>
      </c>
      <c r="AS40" s="9">
        <v>0</v>
      </c>
      <c r="AT40" s="9">
        <v>0</v>
      </c>
      <c r="AU40" s="9">
        <v>557289</v>
      </c>
      <c r="AV40" s="9">
        <v>0</v>
      </c>
      <c r="AW40" s="8">
        <v>39288413</v>
      </c>
      <c r="AX40" s="6">
        <v>44010564</v>
      </c>
      <c r="AY40" s="10">
        <v>11566689</v>
      </c>
      <c r="AZ40" s="11">
        <v>302020</v>
      </c>
      <c r="BA40" s="8">
        <v>50855102</v>
      </c>
      <c r="BB40" s="6">
        <v>55577253</v>
      </c>
      <c r="BC40" s="12">
        <v>-11595956</v>
      </c>
      <c r="BD40" s="13">
        <v>0</v>
      </c>
      <c r="BE40" s="13">
        <v>0</v>
      </c>
      <c r="BF40" s="89">
        <v>-217508</v>
      </c>
      <c r="BG40" s="8">
        <v>39259146</v>
      </c>
      <c r="BH40" s="6">
        <v>43981297</v>
      </c>
    </row>
    <row r="41" spans="1:60" x14ac:dyDescent="0.15">
      <c r="A41" s="39">
        <v>68</v>
      </c>
      <c r="B41" s="6" t="s">
        <v>37</v>
      </c>
      <c r="C41" s="7">
        <v>14222</v>
      </c>
      <c r="D41" s="7">
        <v>10228</v>
      </c>
      <c r="E41" s="7">
        <v>7346</v>
      </c>
      <c r="F41" s="7">
        <v>6564</v>
      </c>
      <c r="G41" s="7">
        <v>76071</v>
      </c>
      <c r="H41" s="7">
        <v>2107</v>
      </c>
      <c r="I41" s="7">
        <v>6627</v>
      </c>
      <c r="J41" s="7">
        <v>1684</v>
      </c>
      <c r="K41" s="7">
        <v>180</v>
      </c>
      <c r="L41" s="7">
        <v>250</v>
      </c>
      <c r="M41" s="7">
        <v>18440</v>
      </c>
      <c r="N41" s="7">
        <v>214</v>
      </c>
      <c r="O41" s="7">
        <v>553</v>
      </c>
      <c r="P41" s="7">
        <v>2638</v>
      </c>
      <c r="Q41" s="7">
        <v>471</v>
      </c>
      <c r="R41" s="7">
        <v>8901</v>
      </c>
      <c r="S41" s="7">
        <v>547</v>
      </c>
      <c r="T41" s="7">
        <v>22109</v>
      </c>
      <c r="U41" s="7">
        <v>3532</v>
      </c>
      <c r="V41" s="7">
        <v>2030</v>
      </c>
      <c r="W41" s="7">
        <v>3371</v>
      </c>
      <c r="X41" s="7">
        <v>5381</v>
      </c>
      <c r="Y41" s="7">
        <v>124534</v>
      </c>
      <c r="Z41" s="7">
        <v>2677</v>
      </c>
      <c r="AA41" s="7">
        <v>4319</v>
      </c>
      <c r="AB41" s="7">
        <v>28218</v>
      </c>
      <c r="AC41" s="7">
        <v>214360</v>
      </c>
      <c r="AD41" s="7">
        <v>103189</v>
      </c>
      <c r="AE41" s="7">
        <v>15358</v>
      </c>
      <c r="AF41" s="7">
        <v>92788</v>
      </c>
      <c r="AG41" s="7">
        <v>108556</v>
      </c>
      <c r="AH41" s="7">
        <v>152046</v>
      </c>
      <c r="AI41" s="7">
        <v>139059</v>
      </c>
      <c r="AJ41" s="7">
        <v>261013</v>
      </c>
      <c r="AK41" s="7">
        <v>24846</v>
      </c>
      <c r="AL41" s="7">
        <v>67608</v>
      </c>
      <c r="AM41" s="7">
        <v>72290</v>
      </c>
      <c r="AN41" s="7">
        <v>0</v>
      </c>
      <c r="AO41" s="7">
        <v>543</v>
      </c>
      <c r="AP41" s="8">
        <v>1604870</v>
      </c>
      <c r="AQ41" s="9">
        <v>0</v>
      </c>
      <c r="AR41" s="9">
        <v>0</v>
      </c>
      <c r="AS41" s="9">
        <v>0</v>
      </c>
      <c r="AT41" s="9">
        <v>0</v>
      </c>
      <c r="AU41" s="9">
        <v>0</v>
      </c>
      <c r="AV41" s="9">
        <v>0</v>
      </c>
      <c r="AW41" s="8">
        <v>0</v>
      </c>
      <c r="AX41" s="6">
        <v>1604870</v>
      </c>
      <c r="AY41" s="10">
        <v>0</v>
      </c>
      <c r="AZ41" s="11">
        <v>0</v>
      </c>
      <c r="BA41" s="8">
        <v>0</v>
      </c>
      <c r="BB41" s="6">
        <v>1604870</v>
      </c>
      <c r="BC41" s="12">
        <v>0</v>
      </c>
      <c r="BD41" s="13">
        <v>0</v>
      </c>
      <c r="BE41" s="13">
        <v>0</v>
      </c>
      <c r="BF41" s="89">
        <v>0</v>
      </c>
      <c r="BG41" s="8">
        <v>0</v>
      </c>
      <c r="BH41" s="6">
        <v>1604870</v>
      </c>
    </row>
    <row r="42" spans="1:60" x14ac:dyDescent="0.15">
      <c r="A42" s="39">
        <v>69</v>
      </c>
      <c r="B42" s="6" t="s">
        <v>38</v>
      </c>
      <c r="C42" s="7">
        <v>87230</v>
      </c>
      <c r="D42" s="7">
        <v>1264</v>
      </c>
      <c r="E42" s="7">
        <v>102642</v>
      </c>
      <c r="F42" s="7">
        <v>43482</v>
      </c>
      <c r="G42" s="7">
        <v>870847</v>
      </c>
      <c r="H42" s="7">
        <v>2911</v>
      </c>
      <c r="I42" s="7">
        <v>30188</v>
      </c>
      <c r="J42" s="7">
        <v>2197</v>
      </c>
      <c r="K42" s="7">
        <v>5581</v>
      </c>
      <c r="L42" s="7">
        <v>1956</v>
      </c>
      <c r="M42" s="7">
        <v>43351</v>
      </c>
      <c r="N42" s="7">
        <v>1140</v>
      </c>
      <c r="O42" s="7">
        <v>28807</v>
      </c>
      <c r="P42" s="7">
        <v>21235</v>
      </c>
      <c r="Q42" s="7">
        <v>3129</v>
      </c>
      <c r="R42" s="7">
        <v>34241</v>
      </c>
      <c r="S42" s="7">
        <v>1138</v>
      </c>
      <c r="T42" s="7">
        <v>10738</v>
      </c>
      <c r="U42" s="7">
        <v>12808</v>
      </c>
      <c r="V42" s="7">
        <v>5452</v>
      </c>
      <c r="W42" s="7">
        <v>4483</v>
      </c>
      <c r="X42" s="7">
        <v>6998</v>
      </c>
      <c r="Y42" s="7">
        <v>1243684</v>
      </c>
      <c r="Z42" s="7">
        <v>115464</v>
      </c>
      <c r="AA42" s="7">
        <v>21513</v>
      </c>
      <c r="AB42" s="7">
        <v>37418</v>
      </c>
      <c r="AC42" s="7">
        <v>314071</v>
      </c>
      <c r="AD42" s="7">
        <v>307563</v>
      </c>
      <c r="AE42" s="7">
        <v>168282</v>
      </c>
      <c r="AF42" s="7">
        <v>306291</v>
      </c>
      <c r="AG42" s="7">
        <v>209925</v>
      </c>
      <c r="AH42" s="7">
        <v>22529</v>
      </c>
      <c r="AI42" s="7">
        <v>340669</v>
      </c>
      <c r="AJ42" s="7">
        <v>292173</v>
      </c>
      <c r="AK42" s="7">
        <v>66455</v>
      </c>
      <c r="AL42" s="7">
        <v>238701</v>
      </c>
      <c r="AM42" s="7">
        <v>231791</v>
      </c>
      <c r="AN42" s="7">
        <v>785</v>
      </c>
      <c r="AO42" s="7">
        <v>0</v>
      </c>
      <c r="AP42" s="8">
        <v>5239132</v>
      </c>
      <c r="AQ42" s="9">
        <v>0</v>
      </c>
      <c r="AR42" s="9">
        <v>2452</v>
      </c>
      <c r="AS42" s="9">
        <v>0</v>
      </c>
      <c r="AT42" s="9">
        <v>0</v>
      </c>
      <c r="AU42" s="9">
        <v>0</v>
      </c>
      <c r="AV42" s="9">
        <v>0</v>
      </c>
      <c r="AW42" s="8">
        <v>2452</v>
      </c>
      <c r="AX42" s="6">
        <v>5241584</v>
      </c>
      <c r="AY42" s="10">
        <v>298437</v>
      </c>
      <c r="AZ42" s="11">
        <v>1062</v>
      </c>
      <c r="BA42" s="8">
        <v>300889</v>
      </c>
      <c r="BB42" s="6">
        <v>5540021</v>
      </c>
      <c r="BC42" s="12">
        <v>-13252</v>
      </c>
      <c r="BD42" s="13">
        <v>0</v>
      </c>
      <c r="BE42" s="13">
        <v>0</v>
      </c>
      <c r="BF42" s="89">
        <v>-13252</v>
      </c>
      <c r="BG42" s="8">
        <v>287637</v>
      </c>
      <c r="BH42" s="6">
        <v>5526769</v>
      </c>
    </row>
    <row r="43" spans="1:60" x14ac:dyDescent="0.15">
      <c r="A43" s="77">
        <v>70</v>
      </c>
      <c r="B43" s="15" t="s">
        <v>39</v>
      </c>
      <c r="C43" s="16">
        <v>30352177</v>
      </c>
      <c r="D43" s="16">
        <v>706864</v>
      </c>
      <c r="E43" s="16">
        <v>5003238</v>
      </c>
      <c r="F43" s="16">
        <v>1709136</v>
      </c>
      <c r="G43" s="16">
        <v>77753922</v>
      </c>
      <c r="H43" s="16">
        <v>593065</v>
      </c>
      <c r="I43" s="16">
        <v>5108763</v>
      </c>
      <c r="J43" s="16">
        <v>1302543</v>
      </c>
      <c r="K43" s="16">
        <v>162752</v>
      </c>
      <c r="L43" s="16">
        <v>741049</v>
      </c>
      <c r="M43" s="16">
        <v>4987997</v>
      </c>
      <c r="N43" s="16">
        <v>101766</v>
      </c>
      <c r="O43" s="16">
        <v>2581799</v>
      </c>
      <c r="P43" s="16">
        <v>1937647</v>
      </c>
      <c r="Q43" s="16">
        <v>208745</v>
      </c>
      <c r="R43" s="16">
        <v>2884913</v>
      </c>
      <c r="S43" s="16">
        <v>267733</v>
      </c>
      <c r="T43" s="16">
        <v>12846855</v>
      </c>
      <c r="U43" s="16">
        <v>2570433</v>
      </c>
      <c r="V43" s="16">
        <v>946065</v>
      </c>
      <c r="W43" s="16">
        <v>2603158</v>
      </c>
      <c r="X43" s="16">
        <v>2112026</v>
      </c>
      <c r="Y43" s="16">
        <v>45544144</v>
      </c>
      <c r="Z43" s="16">
        <v>11919160</v>
      </c>
      <c r="AA43" s="16">
        <v>1757818</v>
      </c>
      <c r="AB43" s="16">
        <v>1961665</v>
      </c>
      <c r="AC43" s="16">
        <v>23644008</v>
      </c>
      <c r="AD43" s="16">
        <v>10757898</v>
      </c>
      <c r="AE43" s="16">
        <v>9054095</v>
      </c>
      <c r="AF43" s="16">
        <v>36360216</v>
      </c>
      <c r="AG43" s="16">
        <v>18929771</v>
      </c>
      <c r="AH43" s="16">
        <v>16680620</v>
      </c>
      <c r="AI43" s="16">
        <v>12315126</v>
      </c>
      <c r="AJ43" s="16">
        <v>46991081</v>
      </c>
      <c r="AK43" s="16">
        <v>2007504</v>
      </c>
      <c r="AL43" s="16">
        <v>18825058</v>
      </c>
      <c r="AM43" s="16">
        <v>18403715</v>
      </c>
      <c r="AN43" s="16">
        <v>1604870</v>
      </c>
      <c r="AO43" s="16">
        <v>1566078</v>
      </c>
      <c r="AP43" s="17">
        <v>435805473</v>
      </c>
      <c r="AQ43" s="14">
        <v>8295263</v>
      </c>
      <c r="AR43" s="16">
        <v>332057786</v>
      </c>
      <c r="AS43" s="16">
        <v>179312873</v>
      </c>
      <c r="AT43" s="16">
        <v>53580670</v>
      </c>
      <c r="AU43" s="16">
        <v>110649293</v>
      </c>
      <c r="AV43" s="16">
        <v>-1197676</v>
      </c>
      <c r="AW43" s="17">
        <v>682698209</v>
      </c>
      <c r="AX43" s="17">
        <v>1118503682</v>
      </c>
      <c r="AY43" s="18">
        <v>245975417</v>
      </c>
      <c r="AZ43" s="19">
        <v>11034210</v>
      </c>
      <c r="BA43" s="17">
        <v>928673626</v>
      </c>
      <c r="BB43" s="15">
        <v>1364479099</v>
      </c>
      <c r="BC43" s="18">
        <v>-366935326</v>
      </c>
      <c r="BD43" s="16">
        <v>-144671</v>
      </c>
      <c r="BE43" s="16">
        <v>-1561591</v>
      </c>
      <c r="BF43" s="19">
        <v>-24722443</v>
      </c>
      <c r="BG43" s="17">
        <v>560032038</v>
      </c>
      <c r="BH43" s="15">
        <v>995837511</v>
      </c>
    </row>
    <row r="44" spans="1:60" x14ac:dyDescent="0.15">
      <c r="A44" s="39">
        <v>71</v>
      </c>
      <c r="B44" s="6" t="s">
        <v>58</v>
      </c>
      <c r="C44" s="20">
        <v>72226</v>
      </c>
      <c r="D44" s="20">
        <v>38973</v>
      </c>
      <c r="E44" s="20">
        <v>156172</v>
      </c>
      <c r="F44" s="20">
        <v>74193</v>
      </c>
      <c r="G44" s="20">
        <v>504855</v>
      </c>
      <c r="H44" s="20">
        <v>12787</v>
      </c>
      <c r="I44" s="20">
        <v>66065</v>
      </c>
      <c r="J44" s="20">
        <v>40141</v>
      </c>
      <c r="K44" s="20">
        <v>4819</v>
      </c>
      <c r="L44" s="20">
        <v>26138</v>
      </c>
      <c r="M44" s="20">
        <v>203296</v>
      </c>
      <c r="N44" s="20">
        <v>1256</v>
      </c>
      <c r="O44" s="20">
        <v>47197</v>
      </c>
      <c r="P44" s="20">
        <v>38571</v>
      </c>
      <c r="Q44" s="20">
        <v>5452</v>
      </c>
      <c r="R44" s="20">
        <v>127914</v>
      </c>
      <c r="S44" s="20">
        <v>6106</v>
      </c>
      <c r="T44" s="20">
        <v>217254</v>
      </c>
      <c r="U44" s="20">
        <v>45658</v>
      </c>
      <c r="V44" s="20">
        <v>30291</v>
      </c>
      <c r="W44" s="20">
        <v>39429</v>
      </c>
      <c r="X44" s="20">
        <v>44201</v>
      </c>
      <c r="Y44" s="20">
        <v>1025457</v>
      </c>
      <c r="Z44" s="20">
        <v>289265</v>
      </c>
      <c r="AA44" s="20">
        <v>83680</v>
      </c>
      <c r="AB44" s="20">
        <v>87973</v>
      </c>
      <c r="AC44" s="20">
        <v>994592</v>
      </c>
      <c r="AD44" s="20">
        <v>737295</v>
      </c>
      <c r="AE44" s="20">
        <v>78309</v>
      </c>
      <c r="AF44" s="20">
        <v>316475</v>
      </c>
      <c r="AG44" s="20">
        <v>186941</v>
      </c>
      <c r="AH44" s="20">
        <v>589415</v>
      </c>
      <c r="AI44" s="20">
        <v>120209</v>
      </c>
      <c r="AJ44" s="20">
        <v>738176</v>
      </c>
      <c r="AK44" s="20">
        <v>171366</v>
      </c>
      <c r="AL44" s="20">
        <v>443486</v>
      </c>
      <c r="AM44" s="20">
        <v>613796</v>
      </c>
      <c r="AN44" s="20">
        <v>0</v>
      </c>
      <c r="AO44" s="20">
        <v>15834</v>
      </c>
      <c r="AP44" s="8">
        <v>8295263</v>
      </c>
    </row>
    <row r="45" spans="1:60" x14ac:dyDescent="0.15">
      <c r="A45" s="39">
        <v>91</v>
      </c>
      <c r="B45" s="6" t="s">
        <v>59</v>
      </c>
      <c r="C45" s="20">
        <v>5263920</v>
      </c>
      <c r="D45" s="20">
        <v>637318</v>
      </c>
      <c r="E45" s="20">
        <v>981656</v>
      </c>
      <c r="F45" s="20">
        <v>458828</v>
      </c>
      <c r="G45" s="20">
        <v>12820880</v>
      </c>
      <c r="H45" s="20">
        <v>473589</v>
      </c>
      <c r="I45" s="20">
        <v>1150161</v>
      </c>
      <c r="J45" s="20">
        <v>288539</v>
      </c>
      <c r="K45" s="20">
        <v>37772</v>
      </c>
      <c r="L45" s="20">
        <v>353143</v>
      </c>
      <c r="M45" s="20">
        <v>4634835</v>
      </c>
      <c r="N45" s="20">
        <v>34429</v>
      </c>
      <c r="O45" s="20">
        <v>77366</v>
      </c>
      <c r="P45" s="20">
        <v>1227759</v>
      </c>
      <c r="Q45" s="20">
        <v>112753</v>
      </c>
      <c r="R45" s="20">
        <v>2380156</v>
      </c>
      <c r="S45" s="20">
        <v>108503</v>
      </c>
      <c r="T45" s="20">
        <v>4518664</v>
      </c>
      <c r="U45" s="20">
        <v>1112530</v>
      </c>
      <c r="V45" s="20">
        <v>339449</v>
      </c>
      <c r="W45" s="20">
        <v>1722523</v>
      </c>
      <c r="X45" s="20">
        <v>1091103</v>
      </c>
      <c r="Y45" s="20">
        <v>17577902</v>
      </c>
      <c r="Z45" s="20">
        <v>1216321</v>
      </c>
      <c r="AA45" s="20">
        <v>538457</v>
      </c>
      <c r="AB45" s="20">
        <v>2277219</v>
      </c>
      <c r="AC45" s="20">
        <v>27303851</v>
      </c>
      <c r="AD45" s="20">
        <v>8281073</v>
      </c>
      <c r="AE45" s="20">
        <v>2081779</v>
      </c>
      <c r="AF45" s="20">
        <v>16376635</v>
      </c>
      <c r="AG45" s="20">
        <v>4044057</v>
      </c>
      <c r="AH45" s="20">
        <v>28655915</v>
      </c>
      <c r="AI45" s="20">
        <v>28099626</v>
      </c>
      <c r="AJ45" s="20">
        <v>58249435</v>
      </c>
      <c r="AK45" s="20">
        <v>3662535</v>
      </c>
      <c r="AL45" s="20">
        <v>16765117</v>
      </c>
      <c r="AM45" s="20">
        <v>14083430</v>
      </c>
      <c r="AN45" s="20">
        <v>0</v>
      </c>
      <c r="AO45" s="20">
        <v>85542</v>
      </c>
      <c r="AP45" s="8">
        <v>269124770</v>
      </c>
    </row>
    <row r="46" spans="1:60" x14ac:dyDescent="0.15">
      <c r="A46" s="39">
        <v>92</v>
      </c>
      <c r="B46" s="6" t="s">
        <v>60</v>
      </c>
      <c r="C46" s="20">
        <v>7411720</v>
      </c>
      <c r="D46" s="20">
        <v>65124</v>
      </c>
      <c r="E46" s="20">
        <v>1936059</v>
      </c>
      <c r="F46" s="20">
        <v>996839</v>
      </c>
      <c r="G46" s="20">
        <v>4129649</v>
      </c>
      <c r="H46" s="20">
        <v>14092</v>
      </c>
      <c r="I46" s="20">
        <v>279179</v>
      </c>
      <c r="J46" s="20">
        <v>218237</v>
      </c>
      <c r="K46" s="20">
        <v>128803</v>
      </c>
      <c r="L46" s="20">
        <v>144309</v>
      </c>
      <c r="M46" s="20">
        <v>788612</v>
      </c>
      <c r="N46" s="20">
        <v>114897</v>
      </c>
      <c r="O46" s="20">
        <v>306077</v>
      </c>
      <c r="P46" s="20">
        <v>88483</v>
      </c>
      <c r="Q46" s="20">
        <v>84146</v>
      </c>
      <c r="R46" s="20">
        <v>841175</v>
      </c>
      <c r="S46" s="20">
        <v>37757</v>
      </c>
      <c r="T46" s="20">
        <v>-444295</v>
      </c>
      <c r="U46" s="20">
        <v>4067</v>
      </c>
      <c r="V46" s="20">
        <v>-77340</v>
      </c>
      <c r="W46" s="20">
        <v>-59676</v>
      </c>
      <c r="X46" s="20">
        <v>67503</v>
      </c>
      <c r="Y46" s="20">
        <v>13417749</v>
      </c>
      <c r="Z46" s="20">
        <v>1727884</v>
      </c>
      <c r="AA46" s="20">
        <v>486890</v>
      </c>
      <c r="AB46" s="20">
        <v>475743</v>
      </c>
      <c r="AC46" s="20">
        <v>16848198</v>
      </c>
      <c r="AD46" s="20">
        <v>10074748</v>
      </c>
      <c r="AE46" s="20">
        <v>24029457</v>
      </c>
      <c r="AF46" s="20">
        <v>6852070</v>
      </c>
      <c r="AG46" s="20">
        <v>5852856</v>
      </c>
      <c r="AH46" s="20">
        <v>0</v>
      </c>
      <c r="AI46" s="20">
        <v>1840861</v>
      </c>
      <c r="AJ46" s="20">
        <v>1773260</v>
      </c>
      <c r="AK46" s="20">
        <v>-29460</v>
      </c>
      <c r="AL46" s="20">
        <v>6950916</v>
      </c>
      <c r="AM46" s="20">
        <v>2270760</v>
      </c>
      <c r="AN46" s="20">
        <v>0</v>
      </c>
      <c r="AO46" s="20">
        <v>2065514</v>
      </c>
      <c r="AP46" s="8">
        <v>111712863</v>
      </c>
    </row>
    <row r="47" spans="1:60" x14ac:dyDescent="0.15">
      <c r="A47" s="39">
        <v>93</v>
      </c>
      <c r="B47" s="6" t="s">
        <v>61</v>
      </c>
      <c r="C47" s="20">
        <v>5893254</v>
      </c>
      <c r="D47" s="20">
        <v>234496</v>
      </c>
      <c r="E47" s="20">
        <v>1277321</v>
      </c>
      <c r="F47" s="20">
        <v>1086345</v>
      </c>
      <c r="G47" s="20">
        <v>6021567</v>
      </c>
      <c r="H47" s="20">
        <v>150899</v>
      </c>
      <c r="I47" s="20">
        <v>790211</v>
      </c>
      <c r="J47" s="20">
        <v>557165</v>
      </c>
      <c r="K47" s="20">
        <v>136224</v>
      </c>
      <c r="L47" s="20">
        <v>231426</v>
      </c>
      <c r="M47" s="20">
        <v>2954468</v>
      </c>
      <c r="N47" s="20">
        <v>20408</v>
      </c>
      <c r="O47" s="20">
        <v>113508</v>
      </c>
      <c r="P47" s="20">
        <v>374074</v>
      </c>
      <c r="Q47" s="20">
        <v>80345</v>
      </c>
      <c r="R47" s="20">
        <v>1646737</v>
      </c>
      <c r="S47" s="20">
        <v>126357</v>
      </c>
      <c r="T47" s="20">
        <v>4985298</v>
      </c>
      <c r="U47" s="20">
        <v>809959</v>
      </c>
      <c r="V47" s="20">
        <v>648799</v>
      </c>
      <c r="W47" s="20">
        <v>875432</v>
      </c>
      <c r="X47" s="20">
        <v>717942</v>
      </c>
      <c r="Y47" s="20">
        <v>4074594</v>
      </c>
      <c r="Z47" s="20">
        <v>4711328</v>
      </c>
      <c r="AA47" s="20">
        <v>1048829</v>
      </c>
      <c r="AB47" s="20">
        <v>994570</v>
      </c>
      <c r="AC47" s="20">
        <v>6371406</v>
      </c>
      <c r="AD47" s="20">
        <v>2456100</v>
      </c>
      <c r="AE47" s="20">
        <v>22390388</v>
      </c>
      <c r="AF47" s="20">
        <v>9200858</v>
      </c>
      <c r="AG47" s="20">
        <v>5976825</v>
      </c>
      <c r="AH47" s="20">
        <v>16822851</v>
      </c>
      <c r="AI47" s="20">
        <v>9493897</v>
      </c>
      <c r="AJ47" s="20">
        <v>10274717</v>
      </c>
      <c r="AK47" s="20">
        <v>315075</v>
      </c>
      <c r="AL47" s="20">
        <v>4584512</v>
      </c>
      <c r="AM47" s="20">
        <v>5487447</v>
      </c>
      <c r="AN47" s="20">
        <v>0</v>
      </c>
      <c r="AO47" s="20">
        <v>1394612</v>
      </c>
      <c r="AP47" s="8">
        <v>135330244</v>
      </c>
    </row>
    <row r="48" spans="1:60" x14ac:dyDescent="0.15">
      <c r="A48" s="39">
        <v>94</v>
      </c>
      <c r="B48" s="6" t="s">
        <v>62</v>
      </c>
      <c r="C48" s="20">
        <v>2100648</v>
      </c>
      <c r="D48" s="20">
        <v>129082</v>
      </c>
      <c r="E48" s="20">
        <v>491768</v>
      </c>
      <c r="F48" s="20">
        <v>625610</v>
      </c>
      <c r="G48" s="20">
        <v>6191600</v>
      </c>
      <c r="H48" s="20">
        <v>61766</v>
      </c>
      <c r="I48" s="20">
        <v>563800</v>
      </c>
      <c r="J48" s="20">
        <v>98083</v>
      </c>
      <c r="K48" s="20">
        <v>88159</v>
      </c>
      <c r="L48" s="20">
        <v>99052</v>
      </c>
      <c r="M48" s="20">
        <v>1276964</v>
      </c>
      <c r="N48" s="20">
        <v>49614</v>
      </c>
      <c r="O48" s="20">
        <v>12245</v>
      </c>
      <c r="P48" s="20">
        <v>332514</v>
      </c>
      <c r="Q48" s="20">
        <v>1660</v>
      </c>
      <c r="R48" s="20">
        <v>79259</v>
      </c>
      <c r="S48" s="20">
        <v>-30247</v>
      </c>
      <c r="T48" s="20">
        <v>-937668</v>
      </c>
      <c r="U48" s="20">
        <v>-258383</v>
      </c>
      <c r="V48" s="20">
        <v>-157095</v>
      </c>
      <c r="W48" s="20">
        <v>-716</v>
      </c>
      <c r="X48" s="20">
        <v>205041</v>
      </c>
      <c r="Y48" s="20">
        <v>3621307</v>
      </c>
      <c r="Z48" s="20">
        <v>1153407</v>
      </c>
      <c r="AA48" s="20">
        <v>163887</v>
      </c>
      <c r="AB48" s="20">
        <v>166112</v>
      </c>
      <c r="AC48" s="20">
        <v>5761041</v>
      </c>
      <c r="AD48" s="20">
        <v>622800</v>
      </c>
      <c r="AE48" s="20">
        <v>4371241</v>
      </c>
      <c r="AF48" s="20">
        <v>3901135</v>
      </c>
      <c r="AG48" s="20">
        <v>1517657</v>
      </c>
      <c r="AH48" s="20">
        <v>69145</v>
      </c>
      <c r="AI48" s="20">
        <v>481084</v>
      </c>
      <c r="AJ48" s="20">
        <v>892287</v>
      </c>
      <c r="AK48" s="20">
        <v>235810</v>
      </c>
      <c r="AL48" s="20">
        <v>3261038</v>
      </c>
      <c r="AM48" s="20">
        <v>3122355</v>
      </c>
      <c r="AN48" s="20">
        <v>0</v>
      </c>
      <c r="AO48" s="20">
        <v>440029</v>
      </c>
      <c r="AP48" s="8">
        <v>40803091</v>
      </c>
    </row>
    <row r="49" spans="1:42" x14ac:dyDescent="0.15">
      <c r="A49" s="39">
        <v>95</v>
      </c>
      <c r="B49" s="6" t="s">
        <v>63</v>
      </c>
      <c r="C49" s="20">
        <v>-1409606</v>
      </c>
      <c r="D49" s="20">
        <v>0</v>
      </c>
      <c r="E49" s="20">
        <v>-43931</v>
      </c>
      <c r="F49" s="20">
        <v>0</v>
      </c>
      <c r="G49" s="20">
        <v>-64882</v>
      </c>
      <c r="H49" s="20">
        <v>0</v>
      </c>
      <c r="I49" s="20">
        <v>-1</v>
      </c>
      <c r="J49" s="20">
        <v>0</v>
      </c>
      <c r="K49" s="20">
        <v>-6</v>
      </c>
      <c r="L49" s="20">
        <v>0</v>
      </c>
      <c r="M49" s="20">
        <v>-14</v>
      </c>
      <c r="N49" s="20">
        <v>0</v>
      </c>
      <c r="O49" s="20">
        <v>-2</v>
      </c>
      <c r="P49" s="20">
        <v>-1</v>
      </c>
      <c r="Q49" s="20">
        <v>0</v>
      </c>
      <c r="R49" s="20">
        <v>-3</v>
      </c>
      <c r="S49" s="20">
        <v>0</v>
      </c>
      <c r="T49" s="20">
        <v>-14</v>
      </c>
      <c r="U49" s="20">
        <v>-1</v>
      </c>
      <c r="V49" s="20">
        <v>0</v>
      </c>
      <c r="W49" s="20">
        <v>-2</v>
      </c>
      <c r="X49" s="20">
        <v>0</v>
      </c>
      <c r="Y49" s="20">
        <v>-407991</v>
      </c>
      <c r="Z49" s="20">
        <v>-4236</v>
      </c>
      <c r="AA49" s="20">
        <v>-376065</v>
      </c>
      <c r="AB49" s="20">
        <v>-13</v>
      </c>
      <c r="AC49" s="20">
        <v>-53642</v>
      </c>
      <c r="AD49" s="20">
        <v>-366400</v>
      </c>
      <c r="AE49" s="20">
        <v>-21802</v>
      </c>
      <c r="AF49" s="20">
        <v>-174153</v>
      </c>
      <c r="AG49" s="20">
        <v>-6309</v>
      </c>
      <c r="AH49" s="20">
        <v>0</v>
      </c>
      <c r="AI49" s="20">
        <v>-48698</v>
      </c>
      <c r="AJ49" s="20">
        <v>-1983971</v>
      </c>
      <c r="AK49" s="20">
        <v>-221208</v>
      </c>
      <c r="AL49" s="20">
        <v>-10196</v>
      </c>
      <c r="AM49" s="20">
        <v>-206</v>
      </c>
      <c r="AN49" s="20">
        <v>0</v>
      </c>
      <c r="AO49" s="20">
        <v>-40840</v>
      </c>
      <c r="AP49" s="8">
        <v>-5234193</v>
      </c>
    </row>
    <row r="50" spans="1:42" x14ac:dyDescent="0.15">
      <c r="A50" s="77">
        <v>96</v>
      </c>
      <c r="B50" s="15" t="s">
        <v>64</v>
      </c>
      <c r="C50" s="16">
        <v>19332162</v>
      </c>
      <c r="D50" s="16">
        <v>1104993</v>
      </c>
      <c r="E50" s="16">
        <v>4799045</v>
      </c>
      <c r="F50" s="16">
        <v>3241815</v>
      </c>
      <c r="G50" s="16">
        <v>29603669</v>
      </c>
      <c r="H50" s="16">
        <v>713133</v>
      </c>
      <c r="I50" s="16">
        <v>2849415</v>
      </c>
      <c r="J50" s="16">
        <v>1202165</v>
      </c>
      <c r="K50" s="16">
        <v>395771</v>
      </c>
      <c r="L50" s="16">
        <v>854068</v>
      </c>
      <c r="M50" s="16">
        <v>9858161</v>
      </c>
      <c r="N50" s="16">
        <v>220604</v>
      </c>
      <c r="O50" s="16">
        <v>556391</v>
      </c>
      <c r="P50" s="16">
        <v>2061400</v>
      </c>
      <c r="Q50" s="16">
        <v>284356</v>
      </c>
      <c r="R50" s="16">
        <v>5075238</v>
      </c>
      <c r="S50" s="16">
        <v>248476</v>
      </c>
      <c r="T50" s="16">
        <v>8339239</v>
      </c>
      <c r="U50" s="16">
        <v>1713830</v>
      </c>
      <c r="V50" s="16">
        <v>784104</v>
      </c>
      <c r="W50" s="16">
        <v>2576990</v>
      </c>
      <c r="X50" s="16">
        <v>2125790</v>
      </c>
      <c r="Y50" s="16">
        <v>39309018</v>
      </c>
      <c r="Z50" s="16">
        <v>9093969</v>
      </c>
      <c r="AA50" s="16">
        <v>1945678</v>
      </c>
      <c r="AB50" s="16">
        <v>4001604</v>
      </c>
      <c r="AC50" s="16">
        <v>57225446</v>
      </c>
      <c r="AD50" s="16">
        <v>21805616</v>
      </c>
      <c r="AE50" s="16">
        <v>52929372</v>
      </c>
      <c r="AF50" s="16">
        <v>36473020</v>
      </c>
      <c r="AG50" s="16">
        <v>17572027</v>
      </c>
      <c r="AH50" s="16">
        <v>46137326</v>
      </c>
      <c r="AI50" s="16">
        <v>39986979</v>
      </c>
      <c r="AJ50" s="16">
        <v>69943904</v>
      </c>
      <c r="AK50" s="16">
        <v>4134118</v>
      </c>
      <c r="AL50" s="16">
        <v>31994873</v>
      </c>
      <c r="AM50" s="16">
        <v>25577582</v>
      </c>
      <c r="AN50" s="16">
        <v>0</v>
      </c>
      <c r="AO50" s="16">
        <v>3960691</v>
      </c>
      <c r="AP50" s="17">
        <v>560032038</v>
      </c>
    </row>
    <row r="51" spans="1:42" x14ac:dyDescent="0.15">
      <c r="A51" s="78">
        <v>97</v>
      </c>
      <c r="B51" s="5" t="s">
        <v>57</v>
      </c>
      <c r="C51" s="3">
        <v>49684339</v>
      </c>
      <c r="D51" s="3">
        <v>1811857</v>
      </c>
      <c r="E51" s="3">
        <v>9802283</v>
      </c>
      <c r="F51" s="3">
        <v>4950951</v>
      </c>
      <c r="G51" s="3">
        <v>107357591</v>
      </c>
      <c r="H51" s="3">
        <v>1306198</v>
      </c>
      <c r="I51" s="3">
        <v>7958178</v>
      </c>
      <c r="J51" s="3">
        <v>2504708</v>
      </c>
      <c r="K51" s="3">
        <v>558523</v>
      </c>
      <c r="L51" s="3">
        <v>1595117</v>
      </c>
      <c r="M51" s="3">
        <v>14846158</v>
      </c>
      <c r="N51" s="3">
        <v>322370</v>
      </c>
      <c r="O51" s="3">
        <v>3138190</v>
      </c>
      <c r="P51" s="3">
        <v>3999047</v>
      </c>
      <c r="Q51" s="3">
        <v>493101</v>
      </c>
      <c r="R51" s="3">
        <v>7960151</v>
      </c>
      <c r="S51" s="3">
        <v>516209</v>
      </c>
      <c r="T51" s="3">
        <v>21186094</v>
      </c>
      <c r="U51" s="3">
        <v>4284263</v>
      </c>
      <c r="V51" s="3">
        <v>1730169</v>
      </c>
      <c r="W51" s="3">
        <v>5180148</v>
      </c>
      <c r="X51" s="3">
        <v>4237816</v>
      </c>
      <c r="Y51" s="3">
        <v>84853162</v>
      </c>
      <c r="Z51" s="3">
        <v>21013129</v>
      </c>
      <c r="AA51" s="3">
        <v>3703496</v>
      </c>
      <c r="AB51" s="3">
        <v>5963269</v>
      </c>
      <c r="AC51" s="3">
        <v>80869454</v>
      </c>
      <c r="AD51" s="3">
        <v>32563514</v>
      </c>
      <c r="AE51" s="3">
        <v>61983467</v>
      </c>
      <c r="AF51" s="3">
        <v>72833236</v>
      </c>
      <c r="AG51" s="3">
        <v>36501798</v>
      </c>
      <c r="AH51" s="3">
        <v>62817946</v>
      </c>
      <c r="AI51" s="3">
        <v>52302105</v>
      </c>
      <c r="AJ51" s="3">
        <v>116934985</v>
      </c>
      <c r="AK51" s="3">
        <v>6141622</v>
      </c>
      <c r="AL51" s="3">
        <v>50819931</v>
      </c>
      <c r="AM51" s="3">
        <v>43981297</v>
      </c>
      <c r="AN51" s="3">
        <v>1604870</v>
      </c>
      <c r="AO51" s="3">
        <v>5526769</v>
      </c>
      <c r="AP51" s="4">
        <v>995837511</v>
      </c>
    </row>
  </sheetData>
  <mergeCells count="1">
    <mergeCell ref="A2:B3"/>
  </mergeCells>
  <phoneticPr fontId="3"/>
  <pageMargins left="0.70866141732283472" right="0.70866141732283472" top="0.74803149606299213" bottom="0.74803149606299213" header="0.31496062992125984" footer="0.31496062992125984"/>
  <pageSetup paperSize="8" fitToWidth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AA38A8-63EC-47DA-AB8A-A206C7829132}">
  <sheetPr codeName="Sheet10">
    <tabColor rgb="FF00B050"/>
    <pageSetUpPr fitToPage="1"/>
  </sheetPr>
  <dimension ref="A1:S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9" x14ac:dyDescent="0.15">
      <c r="A1" s="1" t="s">
        <v>79</v>
      </c>
    </row>
    <row r="2" spans="1:19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80</v>
      </c>
    </row>
    <row r="3" spans="1:19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9" x14ac:dyDescent="0.15">
      <c r="A4" s="39">
        <v>1</v>
      </c>
      <c r="B4" s="6" t="s">
        <v>0</v>
      </c>
      <c r="C4" s="42">
        <f t="array" ref="C4:H43">最終需要項目別生産誘発額!C4:H43/生産者価格評価表!AQ43:AV43</f>
        <v>2.133767728697222E-2</v>
      </c>
      <c r="D4" s="42">
        <v>2.3518257719906441E-2</v>
      </c>
      <c r="E4" s="42">
        <v>1.431378551066543E-3</v>
      </c>
      <c r="F4" s="42">
        <v>6.9413059215438016E-4</v>
      </c>
      <c r="G4" s="42">
        <v>1.0496759190376537E-2</v>
      </c>
      <c r="H4" s="42">
        <v>2.8235857874634396E-2</v>
      </c>
      <c r="I4" s="43">
        <f t="array" ref="I4:I43">最終需要項目別生産誘発額!I4:I43/生産者価格評価表!AY43</f>
        <v>0.16374164174958133</v>
      </c>
      <c r="J4" s="28">
        <f t="array" ref="J4:J43">最終需要項目別生産誘発額!J4:J43/SUM(生産者価格評価表!AQ43:AV43,生産者価格評価表!AY43)</f>
        <v>5.3500323051060769E-2</v>
      </c>
    </row>
    <row r="5" spans="1:19" x14ac:dyDescent="0.15">
      <c r="A5" s="39">
        <v>2</v>
      </c>
      <c r="B5" s="6" t="s">
        <v>1</v>
      </c>
      <c r="C5" s="42">
        <v>1.1542363045203483E-3</v>
      </c>
      <c r="D5" s="42">
        <v>1.055617337989014E-3</v>
      </c>
      <c r="E5" s="42">
        <v>1.7502900878222974E-4</v>
      </c>
      <c r="F5" s="42">
        <v>6.300072054587374E-4</v>
      </c>
      <c r="G5" s="42">
        <v>3.8329822489834465E-4</v>
      </c>
      <c r="H5" s="42">
        <v>-0.44803947989245541</v>
      </c>
      <c r="I5" s="43">
        <v>3.2832442677179631E-3</v>
      </c>
      <c r="J5" s="28">
        <v>1.9510158889771243E-3</v>
      </c>
    </row>
    <row r="6" spans="1:19" x14ac:dyDescent="0.15">
      <c r="A6" s="39">
        <v>3</v>
      </c>
      <c r="B6" s="6" t="s">
        <v>2</v>
      </c>
      <c r="C6" s="42">
        <v>3.0243421384941391E-3</v>
      </c>
      <c r="D6" s="42">
        <v>2.4384537907528626E-3</v>
      </c>
      <c r="E6" s="42">
        <v>1.9397821690525556E-4</v>
      </c>
      <c r="F6" s="42">
        <v>8.8491207619094016E-6</v>
      </c>
      <c r="G6" s="42">
        <v>5.2602516482524631E-5</v>
      </c>
      <c r="H6" s="42">
        <v>7.886957577119964E-4</v>
      </c>
      <c r="I6" s="43">
        <v>3.6293687661755128E-2</v>
      </c>
      <c r="J6" s="28">
        <v>1.0555143083173978E-2</v>
      </c>
      <c r="O6" s="65"/>
      <c r="P6" s="65"/>
      <c r="Q6" s="65"/>
      <c r="R6" s="65"/>
      <c r="S6" s="65"/>
    </row>
    <row r="7" spans="1:19" x14ac:dyDescent="0.15">
      <c r="A7" s="39">
        <v>6</v>
      </c>
      <c r="B7" s="6" t="s">
        <v>3</v>
      </c>
      <c r="C7" s="42">
        <v>1.758469497744952E-4</v>
      </c>
      <c r="D7" s="42">
        <v>3.1857176273874035E-4</v>
      </c>
      <c r="E7" s="42">
        <v>2.0334089731785225E-4</v>
      </c>
      <c r="F7" s="42">
        <v>6.4745569136176202E-4</v>
      </c>
      <c r="G7" s="42">
        <v>3.4454245390456929E-4</v>
      </c>
      <c r="H7" s="42">
        <v>-7.6234375650296321E-4</v>
      </c>
      <c r="I7" s="43">
        <v>1.9243869801419417E-2</v>
      </c>
      <c r="J7" s="28">
        <v>5.3312066385742254E-3</v>
      </c>
      <c r="O7" s="65"/>
      <c r="P7" s="65"/>
      <c r="Q7" s="65"/>
      <c r="R7" s="65"/>
      <c r="S7" s="65"/>
    </row>
    <row r="8" spans="1:19" x14ac:dyDescent="0.15">
      <c r="A8" s="39">
        <v>11</v>
      </c>
      <c r="B8" s="6" t="s">
        <v>4</v>
      </c>
      <c r="C8" s="42">
        <v>6.2398422188676562E-2</v>
      </c>
      <c r="D8" s="42">
        <v>6.2417916256643557E-2</v>
      </c>
      <c r="E8" s="42">
        <v>2.7851813325378777E-3</v>
      </c>
      <c r="F8" s="42">
        <v>2.4967300663683269E-4</v>
      </c>
      <c r="G8" s="42">
        <v>1.760948504249384E-3</v>
      </c>
      <c r="H8" s="42">
        <v>0.12474748630292029</v>
      </c>
      <c r="I8" s="43">
        <v>0.34782088589001664</v>
      </c>
      <c r="J8" s="28">
        <v>0.11560314409101131</v>
      </c>
      <c r="O8" s="65"/>
      <c r="P8" s="65"/>
      <c r="Q8" s="65"/>
      <c r="R8" s="65"/>
      <c r="S8" s="65"/>
    </row>
    <row r="9" spans="1:19" x14ac:dyDescent="0.15">
      <c r="A9" s="39">
        <v>15</v>
      </c>
      <c r="B9" s="6" t="s">
        <v>5</v>
      </c>
      <c r="C9" s="42">
        <v>4.4886905342851889E-4</v>
      </c>
      <c r="D9" s="42">
        <v>5.4811298188642429E-4</v>
      </c>
      <c r="E9" s="42">
        <v>1.1599309824431107E-4</v>
      </c>
      <c r="F9" s="42">
        <v>1.0592805720096833E-4</v>
      </c>
      <c r="G9" s="42">
        <v>1.303643942907123E-4</v>
      </c>
      <c r="H9" s="42">
        <v>8.6660660301162692E-5</v>
      </c>
      <c r="I9" s="43">
        <v>4.3893558731828318E-3</v>
      </c>
      <c r="J9" s="28">
        <v>1.4065199693740408E-3</v>
      </c>
      <c r="O9" s="65"/>
      <c r="P9" s="65"/>
      <c r="Q9" s="65"/>
      <c r="R9" s="65"/>
      <c r="S9" s="65"/>
    </row>
    <row r="10" spans="1:19" x14ac:dyDescent="0.15">
      <c r="A10" s="39">
        <v>16</v>
      </c>
      <c r="B10" s="6" t="s">
        <v>6</v>
      </c>
      <c r="C10" s="42">
        <v>4.3679494964664377E-3</v>
      </c>
      <c r="D10" s="42">
        <v>2.2189388878359755E-3</v>
      </c>
      <c r="E10" s="42">
        <v>1.8964609127962906E-3</v>
      </c>
      <c r="F10" s="42">
        <v>8.5842378613007371E-3</v>
      </c>
      <c r="G10" s="42">
        <v>5.1216215036570274E-3</v>
      </c>
      <c r="H10" s="42">
        <v>2.5749122701440273E-2</v>
      </c>
      <c r="I10" s="43">
        <v>2.3779835741982863E-2</v>
      </c>
      <c r="J10" s="28">
        <v>8.5694024005802932E-3</v>
      </c>
      <c r="R10" s="65"/>
      <c r="S10" s="65"/>
    </row>
    <row r="11" spans="1:19" x14ac:dyDescent="0.15">
      <c r="A11" s="39">
        <v>20</v>
      </c>
      <c r="B11" s="6" t="s">
        <v>7</v>
      </c>
      <c r="C11" s="42">
        <v>9.8233647776853881E-4</v>
      </c>
      <c r="D11" s="42">
        <v>7.9569622058593529E-4</v>
      </c>
      <c r="E11" s="42">
        <v>2.2762017881632272E-3</v>
      </c>
      <c r="F11" s="42">
        <v>1.3897494844791099E-4</v>
      </c>
      <c r="G11" s="42">
        <v>1.0579484825454565E-4</v>
      </c>
      <c r="H11" s="42">
        <v>-4.6424618837691262E-4</v>
      </c>
      <c r="I11" s="43">
        <v>7.3360230975090595E-3</v>
      </c>
      <c r="J11" s="28">
        <v>2.6970810087375069E-3</v>
      </c>
      <c r="O11" s="65"/>
      <c r="P11" s="65"/>
      <c r="Q11" s="65"/>
      <c r="R11" s="65"/>
      <c r="S11" s="65"/>
    </row>
    <row r="12" spans="1:19" x14ac:dyDescent="0.15">
      <c r="A12" s="39">
        <v>21</v>
      </c>
      <c r="B12" s="6" t="s">
        <v>8</v>
      </c>
      <c r="C12" s="42">
        <v>2.8967806764650664E-4</v>
      </c>
      <c r="D12" s="42">
        <v>7.4661783431552821E-4</v>
      </c>
      <c r="E12" s="42">
        <v>2.3360781728441656E-4</v>
      </c>
      <c r="F12" s="42">
        <v>5.2141991184080009E-4</v>
      </c>
      <c r="G12" s="42">
        <v>2.8326677507185073E-4</v>
      </c>
      <c r="H12" s="42">
        <v>-1.7009836266537501E-4</v>
      </c>
      <c r="I12" s="43">
        <v>8.4083959891658204E-4</v>
      </c>
      <c r="J12" s="28">
        <v>6.0142011613453577E-4</v>
      </c>
    </row>
    <row r="13" spans="1:19" x14ac:dyDescent="0.15">
      <c r="A13" s="39">
        <v>22</v>
      </c>
      <c r="B13" s="6" t="s">
        <v>9</v>
      </c>
      <c r="C13" s="42">
        <v>5.0582901437971775E-4</v>
      </c>
      <c r="D13" s="42">
        <v>6.1084881418055044E-4</v>
      </c>
      <c r="E13" s="42">
        <v>3.2456893380205111E-4</v>
      </c>
      <c r="F13" s="42">
        <v>1.0589493745877413E-3</v>
      </c>
      <c r="G13" s="42">
        <v>5.9496915161969888E-4</v>
      </c>
      <c r="H13" s="42">
        <v>-1.8759495445779279E-3</v>
      </c>
      <c r="I13" s="43">
        <v>4.8991302645166523E-3</v>
      </c>
      <c r="J13" s="28">
        <v>1.7176292675291282E-3</v>
      </c>
    </row>
    <row r="14" spans="1:19" x14ac:dyDescent="0.15">
      <c r="A14" s="39">
        <v>25</v>
      </c>
      <c r="B14" s="6" t="s">
        <v>10</v>
      </c>
      <c r="C14" s="42">
        <v>9.8888306002522597E-4</v>
      </c>
      <c r="D14" s="42">
        <v>7.9037484029076258E-4</v>
      </c>
      <c r="E14" s="42">
        <v>6.0584310749920193E-4</v>
      </c>
      <c r="F14" s="42">
        <v>2.2884663929781758E-2</v>
      </c>
      <c r="G14" s="42">
        <v>1.0114899573919318E-2</v>
      </c>
      <c r="H14" s="42">
        <v>-4.423679800167208E-2</v>
      </c>
      <c r="I14" s="43">
        <v>4.9063870082532275E-2</v>
      </c>
      <c r="J14" s="28">
        <v>1.5986410709159089E-2</v>
      </c>
    </row>
    <row r="15" spans="1:19" x14ac:dyDescent="0.15">
      <c r="A15" s="39">
        <v>26</v>
      </c>
      <c r="B15" s="6" t="s">
        <v>11</v>
      </c>
      <c r="C15" s="42">
        <v>1.3970245281831931E-5</v>
      </c>
      <c r="D15" s="42">
        <v>1.0655013695912577E-5</v>
      </c>
      <c r="E15" s="42">
        <v>1.0696144743452569E-5</v>
      </c>
      <c r="F15" s="42">
        <v>6.5454931091262121E-4</v>
      </c>
      <c r="G15" s="42">
        <v>3.4869258389202008E-4</v>
      </c>
      <c r="H15" s="42">
        <v>1.1020456071278875E-3</v>
      </c>
      <c r="I15" s="43">
        <v>9.9385619297641674E-4</v>
      </c>
      <c r="J15" s="28">
        <v>3.4712948766351623E-4</v>
      </c>
    </row>
    <row r="16" spans="1:19" x14ac:dyDescent="0.15">
      <c r="A16" s="39">
        <v>27</v>
      </c>
      <c r="B16" s="6" t="s">
        <v>12</v>
      </c>
      <c r="C16" s="42">
        <v>4.2091781806943796E-5</v>
      </c>
      <c r="D16" s="42">
        <v>1.1610608386839326E-4</v>
      </c>
      <c r="E16" s="42">
        <v>7.3138386187672759E-5</v>
      </c>
      <c r="F16" s="42">
        <v>5.4158642673960149E-4</v>
      </c>
      <c r="G16" s="42">
        <v>4.6316307281161161E-4</v>
      </c>
      <c r="H16" s="42">
        <v>1.0020869979663221E-3</v>
      </c>
      <c r="I16" s="43">
        <v>1.222522655459044E-2</v>
      </c>
      <c r="J16" s="28">
        <v>3.3792173182702165E-3</v>
      </c>
    </row>
    <row r="17" spans="1:16" x14ac:dyDescent="0.15">
      <c r="A17" s="39">
        <v>28</v>
      </c>
      <c r="B17" s="6" t="s">
        <v>13</v>
      </c>
      <c r="C17" s="42">
        <v>8.7667002320086904E-4</v>
      </c>
      <c r="D17" s="42">
        <v>6.0380452946867864E-4</v>
      </c>
      <c r="E17" s="42">
        <v>4.1295435123293281E-4</v>
      </c>
      <c r="F17" s="42">
        <v>1.1761769751802719E-2</v>
      </c>
      <c r="G17" s="42">
        <v>5.7910861890312299E-3</v>
      </c>
      <c r="H17" s="42">
        <v>1.1127323689091487E-2</v>
      </c>
      <c r="I17" s="43">
        <v>9.9992618268220142E-3</v>
      </c>
      <c r="J17" s="28">
        <v>4.3061920658011678E-3</v>
      </c>
      <c r="N17" s="64"/>
      <c r="O17" s="64"/>
      <c r="P17" s="64"/>
    </row>
    <row r="18" spans="1:16" x14ac:dyDescent="0.15">
      <c r="A18" s="39">
        <v>29</v>
      </c>
      <c r="B18" s="6" t="s">
        <v>14</v>
      </c>
      <c r="C18" s="42">
        <v>7.2795108025892261E-6</v>
      </c>
      <c r="D18" s="42">
        <v>1.146842266029303E-5</v>
      </c>
      <c r="E18" s="42">
        <v>1.1255363539421958E-5</v>
      </c>
      <c r="F18" s="42">
        <v>3.4291317328698277E-4</v>
      </c>
      <c r="G18" s="42">
        <v>1.1542037020801784E-3</v>
      </c>
      <c r="H18" s="42">
        <v>1.5637748946371267E-4</v>
      </c>
      <c r="I18" s="43">
        <v>1.3876026981564302E-3</v>
      </c>
      <c r="J18" s="28">
        <v>5.3097340787408153E-4</v>
      </c>
      <c r="N18" s="64"/>
      <c r="O18" s="64"/>
      <c r="P18" s="64"/>
    </row>
    <row r="19" spans="1:16" x14ac:dyDescent="0.15">
      <c r="A19" s="39">
        <v>30</v>
      </c>
      <c r="B19" s="6" t="s">
        <v>15</v>
      </c>
      <c r="C19" s="42">
        <v>6.7313156379643309E-5</v>
      </c>
      <c r="D19" s="42">
        <v>9.6772354059022634E-5</v>
      </c>
      <c r="E19" s="42">
        <v>8.7311052929161127E-5</v>
      </c>
      <c r="F19" s="42">
        <v>4.7646884728009566E-4</v>
      </c>
      <c r="G19" s="42">
        <v>9.9211078553981553E-3</v>
      </c>
      <c r="H19" s="42">
        <v>-1.130385254891101E-2</v>
      </c>
      <c r="I19" s="43">
        <v>2.7543285625696984E-2</v>
      </c>
      <c r="J19" s="28">
        <v>8.5715269359873027E-3</v>
      </c>
      <c r="N19" s="64"/>
      <c r="O19" s="64"/>
      <c r="P19" s="64"/>
    </row>
    <row r="20" spans="1:16" x14ac:dyDescent="0.15">
      <c r="A20" s="39">
        <v>31</v>
      </c>
      <c r="B20" s="6" t="s">
        <v>16</v>
      </c>
      <c r="C20" s="42">
        <v>4.4999130760929646E-5</v>
      </c>
      <c r="D20" s="42">
        <v>4.7682242400504822E-5</v>
      </c>
      <c r="E20" s="42">
        <v>1.8557092601544255E-4</v>
      </c>
      <c r="F20" s="42">
        <v>3.2914933836842506E-4</v>
      </c>
      <c r="G20" s="42">
        <v>9.4228511475477031E-4</v>
      </c>
      <c r="H20" s="42">
        <v>9.3976381566818692E-5</v>
      </c>
      <c r="I20" s="43">
        <v>1.4023374297941885E-3</v>
      </c>
      <c r="J20" s="28">
        <v>5.5585620776528878E-4</v>
      </c>
      <c r="N20" s="64"/>
      <c r="O20" s="64"/>
      <c r="P20" s="64"/>
    </row>
    <row r="21" spans="1:16" x14ac:dyDescent="0.15">
      <c r="A21" s="39">
        <v>32</v>
      </c>
      <c r="B21" s="6" t="s">
        <v>17</v>
      </c>
      <c r="C21" s="42">
        <v>2.0527990691877472E-4</v>
      </c>
      <c r="D21" s="42">
        <v>3.6722666613568905E-4</v>
      </c>
      <c r="E21" s="42">
        <v>4.2780899763682337E-4</v>
      </c>
      <c r="F21" s="42">
        <v>7.1024220267614587E-4</v>
      </c>
      <c r="G21" s="42">
        <v>6.9655326646799408E-4</v>
      </c>
      <c r="H21" s="42">
        <v>0.22820978095507755</v>
      </c>
      <c r="I21" s="43">
        <v>8.5959533155570492E-2</v>
      </c>
      <c r="J21" s="28">
        <v>2.2813282736641433E-2</v>
      </c>
      <c r="N21" s="64"/>
      <c r="O21" s="64"/>
      <c r="P21" s="64"/>
    </row>
    <row r="22" spans="1:16" x14ac:dyDescent="0.15">
      <c r="A22" s="39">
        <v>33</v>
      </c>
      <c r="B22" s="6" t="s">
        <v>18</v>
      </c>
      <c r="C22" s="42">
        <v>7.2161870197685093E-4</v>
      </c>
      <c r="D22" s="42">
        <v>1.2405641164959607E-3</v>
      </c>
      <c r="E22" s="42">
        <v>1.0573047349146102E-4</v>
      </c>
      <c r="F22" s="42">
        <v>2.0753784549122373E-3</v>
      </c>
      <c r="G22" s="42">
        <v>4.7064684244233022E-3</v>
      </c>
      <c r="H22" s="42">
        <v>1.9697150373643699E-2</v>
      </c>
      <c r="I22" s="43">
        <v>1.3167992339109091E-2</v>
      </c>
      <c r="J22" s="28">
        <v>4.6133139566515479E-3</v>
      </c>
    </row>
    <row r="23" spans="1:16" x14ac:dyDescent="0.15">
      <c r="A23" s="39">
        <v>34</v>
      </c>
      <c r="B23" s="6" t="s">
        <v>19</v>
      </c>
      <c r="C23" s="42">
        <v>2.9579057408330312E-4</v>
      </c>
      <c r="D23" s="42">
        <v>1.034209532772491E-3</v>
      </c>
      <c r="E23" s="42">
        <v>6.2997953460716663E-5</v>
      </c>
      <c r="F23" s="42">
        <v>3.7355742698334982E-3</v>
      </c>
      <c r="G23" s="42">
        <v>2.7392172724347119E-3</v>
      </c>
      <c r="H23" s="42">
        <v>9.6469225052961036E-4</v>
      </c>
      <c r="I23" s="43">
        <v>3.5406384924615668E-3</v>
      </c>
      <c r="J23" s="28">
        <v>1.8630538776601372E-3</v>
      </c>
    </row>
    <row r="24" spans="1:16" x14ac:dyDescent="0.15">
      <c r="A24" s="39">
        <v>35</v>
      </c>
      <c r="B24" s="6" t="s">
        <v>20</v>
      </c>
      <c r="C24" s="42">
        <v>4.5320103012968991E-5</v>
      </c>
      <c r="D24" s="42">
        <v>7.379229843484617E-4</v>
      </c>
      <c r="E24" s="42">
        <v>9.6709294854055639E-5</v>
      </c>
      <c r="F24" s="42">
        <v>5.2198069313405689E-4</v>
      </c>
      <c r="G24" s="42">
        <v>1.0916423322691984E-3</v>
      </c>
      <c r="H24" s="42">
        <v>3.3602748499135292E-3</v>
      </c>
      <c r="I24" s="43">
        <v>1.9403015208224947E-2</v>
      </c>
      <c r="J24" s="28">
        <v>5.5780070144901489E-3</v>
      </c>
    </row>
    <row r="25" spans="1:16" x14ac:dyDescent="0.15">
      <c r="A25" s="39">
        <v>39</v>
      </c>
      <c r="B25" s="6" t="s">
        <v>21</v>
      </c>
      <c r="C25" s="42">
        <v>6.8033686025410177E-3</v>
      </c>
      <c r="D25" s="42">
        <v>3.9873077233435828E-3</v>
      </c>
      <c r="E25" s="42">
        <v>1.9286798388783743E-3</v>
      </c>
      <c r="F25" s="42">
        <v>2.1405237739364328E-3</v>
      </c>
      <c r="G25" s="42">
        <v>3.8024613575810828E-3</v>
      </c>
      <c r="H25" s="42">
        <v>9.0738729266454828E-3</v>
      </c>
      <c r="I25" s="43">
        <v>8.0778957331009739E-3</v>
      </c>
      <c r="J25" s="28">
        <v>4.5632996150145842E-3</v>
      </c>
    </row>
    <row r="26" spans="1:16" x14ac:dyDescent="0.15">
      <c r="A26" s="39">
        <v>41</v>
      </c>
      <c r="B26" s="6" t="s">
        <v>22</v>
      </c>
      <c r="C26" s="42">
        <v>3.6810052276240375E-3</v>
      </c>
      <c r="D26" s="42">
        <v>5.9014493703773473E-3</v>
      </c>
      <c r="E26" s="42">
        <v>6.6067590704084276E-3</v>
      </c>
      <c r="F26" s="42">
        <v>0.79190138258201093</v>
      </c>
      <c r="G26" s="42">
        <v>0.34213659722139761</v>
      </c>
      <c r="H26" s="42">
        <v>1.2356997019084106E-3</v>
      </c>
      <c r="I26" s="43">
        <v>5.6592185978994111E-3</v>
      </c>
      <c r="J26" s="28">
        <v>9.1370272207988837E-2</v>
      </c>
    </row>
    <row r="27" spans="1:16" x14ac:dyDescent="0.15">
      <c r="A27" s="39">
        <v>46</v>
      </c>
      <c r="B27" s="6" t="s">
        <v>23</v>
      </c>
      <c r="C27" s="42">
        <v>2.1842042718499509E-2</v>
      </c>
      <c r="D27" s="42">
        <v>2.6712747527211721E-2</v>
      </c>
      <c r="E27" s="42">
        <v>1.6157219085669017E-2</v>
      </c>
      <c r="F27" s="42">
        <v>7.6565088668618326E-3</v>
      </c>
      <c r="G27" s="42">
        <v>8.1197238523837232E-3</v>
      </c>
      <c r="H27" s="42">
        <v>6.399735257263478E-3</v>
      </c>
      <c r="I27" s="43">
        <v>3.1562310822887053E-2</v>
      </c>
      <c r="J27" s="28">
        <v>2.2627033235032346E-2</v>
      </c>
    </row>
    <row r="28" spans="1:16" x14ac:dyDescent="0.15">
      <c r="A28" s="39">
        <v>47</v>
      </c>
      <c r="B28" s="6" t="s">
        <v>24</v>
      </c>
      <c r="C28" s="42">
        <v>4.6057753462915704E-3</v>
      </c>
      <c r="D28" s="42">
        <v>5.8712944788018402E-3</v>
      </c>
      <c r="E28" s="42">
        <v>4.1338830531782835E-3</v>
      </c>
      <c r="F28" s="42">
        <v>1.6692586602971961E-3</v>
      </c>
      <c r="G28" s="42">
        <v>2.0225022267131338E-3</v>
      </c>
      <c r="H28" s="42">
        <v>2.2579790968979766E-4</v>
      </c>
      <c r="I28" s="43">
        <v>2.6891483368264705E-3</v>
      </c>
      <c r="J28" s="28">
        <v>3.9879413997700834E-3</v>
      </c>
    </row>
    <row r="29" spans="1:16" x14ac:dyDescent="0.15">
      <c r="A29" s="39">
        <v>48</v>
      </c>
      <c r="B29" s="6" t="s">
        <v>25</v>
      </c>
      <c r="C29" s="42">
        <v>6.9195956271488855E-3</v>
      </c>
      <c r="D29" s="42">
        <v>5.4898373610102512E-3</v>
      </c>
      <c r="E29" s="42">
        <v>1.6092502827382494E-2</v>
      </c>
      <c r="F29" s="42">
        <v>2.7857748981718168E-3</v>
      </c>
      <c r="G29" s="42">
        <v>2.4789760331136771E-3</v>
      </c>
      <c r="H29" s="42">
        <v>3.0514623656346105E-4</v>
      </c>
      <c r="I29" s="43">
        <v>3.1472161889504894E-3</v>
      </c>
      <c r="J29" s="28">
        <v>6.421275282345533E-3</v>
      </c>
    </row>
    <row r="30" spans="1:16" x14ac:dyDescent="0.15">
      <c r="A30" s="39">
        <v>51</v>
      </c>
      <c r="B30" s="6" t="s">
        <v>26</v>
      </c>
      <c r="C30" s="42">
        <v>0.13126231244868897</v>
      </c>
      <c r="D30" s="42">
        <v>0.10143882853690742</v>
      </c>
      <c r="E30" s="42">
        <v>1.8583503710120332E-2</v>
      </c>
      <c r="F30" s="42">
        <v>3.5857933693441826E-2</v>
      </c>
      <c r="G30" s="42">
        <v>5.4427028760893531E-2</v>
      </c>
      <c r="H30" s="42">
        <v>5.030834483542127E-3</v>
      </c>
      <c r="I30" s="43">
        <v>0.14158815424352039</v>
      </c>
      <c r="J30" s="28">
        <v>8.7080597247412336E-2</v>
      </c>
    </row>
    <row r="31" spans="1:16" x14ac:dyDescent="0.15">
      <c r="A31" s="39">
        <v>53</v>
      </c>
      <c r="B31" s="6" t="s">
        <v>27</v>
      </c>
      <c r="C31" s="42">
        <v>1.2360389528300729E-2</v>
      </c>
      <c r="D31" s="42">
        <v>6.8832432196717711E-2</v>
      </c>
      <c r="E31" s="42">
        <v>1.4247442866184611E-2</v>
      </c>
      <c r="F31" s="42">
        <v>1.4382784152752712E-2</v>
      </c>
      <c r="G31" s="42">
        <v>1.0177313025135045E-2</v>
      </c>
      <c r="H31" s="42">
        <v>-2.2791680576165064E-3</v>
      </c>
      <c r="I31" s="43">
        <v>2.093869794102576E-2</v>
      </c>
      <c r="J31" s="28">
        <v>3.5064540532133086E-2</v>
      </c>
    </row>
    <row r="32" spans="1:16" x14ac:dyDescent="0.15">
      <c r="A32" s="39">
        <v>55</v>
      </c>
      <c r="B32" s="6" t="s">
        <v>28</v>
      </c>
      <c r="C32" s="42">
        <v>6.4870695195652838E-3</v>
      </c>
      <c r="D32" s="42">
        <v>0.17650359752762645</v>
      </c>
      <c r="E32" s="42">
        <v>4.8057338531657078E-3</v>
      </c>
      <c r="F32" s="42">
        <v>2.813328642329973E-3</v>
      </c>
      <c r="G32" s="42">
        <v>9.0102357214885843E-3</v>
      </c>
      <c r="H32" s="42">
        <v>-1.2531484785355027E-4</v>
      </c>
      <c r="I32" s="43">
        <v>5.3284388153906981E-3</v>
      </c>
      <c r="J32" s="28">
        <v>6.6744080228676603E-2</v>
      </c>
    </row>
    <row r="33" spans="1:10" x14ac:dyDescent="0.15">
      <c r="A33" s="39">
        <v>57</v>
      </c>
      <c r="B33" s="6" t="s">
        <v>29</v>
      </c>
      <c r="C33" s="42">
        <v>6.1238880208691907E-2</v>
      </c>
      <c r="D33" s="42">
        <v>5.2697229867763595E-2</v>
      </c>
      <c r="E33" s="42">
        <v>2.9390975101943381E-2</v>
      </c>
      <c r="F33" s="42">
        <v>5.2422097171992359E-2</v>
      </c>
      <c r="G33" s="42">
        <v>3.6776803605785065E-2</v>
      </c>
      <c r="H33" s="42">
        <v>-2.1234755769332588E-2</v>
      </c>
      <c r="I33" s="43">
        <v>0.17340337288424482</v>
      </c>
      <c r="J33" s="28">
        <v>7.842716101856867E-2</v>
      </c>
    </row>
    <row r="34" spans="1:10" x14ac:dyDescent="0.15">
      <c r="A34" s="39">
        <v>59</v>
      </c>
      <c r="B34" s="6" t="s">
        <v>30</v>
      </c>
      <c r="C34" s="42">
        <v>2.0964917611207699E-2</v>
      </c>
      <c r="D34" s="42">
        <v>4.4808805444540578E-2</v>
      </c>
      <c r="E34" s="42">
        <v>1.4366865468270328E-2</v>
      </c>
      <c r="F34" s="42">
        <v>3.4432488453559999E-2</v>
      </c>
      <c r="G34" s="42">
        <v>6.4651127701618585E-2</v>
      </c>
      <c r="H34" s="42">
        <v>6.4351443518751979E-4</v>
      </c>
      <c r="I34" s="43">
        <v>4.0145740219038328E-2</v>
      </c>
      <c r="J34" s="28">
        <v>3.9305302722142776E-2</v>
      </c>
    </row>
    <row r="35" spans="1:10" x14ac:dyDescent="0.15">
      <c r="A35" s="39">
        <v>61</v>
      </c>
      <c r="B35" s="6" t="s">
        <v>31</v>
      </c>
      <c r="C35" s="42">
        <v>3.6811500124548432E-4</v>
      </c>
      <c r="D35" s="42">
        <v>6.8294352677956372E-3</v>
      </c>
      <c r="E35" s="42">
        <v>0.33594756428704176</v>
      </c>
      <c r="F35" s="42">
        <v>1.1433647870466006E-3</v>
      </c>
      <c r="G35" s="42">
        <v>6.3846014763424726E-4</v>
      </c>
      <c r="H35" s="42">
        <v>7.915560740603077E-5</v>
      </c>
      <c r="I35" s="43">
        <v>7.1385057319251388E-4</v>
      </c>
      <c r="J35" s="28">
        <v>6.7642651025388342E-2</v>
      </c>
    </row>
    <row r="36" spans="1:10" x14ac:dyDescent="0.15">
      <c r="A36" s="39">
        <v>63</v>
      </c>
      <c r="B36" s="6" t="s">
        <v>32</v>
      </c>
      <c r="C36" s="42">
        <v>4.1640408927568596E-4</v>
      </c>
      <c r="D36" s="42">
        <v>2.8838722150638589E-2</v>
      </c>
      <c r="E36" s="42">
        <v>0.14484418646065664</v>
      </c>
      <c r="F36" s="42">
        <v>2.6060739961356428E-2</v>
      </c>
      <c r="G36" s="42">
        <v>0.13153216464211395</v>
      </c>
      <c r="H36" s="42">
        <v>1.1714042615763741E-4</v>
      </c>
      <c r="I36" s="43">
        <v>3.2521491470394416E-3</v>
      </c>
      <c r="J36" s="28">
        <v>5.6319145430323667E-2</v>
      </c>
    </row>
    <row r="37" spans="1:10" x14ac:dyDescent="0.15">
      <c r="A37" s="39">
        <v>64</v>
      </c>
      <c r="B37" s="6" t="s">
        <v>33</v>
      </c>
      <c r="C37" s="42">
        <v>7.6188067202468859E-2</v>
      </c>
      <c r="D37" s="42">
        <v>7.4965265108436568E-2</v>
      </c>
      <c r="E37" s="42">
        <v>0.50962316265298246</v>
      </c>
      <c r="F37" s="42">
        <v>3.0545600511573593E-5</v>
      </c>
      <c r="G37" s="42">
        <v>2.9604429259473002E-5</v>
      </c>
      <c r="H37" s="42">
        <v>-7.5559076305946966E-6</v>
      </c>
      <c r="I37" s="43">
        <v>9.4603483052029504E-5</v>
      </c>
      <c r="J37" s="28">
        <v>0.12591612567233607</v>
      </c>
    </row>
    <row r="38" spans="1:10" x14ac:dyDescent="0.15">
      <c r="A38" s="39">
        <v>65</v>
      </c>
      <c r="B38" s="6" t="s">
        <v>34</v>
      </c>
      <c r="C38" s="42">
        <v>2.6645339781920774E-3</v>
      </c>
      <c r="D38" s="42">
        <v>1.4386883418884803E-2</v>
      </c>
      <c r="E38" s="42">
        <v>1.9485439405262758E-3</v>
      </c>
      <c r="F38" s="42">
        <v>1.899578309213467E-3</v>
      </c>
      <c r="G38" s="42">
        <v>1.5695829100192285E-3</v>
      </c>
      <c r="H38" s="42">
        <v>-5.2090342286172976E-4</v>
      </c>
      <c r="I38" s="43">
        <v>2.9139722156439761E-3</v>
      </c>
      <c r="J38" s="28">
        <v>6.6133266069515794E-3</v>
      </c>
    </row>
    <row r="39" spans="1:10" x14ac:dyDescent="0.15">
      <c r="A39" s="39">
        <v>66</v>
      </c>
      <c r="B39" s="6" t="s">
        <v>35</v>
      </c>
      <c r="C39" s="42">
        <v>3.567561593475202E-2</v>
      </c>
      <c r="D39" s="42">
        <v>4.4295292573018272E-2</v>
      </c>
      <c r="E39" s="42">
        <v>4.6863288227597888E-2</v>
      </c>
      <c r="F39" s="42">
        <v>7.5895339036192777E-2</v>
      </c>
      <c r="G39" s="42">
        <v>6.0197215625283976E-2</v>
      </c>
      <c r="H39" s="42">
        <v>2.5041357685167799E-3</v>
      </c>
      <c r="I39" s="43">
        <v>6.7843777368882266E-2</v>
      </c>
      <c r="J39" s="28">
        <v>5.4723133700794867E-2</v>
      </c>
    </row>
    <row r="40" spans="1:10" x14ac:dyDescent="0.15">
      <c r="A40" s="39">
        <v>67</v>
      </c>
      <c r="B40" s="6" t="s">
        <v>36</v>
      </c>
      <c r="C40" s="42">
        <v>0.37039076156543793</v>
      </c>
      <c r="D40" s="42">
        <v>7.9555973013676742E-2</v>
      </c>
      <c r="E40" s="42">
        <v>1.1064336176027863E-2</v>
      </c>
      <c r="F40" s="42">
        <v>7.6590203192237387E-4</v>
      </c>
      <c r="G40" s="42">
        <v>5.3324741466663659E-3</v>
      </c>
      <c r="H40" s="42">
        <v>8.309789155435654E-5</v>
      </c>
      <c r="I40" s="43">
        <v>4.8284002041317685E-2</v>
      </c>
      <c r="J40" s="28">
        <v>4.7359261390287413E-2</v>
      </c>
    </row>
    <row r="41" spans="1:10" x14ac:dyDescent="0.15">
      <c r="A41" s="39">
        <v>68</v>
      </c>
      <c r="B41" s="6" t="s">
        <v>37</v>
      </c>
      <c r="C41" s="42">
        <v>1.4911946740309809E-3</v>
      </c>
      <c r="D41" s="42">
        <v>1.3573637089466524E-3</v>
      </c>
      <c r="E41" s="42">
        <v>2.7047026851070152E-3</v>
      </c>
      <c r="F41" s="42">
        <v>1.7325224081947432E-3</v>
      </c>
      <c r="G41" s="42">
        <v>1.4372695143655412E-3</v>
      </c>
      <c r="H41" s="42">
        <v>-2.214865806825876E-3</v>
      </c>
      <c r="I41" s="43">
        <v>1.6354223408904407E-3</v>
      </c>
      <c r="J41" s="28">
        <v>1.728131342452919E-3</v>
      </c>
    </row>
    <row r="42" spans="1:10" x14ac:dyDescent="0.15">
      <c r="A42" s="30">
        <v>69</v>
      </c>
      <c r="B42" s="5" t="s">
        <v>38</v>
      </c>
      <c r="C42" s="42">
        <v>4.2205237203887264E-3</v>
      </c>
      <c r="D42" s="42">
        <v>4.0795363531869995E-3</v>
      </c>
      <c r="E42" s="42">
        <v>3.4168112194834293E-3</v>
      </c>
      <c r="F42" s="42">
        <v>1.310894201122041E-2</v>
      </c>
      <c r="G42" s="42">
        <v>7.3200934178073891E-3</v>
      </c>
      <c r="H42" s="42">
        <v>9.0753736611821553E-4</v>
      </c>
      <c r="I42" s="43">
        <v>8.1844621022736756E-3</v>
      </c>
      <c r="J42" s="29">
        <v>5.9512500896628222E-3</v>
      </c>
    </row>
    <row r="43" spans="1:10" x14ac:dyDescent="0.15">
      <c r="A43" s="104" t="s">
        <v>78</v>
      </c>
      <c r="B43" s="108"/>
      <c r="C43" s="34">
        <v>0.86557497617672885</v>
      </c>
      <c r="D43" s="32">
        <v>0.84627782002191598</v>
      </c>
      <c r="E43" s="32">
        <v>1.1944419171331144</v>
      </c>
      <c r="F43" s="32">
        <v>1.1233729172094937</v>
      </c>
      <c r="G43" s="32">
        <v>0.79890312128954799</v>
      </c>
      <c r="H43" s="32">
        <v>-6.1308132205340579E-2</v>
      </c>
      <c r="I43" s="44">
        <v>1.4017775666077099</v>
      </c>
      <c r="J43" s="29">
        <v>1.0723223779803992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B4AC4-CA9C-4FC6-ABE6-7A69A2CB378F}">
  <sheetPr codeName="Sheet11">
    <tabColor rgb="FF00B050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0" x14ac:dyDescent="0.15">
      <c r="A1" s="1" t="s">
        <v>81</v>
      </c>
    </row>
    <row r="2" spans="1:10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78</v>
      </c>
    </row>
    <row r="3" spans="1:10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0" x14ac:dyDescent="0.15">
      <c r="A4" s="39">
        <v>1</v>
      </c>
      <c r="B4" s="6" t="s">
        <v>0</v>
      </c>
      <c r="C4" s="42">
        <f t="array" ref="C4:I43">最終需要項目別生産誘発額!C4:I43/最終需要項目別生産誘発額!J4:J43</f>
        <v>3.5625238951968569E-3</v>
      </c>
      <c r="D4" s="42">
        <v>0.15718072829849952</v>
      </c>
      <c r="E4" s="42">
        <v>5.1659055047973794E-3</v>
      </c>
      <c r="F4" s="42">
        <v>7.4856550260492434E-4</v>
      </c>
      <c r="G4" s="42">
        <v>2.3376762307463054E-2</v>
      </c>
      <c r="H4" s="42">
        <v>-6.8064524951938347E-4</v>
      </c>
      <c r="I4" s="43">
        <v>0.81064615974095766</v>
      </c>
      <c r="J4" s="28">
        <f>SUM(C4:I4)</f>
        <v>1</v>
      </c>
    </row>
    <row r="5" spans="1:10" x14ac:dyDescent="0.15">
      <c r="A5" s="39">
        <v>2</v>
      </c>
      <c r="B5" s="6" t="s">
        <v>1</v>
      </c>
      <c r="C5" s="42">
        <v>5.2844643424643225E-3</v>
      </c>
      <c r="D5" s="42">
        <v>0.19346226336617389</v>
      </c>
      <c r="E5" s="42">
        <v>1.7321982045538833E-2</v>
      </c>
      <c r="F5" s="42">
        <v>1.8630724264280689E-2</v>
      </c>
      <c r="G5" s="42">
        <v>2.3407850395012877E-2</v>
      </c>
      <c r="H5" s="42">
        <v>0.29616362225036336</v>
      </c>
      <c r="I5" s="43">
        <v>0.44572909333616606</v>
      </c>
      <c r="J5" s="28">
        <f t="shared" ref="J5:J43" si="0">SUM(C5:I5)</f>
        <v>1</v>
      </c>
    </row>
    <row r="6" spans="1:10" x14ac:dyDescent="0.15">
      <c r="A6" s="39">
        <v>3</v>
      </c>
      <c r="B6" s="6" t="s">
        <v>2</v>
      </c>
      <c r="C6" s="42">
        <v>2.559374529463321E-3</v>
      </c>
      <c r="D6" s="42">
        <v>8.2603977769332204E-2</v>
      </c>
      <c r="E6" s="42">
        <v>3.5484377846159462E-3</v>
      </c>
      <c r="F6" s="42">
        <v>4.8370549935562596E-5</v>
      </c>
      <c r="G6" s="42">
        <v>5.9378322976516779E-4</v>
      </c>
      <c r="H6" s="42">
        <v>-9.6365507944779109E-5</v>
      </c>
      <c r="I6" s="43">
        <v>0.91074242164483254</v>
      </c>
      <c r="J6" s="28">
        <f t="shared" si="0"/>
        <v>1</v>
      </c>
    </row>
    <row r="7" spans="1:10" x14ac:dyDescent="0.15">
      <c r="A7" s="39">
        <v>6</v>
      </c>
      <c r="B7" s="6" t="s">
        <v>3</v>
      </c>
      <c r="C7" s="42">
        <v>2.9462959664259029E-4</v>
      </c>
      <c r="D7" s="42">
        <v>2.1366447419322768E-2</v>
      </c>
      <c r="E7" s="42">
        <v>7.364573088374759E-3</v>
      </c>
      <c r="F7" s="42">
        <v>7.0069588122517153E-3</v>
      </c>
      <c r="G7" s="42">
        <v>7.7002133394222048E-3</v>
      </c>
      <c r="H7" s="42">
        <v>1.844172606259774E-4</v>
      </c>
      <c r="I7" s="43">
        <v>0.95608276048335994</v>
      </c>
      <c r="J7" s="28">
        <f t="shared" si="0"/>
        <v>1</v>
      </c>
    </row>
    <row r="8" spans="1:10" x14ac:dyDescent="0.15">
      <c r="A8" s="39">
        <v>11</v>
      </c>
      <c r="B8" s="6" t="s">
        <v>4</v>
      </c>
      <c r="C8" s="42">
        <v>4.8213760947757103E-3</v>
      </c>
      <c r="D8" s="42">
        <v>0.19305905512461133</v>
      </c>
      <c r="E8" s="42">
        <v>4.6519194582461841E-3</v>
      </c>
      <c r="F8" s="42">
        <v>1.2460830065119427E-4</v>
      </c>
      <c r="G8" s="42">
        <v>1.8149411251655405E-3</v>
      </c>
      <c r="H8" s="42">
        <v>-1.3916768158977824E-3</v>
      </c>
      <c r="I8" s="43">
        <v>0.79691977671244785</v>
      </c>
      <c r="J8" s="28">
        <f t="shared" si="0"/>
        <v>1</v>
      </c>
    </row>
    <row r="9" spans="1:10" x14ac:dyDescent="0.15">
      <c r="A9" s="39">
        <v>15</v>
      </c>
      <c r="B9" s="6" t="s">
        <v>5</v>
      </c>
      <c r="C9" s="42">
        <v>2.8506297289925546E-3</v>
      </c>
      <c r="D9" s="42">
        <v>0.13933965849210014</v>
      </c>
      <c r="E9" s="42">
        <v>1.5923355949372671E-2</v>
      </c>
      <c r="F9" s="42">
        <v>4.3452036189201102E-3</v>
      </c>
      <c r="G9" s="42">
        <v>1.1043293635911675E-2</v>
      </c>
      <c r="H9" s="42">
        <v>-7.9460688951334609E-5</v>
      </c>
      <c r="I9" s="43">
        <v>0.82657731926365419</v>
      </c>
      <c r="J9" s="28">
        <f t="shared" si="0"/>
        <v>1</v>
      </c>
    </row>
    <row r="10" spans="1:10" x14ac:dyDescent="0.15">
      <c r="A10" s="39">
        <v>16</v>
      </c>
      <c r="B10" s="6" t="s">
        <v>6</v>
      </c>
      <c r="C10" s="42">
        <v>4.5529629827212514E-3</v>
      </c>
      <c r="D10" s="42">
        <v>9.2586008300406919E-2</v>
      </c>
      <c r="E10" s="42">
        <v>4.2730868146666871E-2</v>
      </c>
      <c r="F10" s="42">
        <v>5.7795793967898211E-2</v>
      </c>
      <c r="G10" s="42">
        <v>7.1210244153026805E-2</v>
      </c>
      <c r="H10" s="42">
        <v>-3.875146582618554E-3</v>
      </c>
      <c r="I10" s="43">
        <v>0.73499926903189849</v>
      </c>
      <c r="J10" s="28">
        <f t="shared" si="0"/>
        <v>1</v>
      </c>
    </row>
    <row r="11" spans="1:10" x14ac:dyDescent="0.15">
      <c r="A11" s="39">
        <v>20</v>
      </c>
      <c r="B11" s="6" t="s">
        <v>7</v>
      </c>
      <c r="C11" s="42">
        <v>3.2533690304752845E-3</v>
      </c>
      <c r="D11" s="42">
        <v>0.10548819476614979</v>
      </c>
      <c r="E11" s="42">
        <v>0.16295403782128934</v>
      </c>
      <c r="F11" s="42">
        <v>2.97294968158146E-3</v>
      </c>
      <c r="G11" s="42">
        <v>4.6736486498257556E-3</v>
      </c>
      <c r="H11" s="42">
        <v>2.2198855831119142E-4</v>
      </c>
      <c r="I11" s="43">
        <v>0.72043581149236713</v>
      </c>
      <c r="J11" s="28">
        <f t="shared" si="0"/>
        <v>1</v>
      </c>
    </row>
    <row r="12" spans="1:10" x14ac:dyDescent="0.15">
      <c r="A12" s="39">
        <v>21</v>
      </c>
      <c r="B12" s="6" t="s">
        <v>8</v>
      </c>
      <c r="C12" s="42">
        <v>4.3023398435866767E-3</v>
      </c>
      <c r="D12" s="42">
        <v>0.44388550704434537</v>
      </c>
      <c r="E12" s="42">
        <v>7.4999398185084151E-2</v>
      </c>
      <c r="F12" s="42">
        <v>5.0021267213294668E-2</v>
      </c>
      <c r="G12" s="42">
        <v>5.611813370638323E-2</v>
      </c>
      <c r="H12" s="42">
        <v>3.6475261825138003E-4</v>
      </c>
      <c r="I12" s="43">
        <v>0.37030860138905441</v>
      </c>
      <c r="J12" s="28">
        <f t="shared" si="0"/>
        <v>0.99999999999999989</v>
      </c>
    </row>
    <row r="13" spans="1:10" x14ac:dyDescent="0.15">
      <c r="A13" s="39">
        <v>22</v>
      </c>
      <c r="B13" s="6" t="s">
        <v>9</v>
      </c>
      <c r="C13" s="42">
        <v>2.6305184555807139E-3</v>
      </c>
      <c r="D13" s="42">
        <v>0.12716127081431586</v>
      </c>
      <c r="E13" s="42">
        <v>3.648596811807072E-2</v>
      </c>
      <c r="F13" s="42">
        <v>3.5570567542375989E-2</v>
      </c>
      <c r="G13" s="42">
        <v>4.1271528034325697E-2</v>
      </c>
      <c r="H13" s="42">
        <v>1.4085360175785946E-3</v>
      </c>
      <c r="I13" s="43">
        <v>0.7554716110177524</v>
      </c>
      <c r="J13" s="28">
        <f t="shared" si="0"/>
        <v>1</v>
      </c>
    </row>
    <row r="14" spans="1:10" x14ac:dyDescent="0.15">
      <c r="A14" s="39">
        <v>25</v>
      </c>
      <c r="B14" s="6" t="s">
        <v>10</v>
      </c>
      <c r="C14" s="42">
        <v>5.5253655923330697E-4</v>
      </c>
      <c r="D14" s="42">
        <v>1.7677982382853136E-2</v>
      </c>
      <c r="E14" s="42">
        <v>7.3174129086413953E-3</v>
      </c>
      <c r="F14" s="42">
        <v>8.2592117508283242E-2</v>
      </c>
      <c r="G14" s="42">
        <v>7.5386944327291511E-2</v>
      </c>
      <c r="H14" s="42">
        <v>3.5686910568680863E-3</v>
      </c>
      <c r="I14" s="43">
        <v>0.81290431525682927</v>
      </c>
      <c r="J14" s="28">
        <f t="shared" si="0"/>
        <v>1</v>
      </c>
    </row>
    <row r="15" spans="1:10" x14ac:dyDescent="0.15">
      <c r="A15" s="39">
        <v>26</v>
      </c>
      <c r="B15" s="6" t="s">
        <v>11</v>
      </c>
      <c r="C15" s="42">
        <v>3.5948400529610397E-4</v>
      </c>
      <c r="D15" s="42">
        <v>1.0975215614555974E-2</v>
      </c>
      <c r="E15" s="42">
        <v>5.9495500324854324E-3</v>
      </c>
      <c r="F15" s="42">
        <v>0.10879173194384269</v>
      </c>
      <c r="G15" s="42">
        <v>0.11968417620124461</v>
      </c>
      <c r="H15" s="42">
        <v>-4.0943436875717359E-3</v>
      </c>
      <c r="I15" s="43">
        <v>0.75833418589014689</v>
      </c>
      <c r="J15" s="28">
        <f t="shared" si="0"/>
        <v>1</v>
      </c>
    </row>
    <row r="16" spans="1:10" x14ac:dyDescent="0.15">
      <c r="A16" s="39">
        <v>27</v>
      </c>
      <c r="B16" s="6" t="s">
        <v>12</v>
      </c>
      <c r="C16" s="42">
        <v>1.112623519376501E-4</v>
      </c>
      <c r="D16" s="42">
        <v>1.2285403098750874E-2</v>
      </c>
      <c r="E16" s="42">
        <v>4.1790503933462056E-3</v>
      </c>
      <c r="F16" s="42">
        <v>9.2469109925191854E-3</v>
      </c>
      <c r="G16" s="42">
        <v>1.6330644910063565E-2</v>
      </c>
      <c r="H16" s="42">
        <v>-3.8244196411826994E-4</v>
      </c>
      <c r="I16" s="43">
        <v>0.95822917021750076</v>
      </c>
      <c r="J16" s="28">
        <f t="shared" si="0"/>
        <v>1</v>
      </c>
    </row>
    <row r="17" spans="1:10" x14ac:dyDescent="0.15">
      <c r="A17" s="39">
        <v>28</v>
      </c>
      <c r="B17" s="6" t="s">
        <v>13</v>
      </c>
      <c r="C17" s="42">
        <v>1.8184853558028471E-3</v>
      </c>
      <c r="D17" s="42">
        <v>5.0136443815774395E-2</v>
      </c>
      <c r="E17" s="42">
        <v>1.8516419321260354E-2</v>
      </c>
      <c r="F17" s="42">
        <v>0.1575884213632206</v>
      </c>
      <c r="G17" s="42">
        <v>0.16023307365939179</v>
      </c>
      <c r="H17" s="42">
        <v>-3.3325261060088394E-3</v>
      </c>
      <c r="I17" s="43">
        <v>0.61503968259055875</v>
      </c>
      <c r="J17" s="28">
        <f t="shared" si="0"/>
        <v>1</v>
      </c>
    </row>
    <row r="18" spans="1:10" x14ac:dyDescent="0.15">
      <c r="A18" s="39">
        <v>29</v>
      </c>
      <c r="B18" s="6" t="s">
        <v>14</v>
      </c>
      <c r="C18" s="42">
        <v>1.2246062494056733E-4</v>
      </c>
      <c r="D18" s="42">
        <v>7.7229189100998206E-3</v>
      </c>
      <c r="E18" s="42">
        <v>4.092937497415741E-3</v>
      </c>
      <c r="F18" s="42">
        <v>3.7261164703666451E-2</v>
      </c>
      <c r="G18" s="42">
        <v>0.25899729185938442</v>
      </c>
      <c r="H18" s="42">
        <v>-3.7981988694190733E-4</v>
      </c>
      <c r="I18" s="43">
        <v>0.69218304629143501</v>
      </c>
      <c r="J18" s="28">
        <f t="shared" si="0"/>
        <v>1</v>
      </c>
    </row>
    <row r="19" spans="1:10" x14ac:dyDescent="0.15">
      <c r="A19" s="39">
        <v>30</v>
      </c>
      <c r="B19" s="6" t="s">
        <v>15</v>
      </c>
      <c r="C19" s="42">
        <v>7.0146952680830968E-5</v>
      </c>
      <c r="D19" s="42">
        <v>4.0368598076653541E-3</v>
      </c>
      <c r="E19" s="42">
        <v>1.9667963265248296E-3</v>
      </c>
      <c r="F19" s="42">
        <v>3.2071653001802614E-3</v>
      </c>
      <c r="G19" s="42">
        <v>0.13790738014599879</v>
      </c>
      <c r="H19" s="42">
        <v>1.7007658404180456E-3</v>
      </c>
      <c r="I19" s="43">
        <v>0.85111088562653181</v>
      </c>
      <c r="J19" s="28">
        <f t="shared" si="0"/>
        <v>0.99999999999999989</v>
      </c>
    </row>
    <row r="20" spans="1:10" x14ac:dyDescent="0.15">
      <c r="A20" s="39">
        <v>31</v>
      </c>
      <c r="B20" s="6" t="s">
        <v>16</v>
      </c>
      <c r="C20" s="42">
        <v>7.2311723436302249E-4</v>
      </c>
      <c r="D20" s="42">
        <v>3.0672188673632101E-2</v>
      </c>
      <c r="E20" s="42">
        <v>6.446082088669404E-2</v>
      </c>
      <c r="F20" s="42">
        <v>3.4164538161552627E-2</v>
      </c>
      <c r="G20" s="42">
        <v>0.20197862058204949</v>
      </c>
      <c r="H20" s="42">
        <v>-2.1803815270446877E-4</v>
      </c>
      <c r="I20" s="43">
        <v>0.66821875261441332</v>
      </c>
      <c r="J20" s="28">
        <f t="shared" si="0"/>
        <v>1</v>
      </c>
    </row>
    <row r="21" spans="1:10" x14ac:dyDescent="0.15">
      <c r="A21" s="39">
        <v>32</v>
      </c>
      <c r="B21" s="6" t="s">
        <v>17</v>
      </c>
      <c r="C21" s="42">
        <v>8.0375873745616144E-5</v>
      </c>
      <c r="D21" s="42">
        <v>5.7556845408680835E-3</v>
      </c>
      <c r="E21" s="42">
        <v>3.6208496224697669E-3</v>
      </c>
      <c r="F21" s="42">
        <v>1.796237337645329E-3</v>
      </c>
      <c r="G21" s="42">
        <v>3.6379110973228071E-3</v>
      </c>
      <c r="H21" s="42">
        <v>-1.2900980124753218E-2</v>
      </c>
      <c r="I21" s="43">
        <v>0.99800992165270164</v>
      </c>
      <c r="J21" s="28">
        <f t="shared" si="0"/>
        <v>1</v>
      </c>
    </row>
    <row r="22" spans="1:10" x14ac:dyDescent="0.15">
      <c r="A22" s="39">
        <v>33</v>
      </c>
      <c r="B22" s="6" t="s">
        <v>18</v>
      </c>
      <c r="C22" s="42">
        <v>1.3972104230334595E-3</v>
      </c>
      <c r="D22" s="42">
        <v>9.6151654068551529E-2</v>
      </c>
      <c r="E22" s="42">
        <v>4.4252266878583822E-3</v>
      </c>
      <c r="F22" s="42">
        <v>2.5955495290032958E-2</v>
      </c>
      <c r="G22" s="42">
        <v>0.12155355628010286</v>
      </c>
      <c r="H22" s="42">
        <v>-5.5063856422689489E-3</v>
      </c>
      <c r="I22" s="43">
        <v>0.75602324289268985</v>
      </c>
      <c r="J22" s="28">
        <f t="shared" si="0"/>
        <v>1</v>
      </c>
    </row>
    <row r="23" spans="1:10" x14ac:dyDescent="0.15">
      <c r="A23" s="39">
        <v>34</v>
      </c>
      <c r="B23" s="6" t="s">
        <v>19</v>
      </c>
      <c r="C23" s="42">
        <v>1.4181623904612689E-3</v>
      </c>
      <c r="D23" s="42">
        <v>0.19848773600297301</v>
      </c>
      <c r="E23" s="42">
        <v>6.5290408209610733E-3</v>
      </c>
      <c r="F23" s="42">
        <v>0.11568498349724195</v>
      </c>
      <c r="G23" s="42">
        <v>0.17518083757614966</v>
      </c>
      <c r="H23" s="42">
        <v>-6.6778953723324228E-4</v>
      </c>
      <c r="I23" s="43">
        <v>0.50336702924944632</v>
      </c>
      <c r="J23" s="28">
        <f t="shared" si="0"/>
        <v>1</v>
      </c>
    </row>
    <row r="24" spans="1:10" x14ac:dyDescent="0.15">
      <c r="A24" s="39">
        <v>35</v>
      </c>
      <c r="B24" s="6" t="s">
        <v>20</v>
      </c>
      <c r="C24" s="42">
        <v>7.257363567212175E-5</v>
      </c>
      <c r="D24" s="42">
        <v>4.7302330439451305E-2</v>
      </c>
      <c r="E24" s="42">
        <v>3.3476305128897531E-3</v>
      </c>
      <c r="F24" s="42">
        <v>5.3990880695275814E-3</v>
      </c>
      <c r="G24" s="42">
        <v>2.3317760858272363E-2</v>
      </c>
      <c r="H24" s="42">
        <v>-7.7691226990909046E-4</v>
      </c>
      <c r="I24" s="43">
        <v>0.92133752875409591</v>
      </c>
      <c r="J24" s="28">
        <f t="shared" si="0"/>
        <v>1</v>
      </c>
    </row>
    <row r="25" spans="1:10" x14ac:dyDescent="0.15">
      <c r="A25" s="39">
        <v>39</v>
      </c>
      <c r="B25" s="6" t="s">
        <v>21</v>
      </c>
      <c r="C25" s="42">
        <v>1.3317173714956059E-2</v>
      </c>
      <c r="D25" s="42">
        <v>0.31242899047862654</v>
      </c>
      <c r="E25" s="42">
        <v>8.1607394706721237E-2</v>
      </c>
      <c r="F25" s="42">
        <v>2.7063633239018087E-2</v>
      </c>
      <c r="G25" s="42">
        <v>9.9282191788451213E-2</v>
      </c>
      <c r="H25" s="42">
        <v>-2.5644246544194128E-3</v>
      </c>
      <c r="I25" s="43">
        <v>0.46886504072664636</v>
      </c>
      <c r="J25" s="28">
        <f t="shared" si="0"/>
        <v>1</v>
      </c>
    </row>
    <row r="26" spans="1:10" x14ac:dyDescent="0.15">
      <c r="A26" s="39">
        <v>41</v>
      </c>
      <c r="B26" s="6" t="s">
        <v>22</v>
      </c>
      <c r="C26" s="42">
        <v>3.5985584682767923E-4</v>
      </c>
      <c r="D26" s="42">
        <v>2.3094274461081313E-2</v>
      </c>
      <c r="E26" s="42">
        <v>1.3961494447711262E-2</v>
      </c>
      <c r="F26" s="42">
        <v>0.5000474425769833</v>
      </c>
      <c r="G26" s="42">
        <v>0.44614922649521771</v>
      </c>
      <c r="H26" s="42">
        <v>-1.7441517102012737E-5</v>
      </c>
      <c r="I26" s="43">
        <v>1.6405147689280721E-2</v>
      </c>
      <c r="J26" s="28">
        <f t="shared" si="0"/>
        <v>0.99999999999999989</v>
      </c>
    </row>
    <row r="27" spans="1:10" x14ac:dyDescent="0.15">
      <c r="A27" s="39">
        <v>46</v>
      </c>
      <c r="B27" s="6" t="s">
        <v>23</v>
      </c>
      <c r="C27" s="42">
        <v>8.622489720935345E-3</v>
      </c>
      <c r="D27" s="42">
        <v>0.42212541510894924</v>
      </c>
      <c r="E27" s="42">
        <v>0.13787558121123916</v>
      </c>
      <c r="F27" s="42">
        <v>1.9523074119394489E-2</v>
      </c>
      <c r="G27" s="42">
        <v>4.2756207493966997E-2</v>
      </c>
      <c r="H27" s="42">
        <v>-3.6476287391460326E-4</v>
      </c>
      <c r="I27" s="43">
        <v>0.36946199521942952</v>
      </c>
      <c r="J27" s="28">
        <f t="shared" si="0"/>
        <v>1</v>
      </c>
    </row>
    <row r="28" spans="1:10" x14ac:dyDescent="0.15">
      <c r="A28" s="39">
        <v>47</v>
      </c>
      <c r="B28" s="6" t="s">
        <v>24</v>
      </c>
      <c r="C28" s="42">
        <v>1.0316230344626984E-2</v>
      </c>
      <c r="D28" s="42">
        <v>0.5264239641638504</v>
      </c>
      <c r="E28" s="42">
        <v>0.20015100513444861</v>
      </c>
      <c r="F28" s="42">
        <v>2.4150153644563459E-2</v>
      </c>
      <c r="G28" s="42">
        <v>6.0426267903822224E-2</v>
      </c>
      <c r="H28" s="42">
        <v>-7.302093408110557E-5</v>
      </c>
      <c r="I28" s="43">
        <v>0.17860539974276946</v>
      </c>
      <c r="J28" s="28">
        <f t="shared" si="0"/>
        <v>1</v>
      </c>
    </row>
    <row r="29" spans="1:10" x14ac:dyDescent="0.15">
      <c r="A29" s="39">
        <v>48</v>
      </c>
      <c r="B29" s="6" t="s">
        <v>25</v>
      </c>
      <c r="C29" s="42">
        <v>9.6255704012094614E-3</v>
      </c>
      <c r="D29" s="42">
        <v>0.30569528887547198</v>
      </c>
      <c r="E29" s="42">
        <v>0.48389447394349944</v>
      </c>
      <c r="F29" s="42">
        <v>2.5030513551078732E-2</v>
      </c>
      <c r="G29" s="42">
        <v>4.5997748119022124E-2</v>
      </c>
      <c r="H29" s="42">
        <v>-6.1286238139245393E-5</v>
      </c>
      <c r="I29" s="43">
        <v>0.12981769134785759</v>
      </c>
      <c r="J29" s="28">
        <f t="shared" si="0"/>
        <v>1</v>
      </c>
    </row>
    <row r="30" spans="1:10" x14ac:dyDescent="0.15">
      <c r="A30" s="39">
        <v>51</v>
      </c>
      <c r="B30" s="6" t="s">
        <v>26</v>
      </c>
      <c r="C30" s="42">
        <v>1.3464359531227311E-2</v>
      </c>
      <c r="D30" s="42">
        <v>0.41651762380390356</v>
      </c>
      <c r="E30" s="42">
        <v>4.1205440074664465E-2</v>
      </c>
      <c r="F30" s="42">
        <v>2.3757945887827894E-2</v>
      </c>
      <c r="G30" s="42">
        <v>7.4469555000130624E-2</v>
      </c>
      <c r="H30" s="42">
        <v>-7.4506620520905188E-5</v>
      </c>
      <c r="I30" s="43">
        <v>0.43065958232276719</v>
      </c>
      <c r="J30" s="28">
        <f t="shared" si="0"/>
        <v>1.0000000000000002</v>
      </c>
    </row>
    <row r="31" spans="1:10" x14ac:dyDescent="0.15">
      <c r="A31" s="39">
        <v>53</v>
      </c>
      <c r="B31" s="6" t="s">
        <v>27</v>
      </c>
      <c r="C31" s="42">
        <v>3.1486983229052153E-3</v>
      </c>
      <c r="D31" s="42">
        <v>0.70190044723788714</v>
      </c>
      <c r="E31" s="42">
        <v>7.8454368077072914E-2</v>
      </c>
      <c r="F31" s="42">
        <v>2.3665726351580874E-2</v>
      </c>
      <c r="G31" s="42">
        <v>3.4582032236167258E-2</v>
      </c>
      <c r="H31" s="42">
        <v>8.3827098100466277E-5</v>
      </c>
      <c r="I31" s="43">
        <v>0.15816490067628611</v>
      </c>
      <c r="J31" s="28">
        <f t="shared" si="0"/>
        <v>1</v>
      </c>
    </row>
    <row r="32" spans="1:10" x14ac:dyDescent="0.15">
      <c r="A32" s="39">
        <v>55</v>
      </c>
      <c r="B32" s="6" t="s">
        <v>28</v>
      </c>
      <c r="C32" s="42">
        <v>8.6816614766124117E-4</v>
      </c>
      <c r="D32" s="42">
        <v>0.9455649490542164</v>
      </c>
      <c r="E32" s="42">
        <v>1.3902577345092735E-2</v>
      </c>
      <c r="F32" s="42">
        <v>2.4319393683839966E-3</v>
      </c>
      <c r="G32" s="42">
        <v>1.6084550616474173E-2</v>
      </c>
      <c r="H32" s="42">
        <v>2.421397075414459E-6</v>
      </c>
      <c r="I32" s="43">
        <v>2.1145396071096067E-2</v>
      </c>
      <c r="J32" s="28">
        <f t="shared" si="0"/>
        <v>1</v>
      </c>
    </row>
    <row r="33" spans="1:10" x14ac:dyDescent="0.15">
      <c r="A33" s="39">
        <v>57</v>
      </c>
      <c r="B33" s="6" t="s">
        <v>29</v>
      </c>
      <c r="C33" s="42">
        <v>6.974736329944122E-3</v>
      </c>
      <c r="D33" s="42">
        <v>0.24025467546468277</v>
      </c>
      <c r="E33" s="42">
        <v>7.2359550052134639E-2</v>
      </c>
      <c r="F33" s="42">
        <v>3.8564963518584502E-2</v>
      </c>
      <c r="G33" s="42">
        <v>5.5871845619765777E-2</v>
      </c>
      <c r="H33" s="42">
        <v>3.4918615109716085E-4</v>
      </c>
      <c r="I33" s="43">
        <v>0.58562504286379091</v>
      </c>
      <c r="J33" s="28">
        <f t="shared" si="0"/>
        <v>0.99999999999999978</v>
      </c>
    </row>
    <row r="34" spans="1:10" x14ac:dyDescent="0.15">
      <c r="A34" s="39">
        <v>59</v>
      </c>
      <c r="B34" s="6" t="s">
        <v>30</v>
      </c>
      <c r="C34" s="42">
        <v>4.7644092863124059E-3</v>
      </c>
      <c r="D34" s="42">
        <v>0.40762684427816104</v>
      </c>
      <c r="E34" s="42">
        <v>7.0576356899461304E-2</v>
      </c>
      <c r="F34" s="42">
        <v>5.0543148617199864E-2</v>
      </c>
      <c r="G34" s="42">
        <v>0.19597943015948999</v>
      </c>
      <c r="H34" s="42">
        <v>-2.1114625495370063E-5</v>
      </c>
      <c r="I34" s="43">
        <v>0.27053092538487078</v>
      </c>
      <c r="J34" s="28">
        <f t="shared" si="0"/>
        <v>0.99999999999999989</v>
      </c>
    </row>
    <row r="35" spans="1:10" x14ac:dyDescent="0.15">
      <c r="A35" s="39">
        <v>61</v>
      </c>
      <c r="B35" s="6" t="s">
        <v>31</v>
      </c>
      <c r="C35" s="42">
        <v>4.8610483850850835E-5</v>
      </c>
      <c r="D35" s="42">
        <v>3.6100625681943437E-2</v>
      </c>
      <c r="E35" s="42">
        <v>0.9589572210728069</v>
      </c>
      <c r="F35" s="42">
        <v>9.7523486909877923E-4</v>
      </c>
      <c r="G35" s="42">
        <v>1.1246016217149964E-3</v>
      </c>
      <c r="H35" s="42">
        <v>-1.5091670023025791E-6</v>
      </c>
      <c r="I35" s="43">
        <v>2.7952154375871759E-3</v>
      </c>
      <c r="J35" s="28">
        <f t="shared" si="0"/>
        <v>0.99999999999999989</v>
      </c>
    </row>
    <row r="36" spans="1:10" x14ac:dyDescent="0.15">
      <c r="A36" s="39">
        <v>63</v>
      </c>
      <c r="B36" s="6" t="s">
        <v>32</v>
      </c>
      <c r="C36" s="42">
        <v>6.6042875995474634E-5</v>
      </c>
      <c r="D36" s="42">
        <v>0.18309248219378946</v>
      </c>
      <c r="E36" s="42">
        <v>0.49658473997572444</v>
      </c>
      <c r="F36" s="42">
        <v>2.6697814702204652E-2</v>
      </c>
      <c r="G36" s="42">
        <v>0.27826683121854284</v>
      </c>
      <c r="H36" s="42">
        <v>-2.6824212340741261E-6</v>
      </c>
      <c r="I36" s="43">
        <v>1.5294771454977211E-2</v>
      </c>
      <c r="J36" s="28">
        <f t="shared" si="0"/>
        <v>1</v>
      </c>
    </row>
    <row r="37" spans="1:10" x14ac:dyDescent="0.15">
      <c r="A37" s="39">
        <v>64</v>
      </c>
      <c r="B37" s="6" t="s">
        <v>33</v>
      </c>
      <c r="C37" s="42">
        <v>5.4047131823393435E-3</v>
      </c>
      <c r="D37" s="42">
        <v>0.2128772664469106</v>
      </c>
      <c r="E37" s="42">
        <v>0.78147693303806876</v>
      </c>
      <c r="F37" s="42">
        <v>1.3996271013011681E-5</v>
      </c>
      <c r="G37" s="42">
        <v>2.8013080663833846E-5</v>
      </c>
      <c r="H37" s="42">
        <v>7.7389407689923873E-8</v>
      </c>
      <c r="I37" s="43">
        <v>1.9900059159690649E-4</v>
      </c>
      <c r="J37" s="28">
        <f t="shared" si="0"/>
        <v>1.0000000000000002</v>
      </c>
    </row>
    <row r="38" spans="1:10" x14ac:dyDescent="0.15">
      <c r="A38" s="39">
        <v>65</v>
      </c>
      <c r="B38" s="6" t="s">
        <v>34</v>
      </c>
      <c r="C38" s="42">
        <v>3.5988880659766341E-3</v>
      </c>
      <c r="D38" s="42">
        <v>0.77785260237686371</v>
      </c>
      <c r="E38" s="42">
        <v>5.6890347882449892E-2</v>
      </c>
      <c r="F38" s="42">
        <v>1.6572279851336462E-2</v>
      </c>
      <c r="G38" s="42">
        <v>2.8278073658474952E-2</v>
      </c>
      <c r="H38" s="42">
        <v>1.0158123177872963E-4</v>
      </c>
      <c r="I38" s="43">
        <v>0.11670622693311979</v>
      </c>
      <c r="J38" s="28">
        <f t="shared" si="0"/>
        <v>1</v>
      </c>
    </row>
    <row r="39" spans="1:10" x14ac:dyDescent="0.15">
      <c r="A39" s="39">
        <v>66</v>
      </c>
      <c r="B39" s="6" t="s">
        <v>35</v>
      </c>
      <c r="C39" s="42">
        <v>5.8232786043286638E-3</v>
      </c>
      <c r="D39" s="42">
        <v>0.28942575270357412</v>
      </c>
      <c r="E39" s="42">
        <v>0.16535226799732688</v>
      </c>
      <c r="F39" s="42">
        <v>8.0018273055828551E-2</v>
      </c>
      <c r="G39" s="42">
        <v>0.13106628085556096</v>
      </c>
      <c r="H39" s="42">
        <v>-5.90151000144826E-5</v>
      </c>
      <c r="I39" s="43">
        <v>0.32837316188339549</v>
      </c>
      <c r="J39" s="28">
        <f t="shared" si="0"/>
        <v>1.0000000000000002</v>
      </c>
    </row>
    <row r="40" spans="1:10" x14ac:dyDescent="0.15">
      <c r="A40" s="39">
        <v>67</v>
      </c>
      <c r="B40" s="6" t="s">
        <v>36</v>
      </c>
      <c r="C40" s="42">
        <v>6.9858985285395248E-2</v>
      </c>
      <c r="D40" s="42">
        <v>0.60064577590781909</v>
      </c>
      <c r="E40" s="42">
        <v>4.5109581637880966E-2</v>
      </c>
      <c r="F40" s="42">
        <v>9.3306807265738814E-4</v>
      </c>
      <c r="G40" s="42">
        <v>1.3415577404854873E-2</v>
      </c>
      <c r="H40" s="42">
        <v>-2.2628789315889317E-6</v>
      </c>
      <c r="I40" s="43">
        <v>0.27003927457032395</v>
      </c>
      <c r="J40" s="28">
        <f t="shared" si="0"/>
        <v>0.99999999999999989</v>
      </c>
    </row>
    <row r="41" spans="1:10" x14ac:dyDescent="0.15">
      <c r="A41" s="39">
        <v>68</v>
      </c>
      <c r="B41" s="6" t="s">
        <v>37</v>
      </c>
      <c r="C41" s="42">
        <v>7.7076971999515582E-3</v>
      </c>
      <c r="D41" s="42">
        <v>0.28084716393824655</v>
      </c>
      <c r="E41" s="42">
        <v>0.30219769144999487</v>
      </c>
      <c r="F41" s="42">
        <v>5.7842511493820581E-2</v>
      </c>
      <c r="G41" s="42">
        <v>9.9093917647535612E-2</v>
      </c>
      <c r="H41" s="42">
        <v>1.6529012443724338E-3</v>
      </c>
      <c r="I41" s="43">
        <v>0.25065811702607832</v>
      </c>
      <c r="J41" s="28">
        <f t="shared" si="0"/>
        <v>0.99999999999999989</v>
      </c>
    </row>
    <row r="42" spans="1:10" x14ac:dyDescent="0.15">
      <c r="A42" s="30">
        <v>69</v>
      </c>
      <c r="B42" s="5" t="s">
        <v>38</v>
      </c>
      <c r="C42" s="42">
        <v>6.3346874563353301E-3</v>
      </c>
      <c r="D42" s="42">
        <v>0.24510555974852385</v>
      </c>
      <c r="E42" s="42">
        <v>0.11085649432140325</v>
      </c>
      <c r="F42" s="42">
        <v>0.12708797779540584</v>
      </c>
      <c r="G42" s="42">
        <v>0.1465527438136715</v>
      </c>
      <c r="H42" s="42">
        <v>-1.9666747832286824E-4</v>
      </c>
      <c r="I42" s="43">
        <v>0.36425920434298314</v>
      </c>
      <c r="J42" s="29">
        <f t="shared" si="0"/>
        <v>1</v>
      </c>
    </row>
    <row r="43" spans="1:10" x14ac:dyDescent="0.15">
      <c r="A43" s="104" t="s">
        <v>80</v>
      </c>
      <c r="B43" s="108"/>
      <c r="C43" s="34">
        <v>7.2101843868027388E-3</v>
      </c>
      <c r="D43" s="32">
        <v>0.28218774263202456</v>
      </c>
      <c r="E43" s="32">
        <v>0.21507405518164571</v>
      </c>
      <c r="F43" s="32">
        <v>6.0442665494189446E-2</v>
      </c>
      <c r="G43" s="32">
        <v>8.876755953630848E-2</v>
      </c>
      <c r="H43" s="32">
        <v>7.3734196328303897E-5</v>
      </c>
      <c r="I43" s="44">
        <v>0.34624405857270096</v>
      </c>
      <c r="J43" s="29">
        <f t="shared" si="0"/>
        <v>1.0000000000000002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9D813-540F-44FD-A995-6835AC2661F2}">
  <sheetPr codeName="Sheet12">
    <tabColor theme="5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0" x14ac:dyDescent="0.15">
      <c r="A1" s="1" t="s">
        <v>82</v>
      </c>
    </row>
    <row r="2" spans="1:10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78</v>
      </c>
    </row>
    <row r="3" spans="1:10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0" x14ac:dyDescent="0.15">
      <c r="A4" s="39">
        <v>1</v>
      </c>
      <c r="B4" s="6" t="s">
        <v>0</v>
      </c>
      <c r="C4" s="9">
        <f t="array" ref="C4:I42">MMULT(粗付加価値率行列!C4:AO42,最終需要項目別生産誘発額!C4:I42)</f>
        <v>68871.289070816638</v>
      </c>
      <c r="D4" s="9">
        <v>3038643.3027445758</v>
      </c>
      <c r="E4" s="9">
        <v>99868.122095434665</v>
      </c>
      <c r="F4" s="9">
        <v>14471.389563969813</v>
      </c>
      <c r="G4" s="9">
        <v>451923.35596336942</v>
      </c>
      <c r="H4" s="9">
        <v>-13158.344228239139</v>
      </c>
      <c r="I4" s="35">
        <v>15671542.884790067</v>
      </c>
      <c r="J4" s="8">
        <f>SUM(C4:I4)</f>
        <v>19332161.999999993</v>
      </c>
    </row>
    <row r="5" spans="1:10" x14ac:dyDescent="0.15">
      <c r="A5" s="39">
        <v>2</v>
      </c>
      <c r="B5" s="6" t="s">
        <v>1</v>
      </c>
      <c r="C5" s="9">
        <v>5839.2961071726777</v>
      </c>
      <c r="D5" s="9">
        <v>213774.44678377852</v>
      </c>
      <c r="E5" s="9">
        <v>19140.668906446088</v>
      </c>
      <c r="F5" s="9">
        <v>20586.819896960304</v>
      </c>
      <c r="G5" s="9">
        <v>25865.510831536456</v>
      </c>
      <c r="H5" s="9">
        <v>327258.72944129567</v>
      </c>
      <c r="I5" s="35">
        <v>492527.52803281002</v>
      </c>
      <c r="J5" s="8">
        <f t="shared" ref="J5:J43" si="0">SUM(C5:I5)</f>
        <v>1104992.9999999998</v>
      </c>
    </row>
    <row r="6" spans="1:10" x14ac:dyDescent="0.15">
      <c r="A6" s="39">
        <v>3</v>
      </c>
      <c r="B6" s="6" t="s">
        <v>2</v>
      </c>
      <c r="C6" s="9">
        <v>12282.553538748301</v>
      </c>
      <c r="D6" s="9">
        <v>396420.20649402484</v>
      </c>
      <c r="E6" s="9">
        <v>17029.112608072228</v>
      </c>
      <c r="F6" s="9">
        <v>232.13244581551197</v>
      </c>
      <c r="G6" s="9">
        <v>2849.5924398883794</v>
      </c>
      <c r="H6" s="9">
        <v>-462.46240907485242</v>
      </c>
      <c r="I6" s="35">
        <v>4370693.8648825241</v>
      </c>
      <c r="J6" s="8">
        <f t="shared" si="0"/>
        <v>4799044.9999999981</v>
      </c>
    </row>
    <row r="7" spans="1:10" x14ac:dyDescent="0.15">
      <c r="A7" s="39">
        <v>6</v>
      </c>
      <c r="B7" s="6" t="s">
        <v>3</v>
      </c>
      <c r="C7" s="9">
        <v>955.13464583989833</v>
      </c>
      <c r="D7" s="9">
        <v>69266.069740671795</v>
      </c>
      <c r="E7" s="9">
        <v>23874.583506489605</v>
      </c>
      <c r="F7" s="9">
        <v>22715.26418193978</v>
      </c>
      <c r="G7" s="9">
        <v>24962.667106938981</v>
      </c>
      <c r="H7" s="9">
        <v>597.84664175620264</v>
      </c>
      <c r="I7" s="35">
        <v>3099443.4341763617</v>
      </c>
      <c r="J7" s="8">
        <f t="shared" si="0"/>
        <v>3241814.9999999981</v>
      </c>
    </row>
    <row r="8" spans="1:10" x14ac:dyDescent="0.15">
      <c r="A8" s="39">
        <v>11</v>
      </c>
      <c r="B8" s="6" t="s">
        <v>4</v>
      </c>
      <c r="C8" s="9">
        <v>142730.4220342527</v>
      </c>
      <c r="D8" s="9">
        <v>5715256.3653617455</v>
      </c>
      <c r="E8" s="9">
        <v>137713.88385657931</v>
      </c>
      <c r="F8" s="9">
        <v>3688.8628871304381</v>
      </c>
      <c r="G8" s="9">
        <v>53728.916323888217</v>
      </c>
      <c r="H8" s="9">
        <v>-41198.739812811873</v>
      </c>
      <c r="I8" s="35">
        <v>23591749.289349206</v>
      </c>
      <c r="J8" s="8">
        <f t="shared" si="0"/>
        <v>29603668.999999989</v>
      </c>
    </row>
    <row r="9" spans="1:10" x14ac:dyDescent="0.15">
      <c r="A9" s="39">
        <v>15</v>
      </c>
      <c r="B9" s="6" t="s">
        <v>5</v>
      </c>
      <c r="C9" s="9">
        <v>2032.8781305256471</v>
      </c>
      <c r="D9" s="9">
        <v>99367.70867944682</v>
      </c>
      <c r="E9" s="9">
        <v>11355.470598243977</v>
      </c>
      <c r="F9" s="9">
        <v>3098.7080923713538</v>
      </c>
      <c r="G9" s="9">
        <v>7875.3371204585983</v>
      </c>
      <c r="H9" s="9">
        <v>-56.666039493932089</v>
      </c>
      <c r="I9" s="35">
        <v>589459.56341844739</v>
      </c>
      <c r="J9" s="8">
        <f t="shared" si="0"/>
        <v>713132.99999999988</v>
      </c>
    </row>
    <row r="10" spans="1:10" x14ac:dyDescent="0.15">
      <c r="A10" s="39">
        <v>16</v>
      </c>
      <c r="B10" s="6" t="s">
        <v>6</v>
      </c>
      <c r="C10" s="9">
        <v>12973.281017410685</v>
      </c>
      <c r="D10" s="9">
        <v>263815.96084130422</v>
      </c>
      <c r="E10" s="9">
        <v>121757.97666013488</v>
      </c>
      <c r="F10" s="9">
        <v>164684.2022690388</v>
      </c>
      <c r="G10" s="9">
        <v>202907.53784329703</v>
      </c>
      <c r="H10" s="9">
        <v>-11041.900799712055</v>
      </c>
      <c r="I10" s="35">
        <v>2094317.9421685284</v>
      </c>
      <c r="J10" s="8">
        <f t="shared" si="0"/>
        <v>2849415.0000000019</v>
      </c>
    </row>
    <row r="11" spans="1:10" x14ac:dyDescent="0.15">
      <c r="A11" s="39">
        <v>20</v>
      </c>
      <c r="B11" s="6" t="s">
        <v>7</v>
      </c>
      <c r="C11" s="9">
        <v>3911.0863805213176</v>
      </c>
      <c r="D11" s="9">
        <v>126814.21566104837</v>
      </c>
      <c r="E11" s="9">
        <v>195897.64087743015</v>
      </c>
      <c r="F11" s="9">
        <v>3573.9760539583735</v>
      </c>
      <c r="G11" s="9">
        <v>5618.4968291177756</v>
      </c>
      <c r="H11" s="9">
        <v>266.86687520217322</v>
      </c>
      <c r="I11" s="35">
        <v>866082.71732272091</v>
      </c>
      <c r="J11" s="8">
        <f t="shared" si="0"/>
        <v>1202164.9999999991</v>
      </c>
    </row>
    <row r="12" spans="1:10" x14ac:dyDescent="0.15">
      <c r="A12" s="39">
        <v>21</v>
      </c>
      <c r="B12" s="6" t="s">
        <v>8</v>
      </c>
      <c r="C12" s="9">
        <v>1702.7413422361442</v>
      </c>
      <c r="D12" s="9">
        <v>175677.01100844776</v>
      </c>
      <c r="E12" s="9">
        <v>29682.586819108968</v>
      </c>
      <c r="F12" s="9">
        <v>19796.966946272863</v>
      </c>
      <c r="G12" s="9">
        <v>22209.929895109017</v>
      </c>
      <c r="H12" s="9">
        <v>144.35850847796704</v>
      </c>
      <c r="I12" s="35">
        <v>146557.4054803476</v>
      </c>
      <c r="J12" s="8">
        <f t="shared" si="0"/>
        <v>395771.00000000035</v>
      </c>
    </row>
    <row r="13" spans="1:10" x14ac:dyDescent="0.15">
      <c r="A13" s="39">
        <v>22</v>
      </c>
      <c r="B13" s="6" t="s">
        <v>9</v>
      </c>
      <c r="C13" s="9">
        <v>2246.6416363209082</v>
      </c>
      <c r="D13" s="9">
        <v>108604.37224184108</v>
      </c>
      <c r="E13" s="9">
        <v>31161.497818664415</v>
      </c>
      <c r="F13" s="9">
        <v>30379.683479781968</v>
      </c>
      <c r="G13" s="9">
        <v>35248.691405220467</v>
      </c>
      <c r="H13" s="9">
        <v>1202.9855394613148</v>
      </c>
      <c r="I13" s="35">
        <v>645224.12787870958</v>
      </c>
      <c r="J13" s="8">
        <f t="shared" si="0"/>
        <v>854067.99999999977</v>
      </c>
    </row>
    <row r="14" spans="1:10" x14ac:dyDescent="0.15">
      <c r="A14" s="39">
        <v>25</v>
      </c>
      <c r="B14" s="6" t="s">
        <v>10</v>
      </c>
      <c r="C14" s="9">
        <v>5446.9943593079779</v>
      </c>
      <c r="D14" s="9">
        <v>174272.3964853299</v>
      </c>
      <c r="E14" s="9">
        <v>72136.23455686518</v>
      </c>
      <c r="F14" s="9">
        <v>814206.39172757522</v>
      </c>
      <c r="G14" s="9">
        <v>743176.63447647658</v>
      </c>
      <c r="H14" s="9">
        <v>35180.730997865758</v>
      </c>
      <c r="I14" s="35">
        <v>8013741.617396581</v>
      </c>
      <c r="J14" s="8">
        <f t="shared" si="0"/>
        <v>9858161.0000000019</v>
      </c>
    </row>
    <row r="15" spans="1:10" x14ac:dyDescent="0.15">
      <c r="A15" s="39">
        <v>26</v>
      </c>
      <c r="B15" s="6" t="s">
        <v>11</v>
      </c>
      <c r="C15" s="9">
        <v>79.303609504341694</v>
      </c>
      <c r="D15" s="9">
        <v>2421.1764654335052</v>
      </c>
      <c r="E15" s="9">
        <v>1312.4945353664159</v>
      </c>
      <c r="F15" s="9">
        <v>23999.891233739465</v>
      </c>
      <c r="G15" s="9">
        <v>26402.808006699357</v>
      </c>
      <c r="H15" s="9">
        <v>-903.22859485307481</v>
      </c>
      <c r="I15" s="35">
        <v>167291.55474410992</v>
      </c>
      <c r="J15" s="8">
        <f t="shared" si="0"/>
        <v>220603.99999999994</v>
      </c>
    </row>
    <row r="16" spans="1:10" x14ac:dyDescent="0.15">
      <c r="A16" s="39">
        <v>27</v>
      </c>
      <c r="B16" s="6" t="s">
        <v>12</v>
      </c>
      <c r="C16" s="9">
        <v>61.905371256941045</v>
      </c>
      <c r="D16" s="9">
        <v>6835.4877155170934</v>
      </c>
      <c r="E16" s="9">
        <v>2325.186027404287</v>
      </c>
      <c r="F16" s="9">
        <v>5144.8980540387383</v>
      </c>
      <c r="G16" s="9">
        <v>9086.2238521551699</v>
      </c>
      <c r="H16" s="9">
        <v>-212.78726685772818</v>
      </c>
      <c r="I16" s="35">
        <v>533150.08624648512</v>
      </c>
      <c r="J16" s="8">
        <f t="shared" si="0"/>
        <v>556390.99999999965</v>
      </c>
    </row>
    <row r="17" spans="1:10" x14ac:dyDescent="0.15">
      <c r="A17" s="39">
        <v>28</v>
      </c>
      <c r="B17" s="6" t="s">
        <v>13</v>
      </c>
      <c r="C17" s="9">
        <v>3748.6257124519898</v>
      </c>
      <c r="D17" s="9">
        <v>103351.26528183736</v>
      </c>
      <c r="E17" s="9">
        <v>38169.746788846103</v>
      </c>
      <c r="F17" s="9">
        <v>324852.77179814299</v>
      </c>
      <c r="G17" s="9">
        <v>330304.45804147027</v>
      </c>
      <c r="H17" s="9">
        <v>-6869.669314926623</v>
      </c>
      <c r="I17" s="35">
        <v>1267842.801692178</v>
      </c>
      <c r="J17" s="8">
        <f t="shared" si="0"/>
        <v>2061400</v>
      </c>
    </row>
    <row r="18" spans="1:10" x14ac:dyDescent="0.15">
      <c r="A18" s="39">
        <v>29</v>
      </c>
      <c r="B18" s="6" t="s">
        <v>14</v>
      </c>
      <c r="C18" s="9">
        <v>34.822413465599972</v>
      </c>
      <c r="D18" s="9">
        <v>2196.0583296003456</v>
      </c>
      <c r="E18" s="9">
        <v>1163.8513350151509</v>
      </c>
      <c r="F18" s="9">
        <v>10595.435750475781</v>
      </c>
      <c r="G18" s="9">
        <v>73647.433923967139</v>
      </c>
      <c r="H18" s="9">
        <v>-108.00406377125304</v>
      </c>
      <c r="I18" s="35">
        <v>196826.40231124737</v>
      </c>
      <c r="J18" s="8">
        <f t="shared" si="0"/>
        <v>284356.00000000012</v>
      </c>
    </row>
    <row r="19" spans="1:10" x14ac:dyDescent="0.15">
      <c r="A19" s="39">
        <v>30</v>
      </c>
      <c r="B19" s="6" t="s">
        <v>15</v>
      </c>
      <c r="C19" s="9">
        <v>356.01247982995511</v>
      </c>
      <c r="D19" s="9">
        <v>20488.024296535892</v>
      </c>
      <c r="E19" s="9">
        <v>9981.9594546392218</v>
      </c>
      <c r="F19" s="9">
        <v>16277.127203756267</v>
      </c>
      <c r="G19" s="9">
        <v>699912.77619741845</v>
      </c>
      <c r="H19" s="9">
        <v>8631.7914223915996</v>
      </c>
      <c r="I19" s="35">
        <v>4319590.3089454276</v>
      </c>
      <c r="J19" s="8">
        <f t="shared" si="0"/>
        <v>5075237.9999999991</v>
      </c>
    </row>
    <row r="20" spans="1:10" x14ac:dyDescent="0.15">
      <c r="A20" s="39">
        <v>31</v>
      </c>
      <c r="B20" s="6" t="s">
        <v>16</v>
      </c>
      <c r="C20" s="9">
        <v>179.6772779255864</v>
      </c>
      <c r="D20" s="9">
        <v>7621.3027528694111</v>
      </c>
      <c r="E20" s="9">
        <v>16016.966930642189</v>
      </c>
      <c r="F20" s="9">
        <v>8489.0677842299519</v>
      </c>
      <c r="G20" s="9">
        <v>50186.83972774534</v>
      </c>
      <c r="H20" s="9">
        <v>-54.177248031395592</v>
      </c>
      <c r="I20" s="35">
        <v>166036.32277461898</v>
      </c>
      <c r="J20" s="8">
        <f t="shared" si="0"/>
        <v>248476.00000000006</v>
      </c>
    </row>
    <row r="21" spans="1:10" x14ac:dyDescent="0.15">
      <c r="A21" s="39">
        <v>32</v>
      </c>
      <c r="B21" s="6" t="s">
        <v>17</v>
      </c>
      <c r="C21" s="9">
        <v>670.27362099851837</v>
      </c>
      <c r="D21" s="9">
        <v>47998.028994904227</v>
      </c>
      <c r="E21" s="9">
        <v>30195.130384835164</v>
      </c>
      <c r="F21" s="9">
        <v>14979.252459348099</v>
      </c>
      <c r="G21" s="9">
        <v>30337.410101327157</v>
      </c>
      <c r="H21" s="9">
        <v>-107584.35659456693</v>
      </c>
      <c r="I21" s="35">
        <v>8322643.261033156</v>
      </c>
      <c r="J21" s="8">
        <f t="shared" si="0"/>
        <v>8339239.0000000019</v>
      </c>
    </row>
    <row r="22" spans="1:10" x14ac:dyDescent="0.15">
      <c r="A22" s="39">
        <v>33</v>
      </c>
      <c r="B22" s="6" t="s">
        <v>18</v>
      </c>
      <c r="C22" s="9">
        <v>2394.5811393074341</v>
      </c>
      <c r="D22" s="9">
        <v>164787.5892923057</v>
      </c>
      <c r="E22" s="9">
        <v>7584.0862544523325</v>
      </c>
      <c r="F22" s="9">
        <v>44483.306492917189</v>
      </c>
      <c r="G22" s="9">
        <v>208322.13135952869</v>
      </c>
      <c r="H22" s="9">
        <v>-9437.0089052897929</v>
      </c>
      <c r="I22" s="35">
        <v>1295695.3143667786</v>
      </c>
      <c r="J22" s="8">
        <f t="shared" si="0"/>
        <v>1713830</v>
      </c>
    </row>
    <row r="23" spans="1:10" x14ac:dyDescent="0.15">
      <c r="A23" s="39">
        <v>34</v>
      </c>
      <c r="B23" s="6" t="s">
        <v>19</v>
      </c>
      <c r="C23" s="9">
        <v>1111.9868030102427</v>
      </c>
      <c r="D23" s="9">
        <v>155635.02775087516</v>
      </c>
      <c r="E23" s="9">
        <v>5119.4470238788608</v>
      </c>
      <c r="F23" s="9">
        <v>90709.058300121396</v>
      </c>
      <c r="G23" s="9">
        <v>137359.99546680925</v>
      </c>
      <c r="H23" s="9">
        <v>-523.61644730273417</v>
      </c>
      <c r="I23" s="35">
        <v>394692.10110260779</v>
      </c>
      <c r="J23" s="8">
        <f t="shared" si="0"/>
        <v>784104</v>
      </c>
    </row>
    <row r="24" spans="1:10" x14ac:dyDescent="0.15">
      <c r="A24" s="39">
        <v>35</v>
      </c>
      <c r="B24" s="6" t="s">
        <v>20</v>
      </c>
      <c r="C24" s="9">
        <v>187.02153339070105</v>
      </c>
      <c r="D24" s="9">
        <v>121897.63251916163</v>
      </c>
      <c r="E24" s="9">
        <v>8626.8103554117661</v>
      </c>
      <c r="F24" s="9">
        <v>13913.395964291885</v>
      </c>
      <c r="G24" s="9">
        <v>60089.636554159311</v>
      </c>
      <c r="H24" s="9">
        <v>-2002.0951504330276</v>
      </c>
      <c r="I24" s="35">
        <v>2374277.5982240182</v>
      </c>
      <c r="J24" s="8">
        <f t="shared" si="0"/>
        <v>2576990.0000000005</v>
      </c>
    </row>
    <row r="25" spans="1:10" x14ac:dyDescent="0.15">
      <c r="A25" s="39">
        <v>39</v>
      </c>
      <c r="B25" s="6" t="s">
        <v>21</v>
      </c>
      <c r="C25" s="9">
        <v>28309.514711516429</v>
      </c>
      <c r="D25" s="9">
        <v>664158.42366955918</v>
      </c>
      <c r="E25" s="9">
        <v>173480.18359360084</v>
      </c>
      <c r="F25" s="9">
        <v>57531.600903172228</v>
      </c>
      <c r="G25" s="9">
        <v>211053.09048197162</v>
      </c>
      <c r="H25" s="9">
        <v>-5451.428286118241</v>
      </c>
      <c r="I25" s="35">
        <v>996708.61492629722</v>
      </c>
      <c r="J25" s="8">
        <f t="shared" si="0"/>
        <v>2125789.9999999991</v>
      </c>
    </row>
    <row r="26" spans="1:10" x14ac:dyDescent="0.15">
      <c r="A26" s="39">
        <v>41</v>
      </c>
      <c r="B26" s="6" t="s">
        <v>22</v>
      </c>
      <c r="C26" s="9">
        <v>14145.579960354487</v>
      </c>
      <c r="D26" s="9">
        <v>907813.2504875859</v>
      </c>
      <c r="E26" s="9">
        <v>548812.63655198214</v>
      </c>
      <c r="F26" s="9">
        <v>19656373.921112608</v>
      </c>
      <c r="G26" s="9">
        <v>17537687.974986594</v>
      </c>
      <c r="H26" s="9">
        <v>-685.60890971032666</v>
      </c>
      <c r="I26" s="35">
        <v>644870.24581059441</v>
      </c>
      <c r="J26" s="8">
        <f t="shared" si="0"/>
        <v>39309018.000000015</v>
      </c>
    </row>
    <row r="27" spans="1:10" x14ac:dyDescent="0.15">
      <c r="A27" s="39">
        <v>46</v>
      </c>
      <c r="B27" s="6" t="s">
        <v>23</v>
      </c>
      <c r="C27" s="9">
        <v>78412.654225004677</v>
      </c>
      <c r="D27" s="9">
        <v>3838795.4391129157</v>
      </c>
      <c r="E27" s="9">
        <v>1253836.2613919913</v>
      </c>
      <c r="F27" s="9">
        <v>177542.23082647577</v>
      </c>
      <c r="G27" s="9">
        <v>388823.62550770357</v>
      </c>
      <c r="H27" s="9">
        <v>-3317.1422677303103</v>
      </c>
      <c r="I27" s="35">
        <v>3359875.9312036401</v>
      </c>
      <c r="J27" s="8">
        <f t="shared" si="0"/>
        <v>9093969</v>
      </c>
    </row>
    <row r="28" spans="1:10" x14ac:dyDescent="0.15">
      <c r="A28" s="39">
        <v>47</v>
      </c>
      <c r="B28" s="6" t="s">
        <v>24</v>
      </c>
      <c r="C28" s="9">
        <v>20072.062424473137</v>
      </c>
      <c r="D28" s="9">
        <v>1024251.5257463919</v>
      </c>
      <c r="E28" s="9">
        <v>389429.4073679836</v>
      </c>
      <c r="F28" s="9">
        <v>46988.422642846926</v>
      </c>
      <c r="G28" s="9">
        <v>117570.06008257299</v>
      </c>
      <c r="H28" s="9">
        <v>-142.07522498105729</v>
      </c>
      <c r="I28" s="35">
        <v>347508.59696071211</v>
      </c>
      <c r="J28" s="8">
        <f t="shared" si="0"/>
        <v>1945677.9999999995</v>
      </c>
    </row>
    <row r="29" spans="1:10" x14ac:dyDescent="0.15">
      <c r="A29" s="39">
        <v>48</v>
      </c>
      <c r="B29" s="6" t="s">
        <v>25</v>
      </c>
      <c r="C29" s="9">
        <v>38517.721019761389</v>
      </c>
      <c r="D29" s="9">
        <v>1223271.4907452441</v>
      </c>
      <c r="E29" s="9">
        <v>1936354.0625102031</v>
      </c>
      <c r="F29" s="9">
        <v>100162.20314805084</v>
      </c>
      <c r="G29" s="9">
        <v>184064.77286407139</v>
      </c>
      <c r="H29" s="9">
        <v>-245.24325568295694</v>
      </c>
      <c r="I29" s="35">
        <v>519478.99296835234</v>
      </c>
      <c r="J29" s="8">
        <f t="shared" si="0"/>
        <v>4001604.0000000005</v>
      </c>
    </row>
    <row r="30" spans="1:10" x14ac:dyDescent="0.15">
      <c r="A30" s="39">
        <v>51</v>
      </c>
      <c r="B30" s="6" t="s">
        <v>26</v>
      </c>
      <c r="C30" s="9">
        <v>770503.97927883395</v>
      </c>
      <c r="D30" s="9">
        <v>23835406.789038602</v>
      </c>
      <c r="E30" s="9">
        <v>2357999.685898948</v>
      </c>
      <c r="F30" s="9">
        <v>1359559.0494748177</v>
      </c>
      <c r="G30" s="9">
        <v>4261553.4983040057</v>
      </c>
      <c r="H30" s="9">
        <v>-4263.6745892615536</v>
      </c>
      <c r="I30" s="35">
        <v>24644686.672594074</v>
      </c>
      <c r="J30" s="8">
        <f t="shared" si="0"/>
        <v>57225446.000000015</v>
      </c>
    </row>
    <row r="31" spans="1:10" x14ac:dyDescent="0.15">
      <c r="A31" s="39">
        <v>53</v>
      </c>
      <c r="B31" s="6" t="s">
        <v>27</v>
      </c>
      <c r="C31" s="9">
        <v>68659.306529115129</v>
      </c>
      <c r="D31" s="9">
        <v>15305371.622697629</v>
      </c>
      <c r="E31" s="9">
        <v>1710745.8238113106</v>
      </c>
      <c r="F31" s="9">
        <v>516045.74118365353</v>
      </c>
      <c r="G31" s="9">
        <v>754082.51544148463</v>
      </c>
      <c r="H31" s="9">
        <v>1827.9015115730972</v>
      </c>
      <c r="I31" s="35">
        <v>3448883.0888252356</v>
      </c>
      <c r="J31" s="8">
        <f t="shared" si="0"/>
        <v>21805616.000000004</v>
      </c>
    </row>
    <row r="32" spans="1:10" x14ac:dyDescent="0.15">
      <c r="A32" s="39">
        <v>55</v>
      </c>
      <c r="B32" s="6" t="s">
        <v>28</v>
      </c>
      <c r="C32" s="9">
        <v>45951.488987368764</v>
      </c>
      <c r="D32" s="9">
        <v>50048158.938651673</v>
      </c>
      <c r="E32" s="9">
        <v>735854.68805718573</v>
      </c>
      <c r="F32" s="9">
        <v>128721.02351064159</v>
      </c>
      <c r="G32" s="9">
        <v>851345.16303219087</v>
      </c>
      <c r="H32" s="9">
        <v>128.16302656432399</v>
      </c>
      <c r="I32" s="35">
        <v>1119212.5347343823</v>
      </c>
      <c r="J32" s="8">
        <f t="shared" si="0"/>
        <v>52929372.000000007</v>
      </c>
    </row>
    <row r="33" spans="1:10" x14ac:dyDescent="0.15">
      <c r="A33" s="39">
        <v>57</v>
      </c>
      <c r="B33" s="6" t="s">
        <v>29</v>
      </c>
      <c r="C33" s="9">
        <v>254389.69765677862</v>
      </c>
      <c r="D33" s="9">
        <v>8762813.5833168849</v>
      </c>
      <c r="E33" s="9">
        <v>2639171.3162425077</v>
      </c>
      <c r="F33" s="9">
        <v>1406580.6857126029</v>
      </c>
      <c r="G33" s="9">
        <v>2037814.9427266298</v>
      </c>
      <c r="H33" s="9">
        <v>12735.873472689771</v>
      </c>
      <c r="I33" s="35">
        <v>21359513.900871906</v>
      </c>
      <c r="J33" s="8">
        <f t="shared" si="0"/>
        <v>36473020</v>
      </c>
    </row>
    <row r="34" spans="1:10" x14ac:dyDescent="0.15">
      <c r="A34" s="39">
        <v>59</v>
      </c>
      <c r="B34" s="6" t="s">
        <v>30</v>
      </c>
      <c r="C34" s="9">
        <v>83720.328618132335</v>
      </c>
      <c r="D34" s="9">
        <v>7162829.9135806421</v>
      </c>
      <c r="E34" s="9">
        <v>1240169.6489989704</v>
      </c>
      <c r="F34" s="9">
        <v>888145.57216644869</v>
      </c>
      <c r="G34" s="9">
        <v>3443755.8382071722</v>
      </c>
      <c r="H34" s="9">
        <v>-371.02676929953111</v>
      </c>
      <c r="I34" s="35">
        <v>4753776.7251979345</v>
      </c>
      <c r="J34" s="8">
        <f t="shared" si="0"/>
        <v>17572027</v>
      </c>
    </row>
    <row r="35" spans="1:10" x14ac:dyDescent="0.15">
      <c r="A35" s="39">
        <v>61</v>
      </c>
      <c r="B35" s="6" t="s">
        <v>31</v>
      </c>
      <c r="C35" s="9">
        <v>2242.7577404444405</v>
      </c>
      <c r="D35" s="9">
        <v>1665586.335891797</v>
      </c>
      <c r="E35" s="9">
        <v>44243721.928690173</v>
      </c>
      <c r="F35" s="9">
        <v>44994.729082177713</v>
      </c>
      <c r="G35" s="9">
        <v>51886.111641193478</v>
      </c>
      <c r="H35" s="9">
        <v>-69.628929973676861</v>
      </c>
      <c r="I35" s="35">
        <v>128963.76588419222</v>
      </c>
      <c r="J35" s="8">
        <f t="shared" si="0"/>
        <v>46137326</v>
      </c>
    </row>
    <row r="36" spans="1:10" x14ac:dyDescent="0.15">
      <c r="A36" s="39">
        <v>63</v>
      </c>
      <c r="B36" s="6" t="s">
        <v>32</v>
      </c>
      <c r="C36" s="9">
        <v>2640.8550955306487</v>
      </c>
      <c r="D36" s="9">
        <v>7321315.2405409347</v>
      </c>
      <c r="E36" s="9">
        <v>19856923.569129758</v>
      </c>
      <c r="F36" s="9">
        <v>1067564.9558429488</v>
      </c>
      <c r="G36" s="9">
        <v>11127049.936332418</v>
      </c>
      <c r="H36" s="9">
        <v>-107.26192155607619</v>
      </c>
      <c r="I36" s="35">
        <v>611591.70497997326</v>
      </c>
      <c r="J36" s="8">
        <f t="shared" si="0"/>
        <v>39986979.000000007</v>
      </c>
    </row>
    <row r="37" spans="1:10" x14ac:dyDescent="0.15">
      <c r="A37" s="39">
        <v>64</v>
      </c>
      <c r="B37" s="6" t="s">
        <v>33</v>
      </c>
      <c r="C37" s="9">
        <v>378026.73997307761</v>
      </c>
      <c r="D37" s="9">
        <v>14889467.088145139</v>
      </c>
      <c r="E37" s="9">
        <v>54659547.582629114</v>
      </c>
      <c r="F37" s="9">
        <v>978.95383609207192</v>
      </c>
      <c r="G37" s="9">
        <v>1959.3442246954512</v>
      </c>
      <c r="H37" s="9">
        <v>5.4129173020808983</v>
      </c>
      <c r="I37" s="35">
        <v>13918.878274597237</v>
      </c>
      <c r="J37" s="8">
        <f t="shared" si="0"/>
        <v>69943904.00000003</v>
      </c>
    </row>
    <row r="38" spans="1:10" x14ac:dyDescent="0.15">
      <c r="A38" s="39">
        <v>65</v>
      </c>
      <c r="B38" s="6" t="s">
        <v>34</v>
      </c>
      <c r="C38" s="9">
        <v>14878.227933539192</v>
      </c>
      <c r="D38" s="9">
        <v>3215734.4448330351</v>
      </c>
      <c r="E38" s="9">
        <v>235191.41120709799</v>
      </c>
      <c r="F38" s="9">
        <v>68511.760434447395</v>
      </c>
      <c r="G38" s="9">
        <v>116904.89331682716</v>
      </c>
      <c r="H38" s="9">
        <v>419.94879875861818</v>
      </c>
      <c r="I38" s="35">
        <v>482477.31347629533</v>
      </c>
      <c r="J38" s="8">
        <f t="shared" si="0"/>
        <v>4134118.0000000005</v>
      </c>
    </row>
    <row r="39" spans="1:10" x14ac:dyDescent="0.15">
      <c r="A39" s="39">
        <v>66</v>
      </c>
      <c r="B39" s="6" t="s">
        <v>35</v>
      </c>
      <c r="C39" s="9">
        <v>186315.05938911275</v>
      </c>
      <c r="D39" s="9">
        <v>9260140.2006802559</v>
      </c>
      <c r="E39" s="9">
        <v>5290424.814836435</v>
      </c>
      <c r="F39" s="9">
        <v>2560174.4841005546</v>
      </c>
      <c r="G39" s="9">
        <v>4193449.0105560017</v>
      </c>
      <c r="H39" s="9">
        <v>-1888.1806300456681</v>
      </c>
      <c r="I39" s="35">
        <v>10506257.611067673</v>
      </c>
      <c r="J39" s="8">
        <f t="shared" si="0"/>
        <v>31994872.999999985</v>
      </c>
    </row>
    <row r="40" spans="1:10" x14ac:dyDescent="0.15">
      <c r="A40" s="39">
        <v>67</v>
      </c>
      <c r="B40" s="6" t="s">
        <v>36</v>
      </c>
      <c r="C40" s="9">
        <v>1786823.9245739912</v>
      </c>
      <c r="D40" s="9">
        <v>15363066.586235873</v>
      </c>
      <c r="E40" s="9">
        <v>1153794.0233285951</v>
      </c>
      <c r="F40" s="9">
        <v>23865.625139976313</v>
      </c>
      <c r="G40" s="9">
        <v>343138.03115002287</v>
      </c>
      <c r="H40" s="9">
        <v>-57.878971428788319</v>
      </c>
      <c r="I40" s="35">
        <v>6906951.6885429779</v>
      </c>
      <c r="J40" s="8">
        <f t="shared" si="0"/>
        <v>25577582.000000011</v>
      </c>
    </row>
    <row r="41" spans="1:10" x14ac:dyDescent="0.15">
      <c r="A41" s="39">
        <v>68</v>
      </c>
      <c r="B41" s="6" t="s">
        <v>37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35">
        <v>0</v>
      </c>
      <c r="J41" s="8">
        <f t="shared" si="0"/>
        <v>0</v>
      </c>
    </row>
    <row r="42" spans="1:10" x14ac:dyDescent="0.15">
      <c r="A42" s="30">
        <v>69</v>
      </c>
      <c r="B42" s="5" t="s">
        <v>38</v>
      </c>
      <c r="C42" s="9">
        <v>25089.739596120227</v>
      </c>
      <c r="D42" s="9">
        <v>970787.38454594032</v>
      </c>
      <c r="E42" s="9">
        <v>439068.31935033278</v>
      </c>
      <c r="F42" s="9">
        <v>503356.20986246353</v>
      </c>
      <c r="G42" s="9">
        <v>580450.13344811427</v>
      </c>
      <c r="H42" s="9">
        <v>-778.93911138607905</v>
      </c>
      <c r="I42" s="35">
        <v>1442718.1523084138</v>
      </c>
      <c r="J42" s="4">
        <f t="shared" si="0"/>
        <v>3960690.9999999986</v>
      </c>
    </row>
    <row r="43" spans="1:10" x14ac:dyDescent="0.15">
      <c r="A43" s="104" t="s">
        <v>78</v>
      </c>
      <c r="B43" s="108"/>
      <c r="C43" s="14">
        <f>SUM(C4:C42)</f>
        <v>4066516.1659374489</v>
      </c>
      <c r="D43" s="16">
        <f t="shared" ref="D43:H43" si="1">SUM(D4:D42)</f>
        <v>176474111.90736139</v>
      </c>
      <c r="E43" s="16">
        <f t="shared" si="1"/>
        <v>139744638.82099015</v>
      </c>
      <c r="F43" s="16">
        <f t="shared" si="1"/>
        <v>30257975.771565855</v>
      </c>
      <c r="G43" s="16">
        <f t="shared" si="1"/>
        <v>49404605.325770259</v>
      </c>
      <c r="H43" s="16">
        <f t="shared" si="1"/>
        <v>177409.46341079983</v>
      </c>
      <c r="I43" s="36">
        <f>SUM(I4:I42)</f>
        <v>159906780.54496419</v>
      </c>
      <c r="J43" s="4">
        <f t="shared" si="0"/>
        <v>560032038.00000012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D15E4-7186-4A14-9BAE-6301D5C03134}">
  <sheetPr codeName="Sheet13">
    <tabColor theme="5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0" x14ac:dyDescent="0.15">
      <c r="A1" s="1" t="s">
        <v>85</v>
      </c>
    </row>
    <row r="2" spans="1:10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80</v>
      </c>
    </row>
    <row r="3" spans="1:10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0" x14ac:dyDescent="0.15">
      <c r="A4" s="39">
        <v>1</v>
      </c>
      <c r="B4" s="6" t="s">
        <v>0</v>
      </c>
      <c r="C4" s="42">
        <f t="array" ref="C4:H43">最終需要項目別粗付加価値誘発額!C4:H43/生産者価格評価表!AQ43:AV43</f>
        <v>8.3024840889091324E-3</v>
      </c>
      <c r="D4" s="42">
        <v>9.1509473075405481E-3</v>
      </c>
      <c r="E4" s="42">
        <v>5.5694898210367012E-4</v>
      </c>
      <c r="F4" s="42">
        <v>2.7008601355619133E-4</v>
      </c>
      <c r="G4" s="42">
        <v>4.0842859787940033E-3</v>
      </c>
      <c r="H4" s="42">
        <v>1.0986564169474165E-2</v>
      </c>
      <c r="I4" s="43">
        <f t="array" ref="I4:I43">最終需要項目別粗付加価値誘発額!I4:I43/生産者価格評価表!AY43</f>
        <v>6.3711825660976787E-2</v>
      </c>
      <c r="J4" s="28">
        <f t="array" ref="J4:J43">最終需要項目別粗付加価値誘発額!J4:J43/SUM(生産者価格評価表!AQ43:AV43,生産者価格評価表!AY43)</f>
        <v>2.0816960295586117E-2</v>
      </c>
    </row>
    <row r="5" spans="1:10" x14ac:dyDescent="0.15">
      <c r="A5" s="39">
        <v>2</v>
      </c>
      <c r="B5" s="6" t="s">
        <v>1</v>
      </c>
      <c r="C5" s="42">
        <v>7.0393140123136278E-4</v>
      </c>
      <c r="D5" s="42">
        <v>6.4378688227409464E-4</v>
      </c>
      <c r="E5" s="42">
        <v>1.0674453309576991E-4</v>
      </c>
      <c r="F5" s="42">
        <v>3.84221024055136E-4</v>
      </c>
      <c r="G5" s="42">
        <v>2.3376119386082708E-4</v>
      </c>
      <c r="H5" s="42">
        <v>-0.27324479194815265</v>
      </c>
      <c r="I5" s="43">
        <v>2.0023445189760974E-3</v>
      </c>
      <c r="J5" s="28">
        <v>1.1898615068454629E-3</v>
      </c>
    </row>
    <row r="6" spans="1:10" x14ac:dyDescent="0.15">
      <c r="A6" s="39">
        <v>3</v>
      </c>
      <c r="B6" s="6" t="s">
        <v>2</v>
      </c>
      <c r="C6" s="42">
        <v>1.4806707802692092E-3</v>
      </c>
      <c r="D6" s="42">
        <v>1.1938289755808493E-3</v>
      </c>
      <c r="E6" s="42">
        <v>9.4968712079429048E-5</v>
      </c>
      <c r="F6" s="42">
        <v>4.3323916221187969E-6</v>
      </c>
      <c r="G6" s="42">
        <v>2.5753372322843304E-5</v>
      </c>
      <c r="H6" s="42">
        <v>3.8613315210027789E-4</v>
      </c>
      <c r="I6" s="43">
        <v>1.7768823885691488E-2</v>
      </c>
      <c r="J6" s="28">
        <v>5.1676335643023831E-3</v>
      </c>
    </row>
    <row r="7" spans="1:10" x14ac:dyDescent="0.15">
      <c r="A7" s="39">
        <v>6</v>
      </c>
      <c r="B7" s="6" t="s">
        <v>3</v>
      </c>
      <c r="C7" s="42">
        <v>1.1514217763076328E-4</v>
      </c>
      <c r="D7" s="42">
        <v>2.0859643309394286E-4</v>
      </c>
      <c r="E7" s="42">
        <v>1.3314483844386121E-4</v>
      </c>
      <c r="F7" s="42">
        <v>4.239451313680807E-4</v>
      </c>
      <c r="G7" s="42">
        <v>2.2560168646481077E-4</v>
      </c>
      <c r="H7" s="42">
        <v>-4.9917226508354733E-4</v>
      </c>
      <c r="I7" s="43">
        <v>1.2600622745062209E-2</v>
      </c>
      <c r="J7" s="28">
        <v>3.490801191332635E-3</v>
      </c>
    </row>
    <row r="8" spans="1:10" x14ac:dyDescent="0.15">
      <c r="A8" s="39">
        <v>11</v>
      </c>
      <c r="B8" s="6" t="s">
        <v>4</v>
      </c>
      <c r="C8" s="42">
        <v>1.7206256394071254E-2</v>
      </c>
      <c r="D8" s="42">
        <v>1.7211631849408722E-2</v>
      </c>
      <c r="E8" s="42">
        <v>7.6800890840993498E-4</v>
      </c>
      <c r="F8" s="42">
        <v>6.8846897344330296E-5</v>
      </c>
      <c r="G8" s="42">
        <v>4.8557848737350919E-4</v>
      </c>
      <c r="H8" s="42">
        <v>3.4398902384962106E-2</v>
      </c>
      <c r="I8" s="43">
        <v>9.5911004347841819E-2</v>
      </c>
      <c r="J8" s="28">
        <v>3.1877365924032376E-2</v>
      </c>
    </row>
    <row r="9" spans="1:10" x14ac:dyDescent="0.15">
      <c r="A9" s="39">
        <v>15</v>
      </c>
      <c r="B9" s="6" t="s">
        <v>5</v>
      </c>
      <c r="C9" s="42">
        <v>2.4506494013820261E-4</v>
      </c>
      <c r="D9" s="42">
        <v>2.992482419293334E-4</v>
      </c>
      <c r="E9" s="42">
        <v>6.3327693144730196E-5</v>
      </c>
      <c r="F9" s="42">
        <v>5.7832574552937729E-5</v>
      </c>
      <c r="G9" s="42">
        <v>7.1173858476064532E-5</v>
      </c>
      <c r="H9" s="42">
        <v>4.731332972684774E-5</v>
      </c>
      <c r="I9" s="43">
        <v>2.3964165631171486E-3</v>
      </c>
      <c r="J9" s="28">
        <v>7.6790486995051139E-4</v>
      </c>
    </row>
    <row r="10" spans="1:10" x14ac:dyDescent="0.15">
      <c r="A10" s="39">
        <v>16</v>
      </c>
      <c r="B10" s="6" t="s">
        <v>6</v>
      </c>
      <c r="C10" s="42">
        <v>1.5639384812043554E-3</v>
      </c>
      <c r="D10" s="42">
        <v>7.9448810407145283E-4</v>
      </c>
      <c r="E10" s="42">
        <v>6.7902529597043976E-4</v>
      </c>
      <c r="F10" s="42">
        <v>3.0735748968618495E-3</v>
      </c>
      <c r="G10" s="42">
        <v>1.8337897363998252E-3</v>
      </c>
      <c r="H10" s="42">
        <v>9.2194389799178204E-3</v>
      </c>
      <c r="I10" s="43">
        <v>8.5143384152430498E-3</v>
      </c>
      <c r="J10" s="28">
        <v>3.0682630799725133E-3</v>
      </c>
    </row>
    <row r="11" spans="1:10" x14ac:dyDescent="0.15">
      <c r="A11" s="39">
        <v>20</v>
      </c>
      <c r="B11" s="6" t="s">
        <v>7</v>
      </c>
      <c r="C11" s="42">
        <v>4.7148431345953918E-4</v>
      </c>
      <c r="D11" s="42">
        <v>3.8190405708796833E-4</v>
      </c>
      <c r="E11" s="42">
        <v>1.0924906706359567E-3</v>
      </c>
      <c r="F11" s="42">
        <v>6.6702713011210457E-5</v>
      </c>
      <c r="G11" s="42">
        <v>5.0777521272709586E-5</v>
      </c>
      <c r="H11" s="42">
        <v>-2.2282059188142138E-4</v>
      </c>
      <c r="I11" s="43">
        <v>3.521013310540382E-3</v>
      </c>
      <c r="J11" s="28">
        <v>1.2944967600490456E-3</v>
      </c>
    </row>
    <row r="12" spans="1:10" x14ac:dyDescent="0.15">
      <c r="A12" s="39">
        <v>21</v>
      </c>
      <c r="B12" s="6" t="s">
        <v>8</v>
      </c>
      <c r="C12" s="42">
        <v>2.0526670971567076E-4</v>
      </c>
      <c r="D12" s="42">
        <v>5.2905553917187106E-4</v>
      </c>
      <c r="E12" s="42">
        <v>1.6553516946387318E-4</v>
      </c>
      <c r="F12" s="42">
        <v>3.6947964529508243E-4</v>
      </c>
      <c r="G12" s="42">
        <v>2.0072364940559555E-4</v>
      </c>
      <c r="H12" s="42">
        <v>-1.2053218773521974E-4</v>
      </c>
      <c r="I12" s="43">
        <v>5.9582135185626132E-4</v>
      </c>
      <c r="J12" s="28">
        <v>4.2616801954920637E-4</v>
      </c>
    </row>
    <row r="13" spans="1:10" x14ac:dyDescent="0.15">
      <c r="A13" s="39">
        <v>22</v>
      </c>
      <c r="B13" s="6" t="s">
        <v>9</v>
      </c>
      <c r="C13" s="42">
        <v>2.7083428654653966E-4</v>
      </c>
      <c r="D13" s="42">
        <v>3.2706467615200289E-4</v>
      </c>
      <c r="E13" s="42">
        <v>1.7378282605880958E-4</v>
      </c>
      <c r="F13" s="42">
        <v>5.6698961546733124E-4</v>
      </c>
      <c r="G13" s="42">
        <v>3.1856228313379705E-4</v>
      </c>
      <c r="H13" s="42">
        <v>-1.0044332018520157E-3</v>
      </c>
      <c r="I13" s="43">
        <v>2.6231244396211738E-3</v>
      </c>
      <c r="J13" s="28">
        <v>9.1966432133822626E-4</v>
      </c>
    </row>
    <row r="14" spans="1:10" x14ac:dyDescent="0.15">
      <c r="A14" s="39">
        <v>25</v>
      </c>
      <c r="B14" s="6" t="s">
        <v>10</v>
      </c>
      <c r="C14" s="42">
        <v>6.5663913962799947E-4</v>
      </c>
      <c r="D14" s="42">
        <v>5.248255087905992E-4</v>
      </c>
      <c r="E14" s="42">
        <v>4.0229255908952604E-4</v>
      </c>
      <c r="F14" s="42">
        <v>1.5195897918551134E-2</v>
      </c>
      <c r="G14" s="42">
        <v>6.7165059470960797E-3</v>
      </c>
      <c r="H14" s="42">
        <v>-2.937416379543863E-2</v>
      </c>
      <c r="I14" s="43">
        <v>3.2579441129259597E-2</v>
      </c>
      <c r="J14" s="28">
        <v>1.061531276866476E-2</v>
      </c>
    </row>
    <row r="15" spans="1:10" x14ac:dyDescent="0.15">
      <c r="A15" s="39">
        <v>26</v>
      </c>
      <c r="B15" s="6" t="s">
        <v>11</v>
      </c>
      <c r="C15" s="42">
        <v>9.5601079199468047E-6</v>
      </c>
      <c r="D15" s="42">
        <v>7.2914310927601772E-6</v>
      </c>
      <c r="E15" s="42">
        <v>7.3195778607953927E-6</v>
      </c>
      <c r="F15" s="42">
        <v>4.4792070038951481E-4</v>
      </c>
      <c r="G15" s="42">
        <v>2.386170511428334E-4</v>
      </c>
      <c r="H15" s="42">
        <v>7.5415103488178344E-4</v>
      </c>
      <c r="I15" s="43">
        <v>6.8011493499819909E-4</v>
      </c>
      <c r="J15" s="28">
        <v>2.3754739428768912E-4</v>
      </c>
    </row>
    <row r="16" spans="1:10" x14ac:dyDescent="0.15">
      <c r="A16" s="39">
        <v>27</v>
      </c>
      <c r="B16" s="6" t="s">
        <v>12</v>
      </c>
      <c r="C16" s="42">
        <v>7.4627376198851138E-6</v>
      </c>
      <c r="D16" s="42">
        <v>2.0585235473192889E-5</v>
      </c>
      <c r="E16" s="42">
        <v>1.296720078432008E-5</v>
      </c>
      <c r="F16" s="42">
        <v>9.6021532654196718E-5</v>
      </c>
      <c r="G16" s="42">
        <v>8.2117324076848555E-5</v>
      </c>
      <c r="H16" s="42">
        <v>1.7766680375805159E-4</v>
      </c>
      <c r="I16" s="43">
        <v>2.1674933729108592E-3</v>
      </c>
      <c r="J16" s="28">
        <v>5.9912436880166079E-4</v>
      </c>
    </row>
    <row r="17" spans="1:10" x14ac:dyDescent="0.15">
      <c r="A17" s="39">
        <v>28</v>
      </c>
      <c r="B17" s="6" t="s">
        <v>13</v>
      </c>
      <c r="C17" s="42">
        <v>4.5189956152710164E-4</v>
      </c>
      <c r="D17" s="42">
        <v>3.1124481833965295E-4</v>
      </c>
      <c r="E17" s="42">
        <v>2.1286674040879431E-4</v>
      </c>
      <c r="F17" s="42">
        <v>6.0628725209696515E-3</v>
      </c>
      <c r="G17" s="42">
        <v>2.9851474789040927E-3</v>
      </c>
      <c r="H17" s="42">
        <v>5.7358328253439353E-3</v>
      </c>
      <c r="I17" s="43">
        <v>5.154347605769799E-3</v>
      </c>
      <c r="J17" s="28">
        <v>2.2197249305753409E-3</v>
      </c>
    </row>
    <row r="18" spans="1:10" x14ac:dyDescent="0.15">
      <c r="A18" s="39">
        <v>29</v>
      </c>
      <c r="B18" s="6" t="s">
        <v>14</v>
      </c>
      <c r="C18" s="42">
        <v>4.1978673208552849E-6</v>
      </c>
      <c r="D18" s="42">
        <v>6.6134824183895079E-6</v>
      </c>
      <c r="E18" s="42">
        <v>6.4906178543865663E-6</v>
      </c>
      <c r="F18" s="42">
        <v>1.9774735460522947E-4</v>
      </c>
      <c r="G18" s="42">
        <v>6.6559335290074684E-4</v>
      </c>
      <c r="H18" s="42">
        <v>9.017803126325738E-5</v>
      </c>
      <c r="I18" s="43">
        <v>8.0018728989997962E-4</v>
      </c>
      <c r="J18" s="28">
        <v>3.0619583892436297E-4</v>
      </c>
    </row>
    <row r="19" spans="1:10" x14ac:dyDescent="0.15">
      <c r="A19" s="39">
        <v>30</v>
      </c>
      <c r="B19" s="6" t="s">
        <v>15</v>
      </c>
      <c r="C19" s="42">
        <v>4.2917563895195982E-5</v>
      </c>
      <c r="D19" s="42">
        <v>6.170017737977658E-5</v>
      </c>
      <c r="E19" s="42">
        <v>5.5667835151128396E-5</v>
      </c>
      <c r="F19" s="42">
        <v>3.0378730246852578E-4</v>
      </c>
      <c r="G19" s="42">
        <v>6.3255060852256727E-3</v>
      </c>
      <c r="H19" s="42">
        <v>-7.2071173025021786E-3</v>
      </c>
      <c r="I19" s="43">
        <v>1.7561065091904804E-2</v>
      </c>
      <c r="J19" s="28">
        <v>5.4650394475615257E-3</v>
      </c>
    </row>
    <row r="20" spans="1:10" x14ac:dyDescent="0.15">
      <c r="A20" s="39">
        <v>31</v>
      </c>
      <c r="B20" s="6" t="s">
        <v>16</v>
      </c>
      <c r="C20" s="42">
        <v>2.1660226797581511E-5</v>
      </c>
      <c r="D20" s="42">
        <v>2.2951736336847742E-5</v>
      </c>
      <c r="E20" s="42">
        <v>8.9324133079068951E-5</v>
      </c>
      <c r="F20" s="42">
        <v>1.5843526749908041E-4</v>
      </c>
      <c r="G20" s="42">
        <v>4.5356674558910502E-4</v>
      </c>
      <c r="H20" s="42">
        <v>4.5235312414539154E-5</v>
      </c>
      <c r="I20" s="43">
        <v>6.7501185606128674E-4</v>
      </c>
      <c r="J20" s="28">
        <v>2.6756009112721381E-4</v>
      </c>
    </row>
    <row r="21" spans="1:10" x14ac:dyDescent="0.15">
      <c r="A21" s="39">
        <v>32</v>
      </c>
      <c r="B21" s="6" t="s">
        <v>17</v>
      </c>
      <c r="C21" s="42">
        <v>8.0801973487581807E-5</v>
      </c>
      <c r="D21" s="42">
        <v>1.4454721743794384E-4</v>
      </c>
      <c r="E21" s="42">
        <v>1.6839354520205117E-4</v>
      </c>
      <c r="F21" s="42">
        <v>2.7956448583692776E-4</v>
      </c>
      <c r="G21" s="42">
        <v>2.7417626700359626E-4</v>
      </c>
      <c r="H21" s="42">
        <v>8.9827596607569102E-2</v>
      </c>
      <c r="I21" s="43">
        <v>3.3835264363158521E-2</v>
      </c>
      <c r="J21" s="28">
        <v>8.9797306249763155E-3</v>
      </c>
    </row>
    <row r="22" spans="1:10" x14ac:dyDescent="0.15">
      <c r="A22" s="39">
        <v>33</v>
      </c>
      <c r="B22" s="6" t="s">
        <v>18</v>
      </c>
      <c r="C22" s="42">
        <v>2.8866850144563638E-4</v>
      </c>
      <c r="D22" s="42">
        <v>4.9626178406280677E-4</v>
      </c>
      <c r="E22" s="42">
        <v>4.229526931093415E-5</v>
      </c>
      <c r="F22" s="42">
        <v>8.3021183745774711E-4</v>
      </c>
      <c r="G22" s="42">
        <v>1.8827244685560593E-3</v>
      </c>
      <c r="H22" s="42">
        <v>7.8794339247758097E-3</v>
      </c>
      <c r="I22" s="43">
        <v>5.2675805174741451E-3</v>
      </c>
      <c r="J22" s="28">
        <v>1.8454599678703484E-3</v>
      </c>
    </row>
    <row r="23" spans="1:10" x14ac:dyDescent="0.15">
      <c r="A23" s="39">
        <v>34</v>
      </c>
      <c r="B23" s="6" t="s">
        <v>19</v>
      </c>
      <c r="C23" s="42">
        <v>1.3405081948700634E-4</v>
      </c>
      <c r="D23" s="42">
        <v>4.6869862509676301E-4</v>
      </c>
      <c r="E23" s="42">
        <v>2.8550359704954708E-5</v>
      </c>
      <c r="F23" s="42">
        <v>1.6929437108591848E-3</v>
      </c>
      <c r="G23" s="42">
        <v>1.2413996668447693E-3</v>
      </c>
      <c r="H23" s="42">
        <v>4.3719373795812402E-4</v>
      </c>
      <c r="I23" s="43">
        <v>1.6045997844679242E-3</v>
      </c>
      <c r="J23" s="28">
        <v>8.4432676674291596E-4</v>
      </c>
    </row>
    <row r="24" spans="1:10" x14ac:dyDescent="0.15">
      <c r="A24" s="39">
        <v>35</v>
      </c>
      <c r="B24" s="6" t="s">
        <v>20</v>
      </c>
      <c r="C24" s="42">
        <v>2.254558214618404E-5</v>
      </c>
      <c r="D24" s="42">
        <v>3.6709764883863206E-4</v>
      </c>
      <c r="E24" s="42">
        <v>4.811037942274098E-5</v>
      </c>
      <c r="F24" s="42">
        <v>2.5967192952779214E-4</v>
      </c>
      <c r="G24" s="42">
        <v>5.4306389968672745E-4</v>
      </c>
      <c r="H24" s="42">
        <v>1.6716500542993493E-3</v>
      </c>
      <c r="I24" s="43">
        <v>9.6524995350410082E-3</v>
      </c>
      <c r="J24" s="28">
        <v>2.7749145963148095E-3</v>
      </c>
    </row>
    <row r="25" spans="1:10" x14ac:dyDescent="0.15">
      <c r="A25" s="39">
        <v>39</v>
      </c>
      <c r="B25" s="6" t="s">
        <v>21</v>
      </c>
      <c r="C25" s="42">
        <v>3.4127326296365082E-3</v>
      </c>
      <c r="D25" s="42">
        <v>2.0001290488323594E-3</v>
      </c>
      <c r="E25" s="42">
        <v>9.6747199847498316E-4</v>
      </c>
      <c r="F25" s="42">
        <v>1.0737379898977043E-3</v>
      </c>
      <c r="G25" s="42">
        <v>1.9074056847518369E-3</v>
      </c>
      <c r="H25" s="42">
        <v>4.551671976493009E-3</v>
      </c>
      <c r="I25" s="43">
        <v>4.0520659628612288E-3</v>
      </c>
      <c r="J25" s="28">
        <v>2.2890603765245714E-3</v>
      </c>
    </row>
    <row r="26" spans="1:10" x14ac:dyDescent="0.15">
      <c r="A26" s="39">
        <v>41</v>
      </c>
      <c r="B26" s="6" t="s">
        <v>22</v>
      </c>
      <c r="C26" s="42">
        <v>1.7052599731141118E-3</v>
      </c>
      <c r="D26" s="42">
        <v>2.7339014134352686E-3</v>
      </c>
      <c r="E26" s="42">
        <v>3.06064270439737E-3</v>
      </c>
      <c r="F26" s="42">
        <v>0.36685569480770974</v>
      </c>
      <c r="G26" s="42">
        <v>0.1584979668599111</v>
      </c>
      <c r="H26" s="42">
        <v>5.7244940176669375E-4</v>
      </c>
      <c r="I26" s="43">
        <v>2.6216857508593811E-3</v>
      </c>
      <c r="J26" s="28">
        <v>4.2328130033489307E-2</v>
      </c>
    </row>
    <row r="27" spans="1:10" x14ac:dyDescent="0.15">
      <c r="A27" s="39">
        <v>46</v>
      </c>
      <c r="B27" s="6" t="s">
        <v>23</v>
      </c>
      <c r="C27" s="42">
        <v>9.4527026117200482E-3</v>
      </c>
      <c r="D27" s="42">
        <v>1.156062468932114E-2</v>
      </c>
      <c r="E27" s="42">
        <v>6.9924497913319995E-3</v>
      </c>
      <c r="F27" s="42">
        <v>3.3135500326232532E-3</v>
      </c>
      <c r="G27" s="42">
        <v>3.5140181646502121E-3</v>
      </c>
      <c r="H27" s="42">
        <v>2.7696491102187156E-3</v>
      </c>
      <c r="I27" s="43">
        <v>1.3659397236446763E-2</v>
      </c>
      <c r="J27" s="28">
        <v>9.792427334422869E-3</v>
      </c>
    </row>
    <row r="28" spans="1:10" x14ac:dyDescent="0.15">
      <c r="A28" s="39">
        <v>47</v>
      </c>
      <c r="B28" s="6" t="s">
        <v>24</v>
      </c>
      <c r="C28" s="42">
        <v>2.4197017532142304E-3</v>
      </c>
      <c r="D28" s="42">
        <v>3.0845580767270182E-3</v>
      </c>
      <c r="E28" s="42">
        <v>2.1717872278360271E-3</v>
      </c>
      <c r="F28" s="42">
        <v>8.7696594019535262E-4</v>
      </c>
      <c r="G28" s="42">
        <v>1.0625468712445636E-3</v>
      </c>
      <c r="H28" s="42">
        <v>1.1862575937153061E-4</v>
      </c>
      <c r="I28" s="43">
        <v>1.4127777531553574E-3</v>
      </c>
      <c r="J28" s="28">
        <v>2.095114952688448E-3</v>
      </c>
    </row>
    <row r="29" spans="1:10" x14ac:dyDescent="0.15">
      <c r="A29" s="39">
        <v>48</v>
      </c>
      <c r="B29" s="6" t="s">
        <v>25</v>
      </c>
      <c r="C29" s="42">
        <v>4.6433393395437115E-3</v>
      </c>
      <c r="D29" s="42">
        <v>3.6839114826394828E-3</v>
      </c>
      <c r="E29" s="42">
        <v>1.0798745400226803E-2</v>
      </c>
      <c r="F29" s="42">
        <v>1.8693719796346489E-3</v>
      </c>
      <c r="G29" s="42">
        <v>1.6634970533799197E-3</v>
      </c>
      <c r="H29" s="42">
        <v>2.0476594311229159E-4</v>
      </c>
      <c r="I29" s="43">
        <v>2.1119142689301849E-3</v>
      </c>
      <c r="J29" s="28">
        <v>4.3089454550742246E-3</v>
      </c>
    </row>
    <row r="30" spans="1:10" x14ac:dyDescent="0.15">
      <c r="A30" s="39">
        <v>51</v>
      </c>
      <c r="B30" s="6" t="s">
        <v>26</v>
      </c>
      <c r="C30" s="42">
        <v>9.2884816223287189E-2</v>
      </c>
      <c r="D30" s="42">
        <v>7.1780900174521434E-2</v>
      </c>
      <c r="E30" s="42">
        <v>1.3150197453469768E-2</v>
      </c>
      <c r="F30" s="42">
        <v>2.5374058395962903E-2</v>
      </c>
      <c r="G30" s="42">
        <v>3.8514059898277032E-2</v>
      </c>
      <c r="H30" s="42">
        <v>3.5599566070135444E-3</v>
      </c>
      <c r="I30" s="43">
        <v>0.10019166538335038</v>
      </c>
      <c r="J30" s="28">
        <v>6.1620621494854443E-2</v>
      </c>
    </row>
    <row r="31" spans="1:10" x14ac:dyDescent="0.15">
      <c r="A31" s="39">
        <v>53</v>
      </c>
      <c r="B31" s="6" t="s">
        <v>27</v>
      </c>
      <c r="C31" s="42">
        <v>8.2769294390202131E-3</v>
      </c>
      <c r="D31" s="42">
        <v>4.6092494342829922E-2</v>
      </c>
      <c r="E31" s="42">
        <v>9.5405633471240554E-3</v>
      </c>
      <c r="F31" s="42">
        <v>9.6311923905328823E-3</v>
      </c>
      <c r="G31" s="42">
        <v>6.8150685376858634E-3</v>
      </c>
      <c r="H31" s="42">
        <v>-1.5262070138944901E-3</v>
      </c>
      <c r="I31" s="43">
        <v>1.4021251110736955E-2</v>
      </c>
      <c r="J31" s="28">
        <v>2.3480386854444819E-2</v>
      </c>
    </row>
    <row r="32" spans="1:10" x14ac:dyDescent="0.15">
      <c r="A32" s="39">
        <v>55</v>
      </c>
      <c r="B32" s="6" t="s">
        <v>28</v>
      </c>
      <c r="C32" s="42">
        <v>5.5394854855558848E-3</v>
      </c>
      <c r="D32" s="42">
        <v>0.15072123301650778</v>
      </c>
      <c r="E32" s="42">
        <v>4.1037471306211559E-3</v>
      </c>
      <c r="F32" s="42">
        <v>2.4023780126422754E-3</v>
      </c>
      <c r="G32" s="42">
        <v>7.6940858811650149E-3</v>
      </c>
      <c r="H32" s="42">
        <v>-1.0700976438062045E-4</v>
      </c>
      <c r="I32" s="43">
        <v>4.5500991456165815E-3</v>
      </c>
      <c r="J32" s="28">
        <v>5.6994589399484041E-2</v>
      </c>
    </row>
    <row r="33" spans="1:10" x14ac:dyDescent="0.15">
      <c r="A33" s="39">
        <v>57</v>
      </c>
      <c r="B33" s="6" t="s">
        <v>29</v>
      </c>
      <c r="C33" s="42">
        <v>3.0666863444447585E-2</v>
      </c>
      <c r="D33" s="42">
        <v>2.6389423626756593E-2</v>
      </c>
      <c r="E33" s="42">
        <v>1.4718247898702217E-2</v>
      </c>
      <c r="F33" s="42">
        <v>2.6251644216330309E-2</v>
      </c>
      <c r="G33" s="42">
        <v>1.8416881730339025E-2</v>
      </c>
      <c r="H33" s="42">
        <v>-1.0633822062636114E-2</v>
      </c>
      <c r="I33" s="43">
        <v>8.6835969876095001E-2</v>
      </c>
      <c r="J33" s="28">
        <v>3.9274314440367233E-2</v>
      </c>
    </row>
    <row r="34" spans="1:10" x14ac:dyDescent="0.15">
      <c r="A34" s="39">
        <v>59</v>
      </c>
      <c r="B34" s="6" t="s">
        <v>30</v>
      </c>
      <c r="C34" s="42">
        <v>1.009254662789261E-2</v>
      </c>
      <c r="D34" s="42">
        <v>2.1571034366833493E-2</v>
      </c>
      <c r="E34" s="42">
        <v>6.9162332199036846E-3</v>
      </c>
      <c r="F34" s="42">
        <v>1.6575857901113381E-2</v>
      </c>
      <c r="G34" s="42">
        <v>3.1123161701604115E-2</v>
      </c>
      <c r="H34" s="42">
        <v>3.0978893231519301E-4</v>
      </c>
      <c r="I34" s="43">
        <v>1.9326226918025449E-2</v>
      </c>
      <c r="J34" s="28">
        <v>1.8921638892327067E-2</v>
      </c>
    </row>
    <row r="35" spans="1:10" x14ac:dyDescent="0.15">
      <c r="A35" s="39">
        <v>61</v>
      </c>
      <c r="B35" s="6" t="s">
        <v>31</v>
      </c>
      <c r="C35" s="42">
        <v>2.7036608006815943E-4</v>
      </c>
      <c r="D35" s="42">
        <v>5.0159532651096964E-3</v>
      </c>
      <c r="E35" s="42">
        <v>0.2467403549364254</v>
      </c>
      <c r="F35" s="42">
        <v>8.3975674589693849E-4</v>
      </c>
      <c r="G35" s="42">
        <v>4.6892402323070855E-4</v>
      </c>
      <c r="H35" s="42">
        <v>5.8136699719854839E-5</v>
      </c>
      <c r="I35" s="43">
        <v>5.2429534405136198E-4</v>
      </c>
      <c r="J35" s="28">
        <v>4.9680883260057179E-2</v>
      </c>
    </row>
    <row r="36" spans="1:10" x14ac:dyDescent="0.15">
      <c r="A36" s="39">
        <v>63</v>
      </c>
      <c r="B36" s="6" t="s">
        <v>32</v>
      </c>
      <c r="C36" s="42">
        <v>3.18357006345748E-4</v>
      </c>
      <c r="D36" s="42">
        <v>2.2048316736475906E-2</v>
      </c>
      <c r="E36" s="42">
        <v>0.1107389739337329</v>
      </c>
      <c r="F36" s="42">
        <v>1.9924442076647206E-2</v>
      </c>
      <c r="G36" s="42">
        <v>0.10056141918893614</v>
      </c>
      <c r="H36" s="42">
        <v>8.9558379358086989E-5</v>
      </c>
      <c r="I36" s="43">
        <v>2.4863936097320378E-3</v>
      </c>
      <c r="J36" s="28">
        <v>4.3058161533274776E-2</v>
      </c>
    </row>
    <row r="37" spans="1:10" x14ac:dyDescent="0.15">
      <c r="A37" s="39">
        <v>64</v>
      </c>
      <c r="B37" s="6" t="s">
        <v>33</v>
      </c>
      <c r="C37" s="42">
        <v>4.5571398998811442E-2</v>
      </c>
      <c r="D37" s="42">
        <v>4.4839987845203363E-2</v>
      </c>
      <c r="E37" s="42">
        <v>0.30482779439170055</v>
      </c>
      <c r="F37" s="42">
        <v>1.8270653130915904E-5</v>
      </c>
      <c r="G37" s="42">
        <v>1.7707697641551592E-5</v>
      </c>
      <c r="H37" s="42">
        <v>-4.5195172167438426E-6</v>
      </c>
      <c r="I37" s="43">
        <v>5.6586460729924227E-5</v>
      </c>
      <c r="J37" s="28">
        <v>7.5315915130769559E-2</v>
      </c>
    </row>
    <row r="38" spans="1:10" x14ac:dyDescent="0.15">
      <c r="A38" s="39">
        <v>65</v>
      </c>
      <c r="B38" s="6" t="s">
        <v>34</v>
      </c>
      <c r="C38" s="42">
        <v>1.7935812202143793E-3</v>
      </c>
      <c r="D38" s="42">
        <v>9.6842615364334059E-3</v>
      </c>
      <c r="E38" s="42">
        <v>1.3116259154862685E-3</v>
      </c>
      <c r="F38" s="42">
        <v>1.2786656164330793E-3</v>
      </c>
      <c r="G38" s="42">
        <v>1.0565353844314864E-3</v>
      </c>
      <c r="H38" s="42">
        <v>-3.5063639812321379E-4</v>
      </c>
      <c r="I38" s="43">
        <v>1.9614859052207454E-3</v>
      </c>
      <c r="J38" s="28">
        <v>4.4516371352189129E-3</v>
      </c>
    </row>
    <row r="39" spans="1:10" x14ac:dyDescent="0.15">
      <c r="A39" s="39">
        <v>66</v>
      </c>
      <c r="B39" s="6" t="s">
        <v>35</v>
      </c>
      <c r="C39" s="42">
        <v>2.2460416190434557E-2</v>
      </c>
      <c r="D39" s="42">
        <v>2.7887134682877925E-2</v>
      </c>
      <c r="E39" s="42">
        <v>2.9503876248954168E-2</v>
      </c>
      <c r="F39" s="42">
        <v>4.7781681044685602E-2</v>
      </c>
      <c r="G39" s="42">
        <v>3.7898561272831643E-2</v>
      </c>
      <c r="H39" s="42">
        <v>1.5765370851930473E-3</v>
      </c>
      <c r="I39" s="43">
        <v>4.2712632584205247E-2</v>
      </c>
      <c r="J39" s="28">
        <v>3.445222530740847E-2</v>
      </c>
    </row>
    <row r="40" spans="1:10" x14ac:dyDescent="0.15">
      <c r="A40" s="39">
        <v>67</v>
      </c>
      <c r="B40" s="6" t="s">
        <v>36</v>
      </c>
      <c r="C40" s="42">
        <v>0.2154029262934751</v>
      </c>
      <c r="D40" s="42">
        <v>4.6266244111607346E-2</v>
      </c>
      <c r="E40" s="42">
        <v>6.4345297915593324E-3</v>
      </c>
      <c r="F40" s="42">
        <v>4.4541483225156225E-4</v>
      </c>
      <c r="G40" s="42">
        <v>3.1011317094454716E-3</v>
      </c>
      <c r="H40" s="42">
        <v>4.8326067675054286E-5</v>
      </c>
      <c r="I40" s="43">
        <v>2.8079845428386763E-2</v>
      </c>
      <c r="J40" s="28">
        <v>2.7542057062789907E-2</v>
      </c>
    </row>
    <row r="41" spans="1:10" x14ac:dyDescent="0.15">
      <c r="A41" s="39">
        <v>68</v>
      </c>
      <c r="B41" s="6" t="s">
        <v>37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3">
        <v>0</v>
      </c>
      <c r="J41" s="28">
        <v>0</v>
      </c>
    </row>
    <row r="42" spans="1:10" x14ac:dyDescent="0.15">
      <c r="A42" s="30">
        <v>69</v>
      </c>
      <c r="B42" s="5" t="s">
        <v>38</v>
      </c>
      <c r="C42" s="42">
        <v>3.0245863929956444E-3</v>
      </c>
      <c r="D42" s="42">
        <v>2.9235495310624649E-3</v>
      </c>
      <c r="E42" s="42">
        <v>2.4486157184617345E-3</v>
      </c>
      <c r="F42" s="42">
        <v>9.3943619940262697E-3</v>
      </c>
      <c r="G42" s="42">
        <v>5.245854878151949E-3</v>
      </c>
      <c r="H42" s="42">
        <v>6.5037548668093797E-4</v>
      </c>
      <c r="I42" s="43">
        <v>5.8652940602938941E-3</v>
      </c>
      <c r="J42" s="29">
        <v>4.2648901499007345E-3</v>
      </c>
    </row>
    <row r="43" spans="1:10" x14ac:dyDescent="0.15">
      <c r="A43" s="104" t="s">
        <v>78</v>
      </c>
      <c r="B43" s="108"/>
      <c r="C43" s="34">
        <v>0.4902214873642281</v>
      </c>
      <c r="D43" s="32">
        <v>0.53145602767875288</v>
      </c>
      <c r="E43" s="32">
        <v>0.77933411295568356</v>
      </c>
      <c r="F43" s="32">
        <v>0.56471813009366723</v>
      </c>
      <c r="G43" s="32">
        <v>0.44649725259220824</v>
      </c>
      <c r="H43" s="32">
        <v>-0.14812809425153367</v>
      </c>
      <c r="I43" s="44">
        <v>0.65009252751856983</v>
      </c>
      <c r="J43" s="29">
        <v>0.6030450551419021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CD4435-1833-447B-BBBB-92614C7FED25}">
  <sheetPr codeName="Sheet14">
    <tabColor theme="5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0" x14ac:dyDescent="0.15">
      <c r="A1" s="1" t="s">
        <v>86</v>
      </c>
    </row>
    <row r="2" spans="1:10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78</v>
      </c>
    </row>
    <row r="3" spans="1:10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0" x14ac:dyDescent="0.15">
      <c r="A4" s="39">
        <v>1</v>
      </c>
      <c r="B4" s="6" t="s">
        <v>0</v>
      </c>
      <c r="C4" s="45">
        <f t="array" ref="C4:J43">IFERROR(最終需要項目別粗付加価値誘発額!C4:J43/最終需要項目別粗付加価値誘発額!J4:J43,"-")</f>
        <v>3.5625238951968573E-3</v>
      </c>
      <c r="D4" s="45">
        <v>0.15718072829849952</v>
      </c>
      <c r="E4" s="45">
        <v>5.1659055047973785E-3</v>
      </c>
      <c r="F4" s="45">
        <v>7.4856550260492434E-4</v>
      </c>
      <c r="G4" s="45">
        <v>2.3376762307463054E-2</v>
      </c>
      <c r="H4" s="45">
        <v>-6.8064524951938347E-4</v>
      </c>
      <c r="I4" s="46">
        <v>0.81064615974095777</v>
      </c>
      <c r="J4" s="47">
        <v>1</v>
      </c>
    </row>
    <row r="5" spans="1:10" x14ac:dyDescent="0.15">
      <c r="A5" s="39">
        <v>2</v>
      </c>
      <c r="B5" s="6" t="s">
        <v>1</v>
      </c>
      <c r="C5" s="45">
        <v>5.2844643424643225E-3</v>
      </c>
      <c r="D5" s="45">
        <v>0.19346226336617386</v>
      </c>
      <c r="E5" s="45">
        <v>1.7321982045538833E-2</v>
      </c>
      <c r="F5" s="45">
        <v>1.8630724264280685E-2</v>
      </c>
      <c r="G5" s="45">
        <v>2.3407850395012874E-2</v>
      </c>
      <c r="H5" s="45">
        <v>0.29616362225036336</v>
      </c>
      <c r="I5" s="46">
        <v>0.44572909333616606</v>
      </c>
      <c r="J5" s="47">
        <v>1</v>
      </c>
    </row>
    <row r="6" spans="1:10" x14ac:dyDescent="0.15">
      <c r="A6" s="39">
        <v>3</v>
      </c>
      <c r="B6" s="6" t="s">
        <v>2</v>
      </c>
      <c r="C6" s="45">
        <v>2.5593745294633214E-3</v>
      </c>
      <c r="D6" s="45">
        <v>8.2603977769332232E-2</v>
      </c>
      <c r="E6" s="45">
        <v>3.5484377846159462E-3</v>
      </c>
      <c r="F6" s="45">
        <v>4.8370549935562609E-5</v>
      </c>
      <c r="G6" s="45">
        <v>5.9378322976516801E-4</v>
      </c>
      <c r="H6" s="45">
        <v>-9.6365507944779137E-5</v>
      </c>
      <c r="I6" s="46">
        <v>0.91074242164483266</v>
      </c>
      <c r="J6" s="47">
        <v>1</v>
      </c>
    </row>
    <row r="7" spans="1:10" x14ac:dyDescent="0.15">
      <c r="A7" s="39">
        <v>6</v>
      </c>
      <c r="B7" s="6" t="s">
        <v>3</v>
      </c>
      <c r="C7" s="45">
        <v>2.9462959664259029E-4</v>
      </c>
      <c r="D7" s="45">
        <v>2.1366447419322768E-2</v>
      </c>
      <c r="E7" s="45">
        <v>7.364573088374759E-3</v>
      </c>
      <c r="F7" s="45">
        <v>7.0069588122517144E-3</v>
      </c>
      <c r="G7" s="45">
        <v>7.7002133394222048E-3</v>
      </c>
      <c r="H7" s="45">
        <v>1.8441726062597743E-4</v>
      </c>
      <c r="I7" s="46">
        <v>0.95608276048335994</v>
      </c>
      <c r="J7" s="47">
        <v>1</v>
      </c>
    </row>
    <row r="8" spans="1:10" x14ac:dyDescent="0.15">
      <c r="A8" s="39">
        <v>11</v>
      </c>
      <c r="B8" s="6" t="s">
        <v>4</v>
      </c>
      <c r="C8" s="45">
        <v>4.8213760947757103E-3</v>
      </c>
      <c r="D8" s="45">
        <v>0.19305905512461133</v>
      </c>
      <c r="E8" s="45">
        <v>4.6519194582461841E-3</v>
      </c>
      <c r="F8" s="45">
        <v>1.2460830065119427E-4</v>
      </c>
      <c r="G8" s="45">
        <v>1.8149411251655407E-3</v>
      </c>
      <c r="H8" s="45">
        <v>-1.3916768158977824E-3</v>
      </c>
      <c r="I8" s="46">
        <v>0.79691977671244785</v>
      </c>
      <c r="J8" s="47">
        <v>1</v>
      </c>
    </row>
    <row r="9" spans="1:10" x14ac:dyDescent="0.15">
      <c r="A9" s="39">
        <v>15</v>
      </c>
      <c r="B9" s="6" t="s">
        <v>5</v>
      </c>
      <c r="C9" s="45">
        <v>2.8506297289925546E-3</v>
      </c>
      <c r="D9" s="45">
        <v>0.13933965849210012</v>
      </c>
      <c r="E9" s="45">
        <v>1.5923355949372667E-2</v>
      </c>
      <c r="F9" s="45">
        <v>4.3452036189201093E-3</v>
      </c>
      <c r="G9" s="45">
        <v>1.1043293635911673E-2</v>
      </c>
      <c r="H9" s="45">
        <v>-7.9460688951334596E-5</v>
      </c>
      <c r="I9" s="46">
        <v>0.82657731926365419</v>
      </c>
      <c r="J9" s="47">
        <v>1</v>
      </c>
    </row>
    <row r="10" spans="1:10" x14ac:dyDescent="0.15">
      <c r="A10" s="39">
        <v>16</v>
      </c>
      <c r="B10" s="6" t="s">
        <v>6</v>
      </c>
      <c r="C10" s="45">
        <v>4.5529629827212523E-3</v>
      </c>
      <c r="D10" s="45">
        <v>9.2586008300406947E-2</v>
      </c>
      <c r="E10" s="45">
        <v>4.2730868146666878E-2</v>
      </c>
      <c r="F10" s="45">
        <v>5.7795793967898211E-2</v>
      </c>
      <c r="G10" s="45">
        <v>7.1210244153026819E-2</v>
      </c>
      <c r="H10" s="45">
        <v>-3.8751465826185544E-3</v>
      </c>
      <c r="I10" s="46">
        <v>0.73499926903189849</v>
      </c>
      <c r="J10" s="47">
        <v>1</v>
      </c>
    </row>
    <row r="11" spans="1:10" x14ac:dyDescent="0.15">
      <c r="A11" s="39">
        <v>20</v>
      </c>
      <c r="B11" s="6" t="s">
        <v>7</v>
      </c>
      <c r="C11" s="45">
        <v>3.2533690304752845E-3</v>
      </c>
      <c r="D11" s="45">
        <v>0.10548819476614979</v>
      </c>
      <c r="E11" s="45">
        <v>0.16295403782128934</v>
      </c>
      <c r="F11" s="45">
        <v>2.9729496815814604E-3</v>
      </c>
      <c r="G11" s="45">
        <v>4.6736486498257564E-3</v>
      </c>
      <c r="H11" s="45">
        <v>2.2198855831119142E-4</v>
      </c>
      <c r="I11" s="46">
        <v>0.72043581149236713</v>
      </c>
      <c r="J11" s="47">
        <v>1</v>
      </c>
    </row>
    <row r="12" spans="1:10" x14ac:dyDescent="0.15">
      <c r="A12" s="39">
        <v>21</v>
      </c>
      <c r="B12" s="6" t="s">
        <v>8</v>
      </c>
      <c r="C12" s="45">
        <v>4.3023398435866767E-3</v>
      </c>
      <c r="D12" s="45">
        <v>0.44388550704434537</v>
      </c>
      <c r="E12" s="45">
        <v>7.4999398185084151E-2</v>
      </c>
      <c r="F12" s="45">
        <v>5.0021267213294675E-2</v>
      </c>
      <c r="G12" s="45">
        <v>5.611813370638323E-2</v>
      </c>
      <c r="H12" s="45">
        <v>3.6475261825137998E-4</v>
      </c>
      <c r="I12" s="46">
        <v>0.37030860138905447</v>
      </c>
      <c r="J12" s="47">
        <v>1</v>
      </c>
    </row>
    <row r="13" spans="1:10" x14ac:dyDescent="0.15">
      <c r="A13" s="39">
        <v>22</v>
      </c>
      <c r="B13" s="6" t="s">
        <v>9</v>
      </c>
      <c r="C13" s="45">
        <v>2.6305184555807134E-3</v>
      </c>
      <c r="D13" s="45">
        <v>0.12716127081431586</v>
      </c>
      <c r="E13" s="45">
        <v>3.648596811807072E-2</v>
      </c>
      <c r="F13" s="45">
        <v>3.5570567542375989E-2</v>
      </c>
      <c r="G13" s="45">
        <v>4.127152803432569E-2</v>
      </c>
      <c r="H13" s="45">
        <v>1.4085360175785946E-3</v>
      </c>
      <c r="I13" s="46">
        <v>0.7554716110177524</v>
      </c>
      <c r="J13" s="47">
        <v>1</v>
      </c>
    </row>
    <row r="14" spans="1:10" x14ac:dyDescent="0.15">
      <c r="A14" s="39">
        <v>25</v>
      </c>
      <c r="B14" s="6" t="s">
        <v>10</v>
      </c>
      <c r="C14" s="45">
        <v>5.5253655923330697E-4</v>
      </c>
      <c r="D14" s="45">
        <v>1.7677982382853136E-2</v>
      </c>
      <c r="E14" s="45">
        <v>7.3174129086413953E-3</v>
      </c>
      <c r="F14" s="45">
        <v>8.2592117508283242E-2</v>
      </c>
      <c r="G14" s="45">
        <v>7.5386944327291511E-2</v>
      </c>
      <c r="H14" s="45">
        <v>3.5686910568680863E-3</v>
      </c>
      <c r="I14" s="46">
        <v>0.81290431525682927</v>
      </c>
      <c r="J14" s="47">
        <v>1</v>
      </c>
    </row>
    <row r="15" spans="1:10" x14ac:dyDescent="0.15">
      <c r="A15" s="39">
        <v>26</v>
      </c>
      <c r="B15" s="6" t="s">
        <v>11</v>
      </c>
      <c r="C15" s="45">
        <v>3.5948400529610392E-4</v>
      </c>
      <c r="D15" s="45">
        <v>1.0975215614555972E-2</v>
      </c>
      <c r="E15" s="45">
        <v>5.9495500324854324E-3</v>
      </c>
      <c r="F15" s="45">
        <v>0.10879173194384269</v>
      </c>
      <c r="G15" s="45">
        <v>0.11968417620124461</v>
      </c>
      <c r="H15" s="45">
        <v>-4.0943436875717351E-3</v>
      </c>
      <c r="I15" s="46">
        <v>0.75833418589014689</v>
      </c>
      <c r="J15" s="47">
        <v>1</v>
      </c>
    </row>
    <row r="16" spans="1:10" x14ac:dyDescent="0.15">
      <c r="A16" s="39">
        <v>27</v>
      </c>
      <c r="B16" s="6" t="s">
        <v>12</v>
      </c>
      <c r="C16" s="45">
        <v>1.1126235193765012E-4</v>
      </c>
      <c r="D16" s="45">
        <v>1.2285403098750874E-2</v>
      </c>
      <c r="E16" s="45">
        <v>4.1790503933462056E-3</v>
      </c>
      <c r="F16" s="45">
        <v>9.2469109925191837E-3</v>
      </c>
      <c r="G16" s="45">
        <v>1.6330644910063561E-2</v>
      </c>
      <c r="H16" s="45">
        <v>-3.8244196411826994E-4</v>
      </c>
      <c r="I16" s="46">
        <v>0.95822917021750076</v>
      </c>
      <c r="J16" s="47">
        <v>1</v>
      </c>
    </row>
    <row r="17" spans="1:10" x14ac:dyDescent="0.15">
      <c r="A17" s="39">
        <v>28</v>
      </c>
      <c r="B17" s="6" t="s">
        <v>13</v>
      </c>
      <c r="C17" s="45">
        <v>1.8184853558028476E-3</v>
      </c>
      <c r="D17" s="45">
        <v>5.0136443815774409E-2</v>
      </c>
      <c r="E17" s="45">
        <v>1.8516419321260358E-2</v>
      </c>
      <c r="F17" s="45">
        <v>0.15758842136322063</v>
      </c>
      <c r="G17" s="45">
        <v>0.16023307365939179</v>
      </c>
      <c r="H17" s="45">
        <v>-3.3325261060088403E-3</v>
      </c>
      <c r="I17" s="46">
        <v>0.61503968259055886</v>
      </c>
      <c r="J17" s="47">
        <v>1</v>
      </c>
    </row>
    <row r="18" spans="1:10" x14ac:dyDescent="0.15">
      <c r="A18" s="39">
        <v>29</v>
      </c>
      <c r="B18" s="6" t="s">
        <v>14</v>
      </c>
      <c r="C18" s="45">
        <v>1.224606249405673E-4</v>
      </c>
      <c r="D18" s="45">
        <v>7.7229189100998206E-3</v>
      </c>
      <c r="E18" s="45">
        <v>4.092937497415741E-3</v>
      </c>
      <c r="F18" s="45">
        <v>3.7261164703666451E-2</v>
      </c>
      <c r="G18" s="45">
        <v>0.25899729185938442</v>
      </c>
      <c r="H18" s="45">
        <v>-3.7981988694190733E-4</v>
      </c>
      <c r="I18" s="46">
        <v>0.69218304629143501</v>
      </c>
      <c r="J18" s="47">
        <v>1</v>
      </c>
    </row>
    <row r="19" spans="1:10" x14ac:dyDescent="0.15">
      <c r="A19" s="39">
        <v>30</v>
      </c>
      <c r="B19" s="6" t="s">
        <v>15</v>
      </c>
      <c r="C19" s="45">
        <v>7.0146952680830968E-5</v>
      </c>
      <c r="D19" s="45">
        <v>4.0368598076653541E-3</v>
      </c>
      <c r="E19" s="45">
        <v>1.9667963265248296E-3</v>
      </c>
      <c r="F19" s="45">
        <v>3.2071653001802614E-3</v>
      </c>
      <c r="G19" s="45">
        <v>0.13790738014599879</v>
      </c>
      <c r="H19" s="45">
        <v>1.7007658404180456E-3</v>
      </c>
      <c r="I19" s="46">
        <v>0.85111088562653192</v>
      </c>
      <c r="J19" s="47">
        <v>1</v>
      </c>
    </row>
    <row r="20" spans="1:10" x14ac:dyDescent="0.15">
      <c r="A20" s="39">
        <v>31</v>
      </c>
      <c r="B20" s="6" t="s">
        <v>16</v>
      </c>
      <c r="C20" s="45">
        <v>7.2311723436302238E-4</v>
      </c>
      <c r="D20" s="45">
        <v>3.0672188673632098E-2</v>
      </c>
      <c r="E20" s="45">
        <v>6.4460820886694026E-2</v>
      </c>
      <c r="F20" s="45">
        <v>3.4164538161552627E-2</v>
      </c>
      <c r="G20" s="45">
        <v>0.20197862058204949</v>
      </c>
      <c r="H20" s="45">
        <v>-2.1803815270446877E-4</v>
      </c>
      <c r="I20" s="46">
        <v>0.66821875261441321</v>
      </c>
      <c r="J20" s="47">
        <v>1</v>
      </c>
    </row>
    <row r="21" spans="1:10" x14ac:dyDescent="0.15">
      <c r="A21" s="39">
        <v>32</v>
      </c>
      <c r="B21" s="6" t="s">
        <v>17</v>
      </c>
      <c r="C21" s="45">
        <v>8.0375873745616144E-5</v>
      </c>
      <c r="D21" s="45">
        <v>5.7556845408680835E-3</v>
      </c>
      <c r="E21" s="45">
        <v>3.6208496224697669E-3</v>
      </c>
      <c r="F21" s="45">
        <v>1.796237337645329E-3</v>
      </c>
      <c r="G21" s="45">
        <v>3.6379110973228075E-3</v>
      </c>
      <c r="H21" s="45">
        <v>-1.2900980124753218E-2</v>
      </c>
      <c r="I21" s="46">
        <v>0.99800992165270164</v>
      </c>
      <c r="J21" s="47">
        <v>1</v>
      </c>
    </row>
    <row r="22" spans="1:10" x14ac:dyDescent="0.15">
      <c r="A22" s="39">
        <v>33</v>
      </c>
      <c r="B22" s="6" t="s">
        <v>18</v>
      </c>
      <c r="C22" s="45">
        <v>1.3972104230334597E-3</v>
      </c>
      <c r="D22" s="45">
        <v>9.6151654068551543E-2</v>
      </c>
      <c r="E22" s="45">
        <v>4.4252266878583831E-3</v>
      </c>
      <c r="F22" s="45">
        <v>2.5955495290032961E-2</v>
      </c>
      <c r="G22" s="45">
        <v>0.12155355628010286</v>
      </c>
      <c r="H22" s="45">
        <v>-5.5063856422689489E-3</v>
      </c>
      <c r="I22" s="46">
        <v>0.75602324289268985</v>
      </c>
      <c r="J22" s="47">
        <v>1</v>
      </c>
    </row>
    <row r="23" spans="1:10" x14ac:dyDescent="0.15">
      <c r="A23" s="39">
        <v>34</v>
      </c>
      <c r="B23" s="6" t="s">
        <v>19</v>
      </c>
      <c r="C23" s="45">
        <v>1.4181623904612689E-3</v>
      </c>
      <c r="D23" s="45">
        <v>0.19848773600297304</v>
      </c>
      <c r="E23" s="45">
        <v>6.5290408209610724E-3</v>
      </c>
      <c r="F23" s="45">
        <v>0.11568498349724195</v>
      </c>
      <c r="G23" s="45">
        <v>0.17518083757614966</v>
      </c>
      <c r="H23" s="45">
        <v>-6.6778953723324228E-4</v>
      </c>
      <c r="I23" s="46">
        <v>0.50336702924944621</v>
      </c>
      <c r="J23" s="47">
        <v>1</v>
      </c>
    </row>
    <row r="24" spans="1:10" x14ac:dyDescent="0.15">
      <c r="A24" s="39">
        <v>35</v>
      </c>
      <c r="B24" s="6" t="s">
        <v>20</v>
      </c>
      <c r="C24" s="45">
        <v>7.257363567212175E-5</v>
      </c>
      <c r="D24" s="45">
        <v>4.7302330439451305E-2</v>
      </c>
      <c r="E24" s="45">
        <v>3.3476305128897531E-3</v>
      </c>
      <c r="F24" s="45">
        <v>5.3990880695275814E-3</v>
      </c>
      <c r="G24" s="45">
        <v>2.3317760858272363E-2</v>
      </c>
      <c r="H24" s="45">
        <v>-7.7691226990909057E-4</v>
      </c>
      <c r="I24" s="46">
        <v>0.92133752875409602</v>
      </c>
      <c r="J24" s="47">
        <v>1</v>
      </c>
    </row>
    <row r="25" spans="1:10" x14ac:dyDescent="0.15">
      <c r="A25" s="39">
        <v>39</v>
      </c>
      <c r="B25" s="6" t="s">
        <v>21</v>
      </c>
      <c r="C25" s="45">
        <v>1.3317173714956059E-2</v>
      </c>
      <c r="D25" s="45">
        <v>0.31242899047862654</v>
      </c>
      <c r="E25" s="45">
        <v>8.1607394706721223E-2</v>
      </c>
      <c r="F25" s="45">
        <v>2.7063633239018083E-2</v>
      </c>
      <c r="G25" s="45">
        <v>9.9282191788451213E-2</v>
      </c>
      <c r="H25" s="45">
        <v>-2.5644246544194128E-3</v>
      </c>
      <c r="I25" s="46">
        <v>0.46886504072664642</v>
      </c>
      <c r="J25" s="47">
        <v>1</v>
      </c>
    </row>
    <row r="26" spans="1:10" x14ac:dyDescent="0.15">
      <c r="A26" s="39">
        <v>41</v>
      </c>
      <c r="B26" s="6" t="s">
        <v>22</v>
      </c>
      <c r="C26" s="45">
        <v>3.5985584682767912E-4</v>
      </c>
      <c r="D26" s="45">
        <v>2.309427446108131E-2</v>
      </c>
      <c r="E26" s="45">
        <v>1.3961494447711258E-2</v>
      </c>
      <c r="F26" s="45">
        <v>0.50004744257698319</v>
      </c>
      <c r="G26" s="45">
        <v>0.44614922649521765</v>
      </c>
      <c r="H26" s="45">
        <v>-1.7441517102012734E-5</v>
      </c>
      <c r="I26" s="46">
        <v>1.6405147689280718E-2</v>
      </c>
      <c r="J26" s="47">
        <v>1</v>
      </c>
    </row>
    <row r="27" spans="1:10" x14ac:dyDescent="0.15">
      <c r="A27" s="39">
        <v>46</v>
      </c>
      <c r="B27" s="6" t="s">
        <v>23</v>
      </c>
      <c r="C27" s="45">
        <v>8.622489720935345E-3</v>
      </c>
      <c r="D27" s="45">
        <v>0.42212541510894919</v>
      </c>
      <c r="E27" s="45">
        <v>0.13787558121123916</v>
      </c>
      <c r="F27" s="45">
        <v>1.9523074119394489E-2</v>
      </c>
      <c r="G27" s="45">
        <v>4.2756207493966997E-2</v>
      </c>
      <c r="H27" s="45">
        <v>-3.647628739146032E-4</v>
      </c>
      <c r="I27" s="46">
        <v>0.36946199521942952</v>
      </c>
      <c r="J27" s="47">
        <v>1</v>
      </c>
    </row>
    <row r="28" spans="1:10" x14ac:dyDescent="0.15">
      <c r="A28" s="39">
        <v>47</v>
      </c>
      <c r="B28" s="6" t="s">
        <v>24</v>
      </c>
      <c r="C28" s="45">
        <v>1.0316230344626984E-2</v>
      </c>
      <c r="D28" s="45">
        <v>0.5264239641638504</v>
      </c>
      <c r="E28" s="45">
        <v>0.20015100513444861</v>
      </c>
      <c r="F28" s="45">
        <v>2.4150153644563455E-2</v>
      </c>
      <c r="G28" s="45">
        <v>6.0426267903822224E-2</v>
      </c>
      <c r="H28" s="45">
        <v>-7.302093408110557E-5</v>
      </c>
      <c r="I28" s="46">
        <v>0.17860539974276946</v>
      </c>
      <c r="J28" s="47">
        <v>1</v>
      </c>
    </row>
    <row r="29" spans="1:10" x14ac:dyDescent="0.15">
      <c r="A29" s="39">
        <v>48</v>
      </c>
      <c r="B29" s="6" t="s">
        <v>25</v>
      </c>
      <c r="C29" s="45">
        <v>9.6255704012094614E-3</v>
      </c>
      <c r="D29" s="45">
        <v>0.30569528887547193</v>
      </c>
      <c r="E29" s="45">
        <v>0.48389447394349938</v>
      </c>
      <c r="F29" s="45">
        <v>2.5030513551078725E-2</v>
      </c>
      <c r="G29" s="45">
        <v>4.5997748119022117E-2</v>
      </c>
      <c r="H29" s="45">
        <v>-6.1286238139245393E-5</v>
      </c>
      <c r="I29" s="46">
        <v>0.12981769134785759</v>
      </c>
      <c r="J29" s="47">
        <v>1</v>
      </c>
    </row>
    <row r="30" spans="1:10" x14ac:dyDescent="0.15">
      <c r="A30" s="39">
        <v>51</v>
      </c>
      <c r="B30" s="6" t="s">
        <v>26</v>
      </c>
      <c r="C30" s="45">
        <v>1.3464359531227311E-2</v>
      </c>
      <c r="D30" s="45">
        <v>0.4165176238039035</v>
      </c>
      <c r="E30" s="45">
        <v>4.1205440074664465E-2</v>
      </c>
      <c r="F30" s="45">
        <v>2.3757945887827897E-2</v>
      </c>
      <c r="G30" s="45">
        <v>7.4469555000130611E-2</v>
      </c>
      <c r="H30" s="45">
        <v>-7.4506620520905202E-5</v>
      </c>
      <c r="I30" s="46">
        <v>0.43065958232276719</v>
      </c>
      <c r="J30" s="47">
        <v>1</v>
      </c>
    </row>
    <row r="31" spans="1:10" x14ac:dyDescent="0.15">
      <c r="A31" s="39">
        <v>53</v>
      </c>
      <c r="B31" s="6" t="s">
        <v>27</v>
      </c>
      <c r="C31" s="45">
        <v>3.1486983229052148E-3</v>
      </c>
      <c r="D31" s="45">
        <v>0.70190044723788714</v>
      </c>
      <c r="E31" s="45">
        <v>7.8454368077072914E-2</v>
      </c>
      <c r="F31" s="45">
        <v>2.366572635158087E-2</v>
      </c>
      <c r="G31" s="45">
        <v>3.4582032236167258E-2</v>
      </c>
      <c r="H31" s="45">
        <v>8.3827098100466263E-5</v>
      </c>
      <c r="I31" s="46">
        <v>0.15816490067628611</v>
      </c>
      <c r="J31" s="47">
        <v>1</v>
      </c>
    </row>
    <row r="32" spans="1:10" x14ac:dyDescent="0.15">
      <c r="A32" s="39">
        <v>55</v>
      </c>
      <c r="B32" s="6" t="s">
        <v>28</v>
      </c>
      <c r="C32" s="45">
        <v>8.6816614766124106E-4</v>
      </c>
      <c r="D32" s="45">
        <v>0.9455649490542164</v>
      </c>
      <c r="E32" s="45">
        <v>1.3902577345092733E-2</v>
      </c>
      <c r="F32" s="45">
        <v>2.4319393683839962E-3</v>
      </c>
      <c r="G32" s="45">
        <v>1.608455061647417E-2</v>
      </c>
      <c r="H32" s="45">
        <v>2.421397075414459E-6</v>
      </c>
      <c r="I32" s="46">
        <v>2.1145396071096067E-2</v>
      </c>
      <c r="J32" s="47">
        <v>1</v>
      </c>
    </row>
    <row r="33" spans="1:10" x14ac:dyDescent="0.15">
      <c r="A33" s="39">
        <v>57</v>
      </c>
      <c r="B33" s="6" t="s">
        <v>29</v>
      </c>
      <c r="C33" s="45">
        <v>6.9747363299441237E-3</v>
      </c>
      <c r="D33" s="45">
        <v>0.24025467546468279</v>
      </c>
      <c r="E33" s="45">
        <v>7.2359550052134639E-2</v>
      </c>
      <c r="F33" s="45">
        <v>3.8564963518584502E-2</v>
      </c>
      <c r="G33" s="45">
        <v>5.5871845619765784E-2</v>
      </c>
      <c r="H33" s="45">
        <v>3.4918615109716091E-4</v>
      </c>
      <c r="I33" s="46">
        <v>0.58562504286379102</v>
      </c>
      <c r="J33" s="47">
        <v>1</v>
      </c>
    </row>
    <row r="34" spans="1:10" x14ac:dyDescent="0.15">
      <c r="A34" s="39">
        <v>59</v>
      </c>
      <c r="B34" s="6" t="s">
        <v>30</v>
      </c>
      <c r="C34" s="45">
        <v>4.7644092863124068E-3</v>
      </c>
      <c r="D34" s="45">
        <v>0.40762684427816109</v>
      </c>
      <c r="E34" s="45">
        <v>7.0576356899461304E-2</v>
      </c>
      <c r="F34" s="45">
        <v>5.0543148617199864E-2</v>
      </c>
      <c r="G34" s="45">
        <v>0.19597943015948999</v>
      </c>
      <c r="H34" s="45">
        <v>-2.1114625495370063E-5</v>
      </c>
      <c r="I34" s="46">
        <v>0.27053092538487078</v>
      </c>
      <c r="J34" s="47">
        <v>1</v>
      </c>
    </row>
    <row r="35" spans="1:10" x14ac:dyDescent="0.15">
      <c r="A35" s="39">
        <v>61</v>
      </c>
      <c r="B35" s="6" t="s">
        <v>31</v>
      </c>
      <c r="C35" s="45">
        <v>4.8610483850850842E-5</v>
      </c>
      <c r="D35" s="45">
        <v>3.6100625681943443E-2</v>
      </c>
      <c r="E35" s="45">
        <v>0.95895722107280712</v>
      </c>
      <c r="F35" s="45">
        <v>9.7523486909877944E-4</v>
      </c>
      <c r="G35" s="45">
        <v>1.1246016217149966E-3</v>
      </c>
      <c r="H35" s="45">
        <v>-1.5091670023025795E-6</v>
      </c>
      <c r="I35" s="46">
        <v>2.7952154375871768E-3</v>
      </c>
      <c r="J35" s="47">
        <v>1</v>
      </c>
    </row>
    <row r="36" spans="1:10" x14ac:dyDescent="0.15">
      <c r="A36" s="39">
        <v>63</v>
      </c>
      <c r="B36" s="6" t="s">
        <v>32</v>
      </c>
      <c r="C36" s="45">
        <v>6.6042875995474634E-5</v>
      </c>
      <c r="D36" s="45">
        <v>0.18309248219378946</v>
      </c>
      <c r="E36" s="45">
        <v>0.49658473997572444</v>
      </c>
      <c r="F36" s="45">
        <v>2.6697814702204649E-2</v>
      </c>
      <c r="G36" s="45">
        <v>0.27826683121854279</v>
      </c>
      <c r="H36" s="45">
        <v>-2.6824212340741261E-6</v>
      </c>
      <c r="I36" s="46">
        <v>1.5294771454977211E-2</v>
      </c>
      <c r="J36" s="47">
        <v>1</v>
      </c>
    </row>
    <row r="37" spans="1:10" x14ac:dyDescent="0.15">
      <c r="A37" s="39">
        <v>64</v>
      </c>
      <c r="B37" s="6" t="s">
        <v>33</v>
      </c>
      <c r="C37" s="45">
        <v>5.4047131823393426E-3</v>
      </c>
      <c r="D37" s="45">
        <v>0.21287726644691055</v>
      </c>
      <c r="E37" s="45">
        <v>0.78147693303806853</v>
      </c>
      <c r="F37" s="45">
        <v>1.3996271013011677E-5</v>
      </c>
      <c r="G37" s="45">
        <v>2.8013080663833839E-5</v>
      </c>
      <c r="H37" s="45">
        <v>7.738940768992386E-8</v>
      </c>
      <c r="I37" s="46">
        <v>1.9900059159690643E-4</v>
      </c>
      <c r="J37" s="47">
        <v>1</v>
      </c>
    </row>
    <row r="38" spans="1:10" x14ac:dyDescent="0.15">
      <c r="A38" s="39">
        <v>65</v>
      </c>
      <c r="B38" s="6" t="s">
        <v>34</v>
      </c>
      <c r="C38" s="45">
        <v>3.5988880659766341E-3</v>
      </c>
      <c r="D38" s="45">
        <v>0.7778526023768636</v>
      </c>
      <c r="E38" s="45">
        <v>5.6890347882449885E-2</v>
      </c>
      <c r="F38" s="45">
        <v>1.6572279851336462E-2</v>
      </c>
      <c r="G38" s="45">
        <v>2.8278073658474952E-2</v>
      </c>
      <c r="H38" s="45">
        <v>1.0158123177872962E-4</v>
      </c>
      <c r="I38" s="46">
        <v>0.11670622693311977</v>
      </c>
      <c r="J38" s="47">
        <v>1</v>
      </c>
    </row>
    <row r="39" spans="1:10" x14ac:dyDescent="0.15">
      <c r="A39" s="39">
        <v>66</v>
      </c>
      <c r="B39" s="6" t="s">
        <v>35</v>
      </c>
      <c r="C39" s="45">
        <v>5.8232786043286638E-3</v>
      </c>
      <c r="D39" s="45">
        <v>0.28942575270357412</v>
      </c>
      <c r="E39" s="45">
        <v>0.16535226799732686</v>
      </c>
      <c r="F39" s="45">
        <v>8.0018273055828537E-2</v>
      </c>
      <c r="G39" s="45">
        <v>0.13106628085556093</v>
      </c>
      <c r="H39" s="45">
        <v>-5.90151000144826E-5</v>
      </c>
      <c r="I39" s="46">
        <v>0.32837316188339544</v>
      </c>
      <c r="J39" s="47">
        <v>1</v>
      </c>
    </row>
    <row r="40" spans="1:10" x14ac:dyDescent="0.15">
      <c r="A40" s="39">
        <v>67</v>
      </c>
      <c r="B40" s="6" t="s">
        <v>36</v>
      </c>
      <c r="C40" s="45">
        <v>6.9858985285395248E-2</v>
      </c>
      <c r="D40" s="45">
        <v>0.60064577590781909</v>
      </c>
      <c r="E40" s="45">
        <v>4.5109581637880959E-2</v>
      </c>
      <c r="F40" s="45">
        <v>9.3306807265738814E-4</v>
      </c>
      <c r="G40" s="45">
        <v>1.3415577404854873E-2</v>
      </c>
      <c r="H40" s="45">
        <v>-2.2628789315889317E-6</v>
      </c>
      <c r="I40" s="46">
        <v>0.2700392745703239</v>
      </c>
      <c r="J40" s="47">
        <v>1</v>
      </c>
    </row>
    <row r="41" spans="1:10" x14ac:dyDescent="0.15">
      <c r="A41" s="39">
        <v>68</v>
      </c>
      <c r="B41" s="6" t="s">
        <v>37</v>
      </c>
      <c r="C41" s="45" t="str">
        <v>-</v>
      </c>
      <c r="D41" s="45" t="str">
        <v>-</v>
      </c>
      <c r="E41" s="45" t="str">
        <v>-</v>
      </c>
      <c r="F41" s="45" t="str">
        <v>-</v>
      </c>
      <c r="G41" s="45" t="str">
        <v>-</v>
      </c>
      <c r="H41" s="45" t="str">
        <v>-</v>
      </c>
      <c r="I41" s="46" t="str">
        <v>-</v>
      </c>
      <c r="J41" s="47" t="str">
        <v>-</v>
      </c>
    </row>
    <row r="42" spans="1:10" x14ac:dyDescent="0.15">
      <c r="A42" s="30">
        <v>69</v>
      </c>
      <c r="B42" s="5" t="s">
        <v>38</v>
      </c>
      <c r="C42" s="45">
        <v>6.3346874563353301E-3</v>
      </c>
      <c r="D42" s="45">
        <v>0.24510555974852385</v>
      </c>
      <c r="E42" s="45">
        <v>0.11085649432140324</v>
      </c>
      <c r="F42" s="45">
        <v>0.12708797779540582</v>
      </c>
      <c r="G42" s="45">
        <v>0.14655274381367153</v>
      </c>
      <c r="H42" s="45">
        <v>-1.9666747832286824E-4</v>
      </c>
      <c r="I42" s="46">
        <v>0.36425920434298314</v>
      </c>
      <c r="J42" s="48">
        <v>1</v>
      </c>
    </row>
    <row r="43" spans="1:10" x14ac:dyDescent="0.15">
      <c r="A43" s="104" t="s">
        <v>80</v>
      </c>
      <c r="B43" s="108"/>
      <c r="C43" s="49">
        <v>7.261220590985989E-3</v>
      </c>
      <c r="D43" s="50">
        <v>0.31511431477668667</v>
      </c>
      <c r="E43" s="50">
        <v>0.24952972212098715</v>
      </c>
      <c r="F43" s="50">
        <v>5.4029008553910352E-2</v>
      </c>
      <c r="G43" s="50">
        <v>8.8217462526260421E-2</v>
      </c>
      <c r="H43" s="50">
        <v>3.1678448976663688E-4</v>
      </c>
      <c r="I43" s="51">
        <v>0.28553148694140273</v>
      </c>
      <c r="J43" s="48">
        <v>1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5AB2-D035-4143-A42C-1D7080C08D11}">
  <sheetPr codeName="Sheet15">
    <tabColor theme="9" tint="0.79998168889431442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9" width="18.625" style="2" customWidth="1"/>
    <col min="50" max="16384" width="9" style="2"/>
  </cols>
  <sheetData>
    <row r="1" spans="1:41" x14ac:dyDescent="0.15">
      <c r="A1" s="1" t="s">
        <v>96</v>
      </c>
    </row>
    <row r="2" spans="1:41" ht="18.75" customHeight="1" x14ac:dyDescent="0.15">
      <c r="A2" s="96"/>
      <c r="B2" s="97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</row>
    <row r="3" spans="1:41" ht="25.5" x14ac:dyDescent="0.15">
      <c r="A3" s="98"/>
      <c r="B3" s="99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</row>
    <row r="4" spans="1:41" x14ac:dyDescent="0.15">
      <c r="A4" s="39">
        <v>1</v>
      </c>
      <c r="B4" s="6" t="s">
        <v>0</v>
      </c>
      <c r="C4" s="21">
        <f t="array" ref="C4:AO42">MMULT(MMULT(移輸入率行列!C4:AO42,投入係数表!C4:AO42),開放型逆行列係数表!C4:AO42)</f>
        <v>7.7887011961305222E-2</v>
      </c>
      <c r="D4" s="21">
        <v>1.7241827111685898E-3</v>
      </c>
      <c r="E4" s="21">
        <v>1.2101857132814118E-2</v>
      </c>
      <c r="F4" s="21">
        <v>2.2588356640362331E-5</v>
      </c>
      <c r="G4" s="21">
        <v>0.15798974834423551</v>
      </c>
      <c r="H4" s="21">
        <v>3.5263613408777455E-4</v>
      </c>
      <c r="I4" s="21">
        <v>2.7892066214894231E-3</v>
      </c>
      <c r="J4" s="21">
        <v>6.285476483485706E-4</v>
      </c>
      <c r="K4" s="21">
        <v>1.0786327999367333E-5</v>
      </c>
      <c r="L4" s="21">
        <v>4.4299924655283134E-4</v>
      </c>
      <c r="M4" s="21">
        <v>1.0822256070540942E-4</v>
      </c>
      <c r="N4" s="21">
        <v>5.9227044941766636E-6</v>
      </c>
      <c r="O4" s="21">
        <v>7.6260689467722327E-5</v>
      </c>
      <c r="P4" s="21">
        <v>1.5744745667155718E-5</v>
      </c>
      <c r="Q4" s="21">
        <v>1.4331076068714384E-5</v>
      </c>
      <c r="R4" s="21">
        <v>1.2350096790790723E-5</v>
      </c>
      <c r="S4" s="21">
        <v>1.9399507371667871E-5</v>
      </c>
      <c r="T4" s="21">
        <v>2.0949520117977135E-5</v>
      </c>
      <c r="U4" s="21">
        <v>1.7798004767190367E-5</v>
      </c>
      <c r="V4" s="21">
        <v>1.7752663241644831E-5</v>
      </c>
      <c r="W4" s="21">
        <v>9.9111940248400623E-6</v>
      </c>
      <c r="X4" s="21">
        <v>1.7040998962998871E-3</v>
      </c>
      <c r="Y4" s="21">
        <v>4.8944944980127498E-4</v>
      </c>
      <c r="Z4" s="21">
        <v>3.8044098788026604E-5</v>
      </c>
      <c r="AA4" s="21">
        <v>5.9638853509433459E-5</v>
      </c>
      <c r="AB4" s="21">
        <v>2.4072550565945779E-5</v>
      </c>
      <c r="AC4" s="21">
        <v>1.0832181607186537E-4</v>
      </c>
      <c r="AD4" s="21">
        <v>3.131917817124975E-5</v>
      </c>
      <c r="AE4" s="21">
        <v>2.0485259028661667E-5</v>
      </c>
      <c r="AF4" s="21">
        <v>6.657738889837765E-5</v>
      </c>
      <c r="AG4" s="21">
        <v>1.0757230412478902E-4</v>
      </c>
      <c r="AH4" s="21">
        <v>7.7765172079272339E-5</v>
      </c>
      <c r="AI4" s="21">
        <v>9.8751322330157881E-4</v>
      </c>
      <c r="AJ4" s="21">
        <v>1.3743188769007226E-3</v>
      </c>
      <c r="AK4" s="21">
        <v>7.800330736712944E-4</v>
      </c>
      <c r="AL4" s="21">
        <v>4.2694670960515278E-5</v>
      </c>
      <c r="AM4" s="21">
        <v>1.2172845151378994E-2</v>
      </c>
      <c r="AN4" s="21">
        <v>4.037123416871029E-4</v>
      </c>
      <c r="AO4" s="22">
        <v>2.8492160057941123E-4</v>
      </c>
    </row>
    <row r="5" spans="1:41" x14ac:dyDescent="0.15">
      <c r="A5" s="39">
        <v>2</v>
      </c>
      <c r="B5" s="6" t="s">
        <v>1</v>
      </c>
      <c r="C5" s="21">
        <v>5.2412691983250796E-5</v>
      </c>
      <c r="D5" s="21">
        <v>1.6300335617284237E-2</v>
      </c>
      <c r="E5" s="21">
        <v>5.0378603673254198E-5</v>
      </c>
      <c r="F5" s="21">
        <v>9.4787555786999027E-6</v>
      </c>
      <c r="G5" s="21">
        <v>7.9138465436257976E-5</v>
      </c>
      <c r="H5" s="21">
        <v>7.6231564885534613E-6</v>
      </c>
      <c r="I5" s="21">
        <v>5.6369024096542307E-3</v>
      </c>
      <c r="J5" s="21">
        <v>1.6317617955207468E-5</v>
      </c>
      <c r="K5" s="21">
        <v>1.9223903985122657E-6</v>
      </c>
      <c r="L5" s="21">
        <v>8.1925661454383985E-6</v>
      </c>
      <c r="M5" s="21">
        <v>3.96540199727162E-5</v>
      </c>
      <c r="N5" s="21">
        <v>1.4266979494109401E-6</v>
      </c>
      <c r="O5" s="21">
        <v>5.9941884048606981E-6</v>
      </c>
      <c r="P5" s="21">
        <v>7.532248116259548E-6</v>
      </c>
      <c r="Q5" s="21">
        <v>3.8665464881036805E-6</v>
      </c>
      <c r="R5" s="21">
        <v>4.4244410855831502E-6</v>
      </c>
      <c r="S5" s="21">
        <v>1.1356623085554197E-5</v>
      </c>
      <c r="T5" s="21">
        <v>8.6432272133166091E-6</v>
      </c>
      <c r="U5" s="21">
        <v>1.0060109095808779E-5</v>
      </c>
      <c r="V5" s="21">
        <v>7.6862979839066374E-6</v>
      </c>
      <c r="W5" s="21">
        <v>2.7099792862615612E-6</v>
      </c>
      <c r="X5" s="21">
        <v>9.0420855860200383E-5</v>
      </c>
      <c r="Y5" s="21">
        <v>5.9633025615878244E-5</v>
      </c>
      <c r="Z5" s="21">
        <v>6.8685113726472006E-6</v>
      </c>
      <c r="AA5" s="21">
        <v>1.0476527084989284E-5</v>
      </c>
      <c r="AB5" s="21">
        <v>1.1131428164188057E-5</v>
      </c>
      <c r="AC5" s="21">
        <v>1.4744122853567229E-5</v>
      </c>
      <c r="AD5" s="21">
        <v>1.1429262173224145E-5</v>
      </c>
      <c r="AE5" s="21">
        <v>3.0499214714600781E-6</v>
      </c>
      <c r="AF5" s="21">
        <v>8.0599724688927155E-6</v>
      </c>
      <c r="AG5" s="21">
        <v>2.0237484909744285E-5</v>
      </c>
      <c r="AH5" s="21">
        <v>5.8760116990383862E-6</v>
      </c>
      <c r="AI5" s="21">
        <v>1.8837445417117424E-5</v>
      </c>
      <c r="AJ5" s="21">
        <v>1.7438081019935113E-5</v>
      </c>
      <c r="AK5" s="21">
        <v>2.9163068778052269E-5</v>
      </c>
      <c r="AL5" s="21">
        <v>8.3332206910605289E-6</v>
      </c>
      <c r="AM5" s="21">
        <v>1.1249479014182232E-4</v>
      </c>
      <c r="AN5" s="21">
        <v>6.6135809989203704E-4</v>
      </c>
      <c r="AO5" s="22">
        <v>3.8045911172925303E-6</v>
      </c>
    </row>
    <row r="6" spans="1:41" x14ac:dyDescent="0.15">
      <c r="A6" s="39">
        <v>3</v>
      </c>
      <c r="B6" s="6" t="s">
        <v>2</v>
      </c>
      <c r="C6" s="21">
        <v>7.6165775344906714E-4</v>
      </c>
      <c r="D6" s="21">
        <v>5.4646588909863636E-5</v>
      </c>
      <c r="E6" s="21">
        <v>2.2329824859789953E-2</v>
      </c>
      <c r="F6" s="21">
        <v>1.1741172404539679E-6</v>
      </c>
      <c r="G6" s="21">
        <v>6.9218753772344876E-3</v>
      </c>
      <c r="H6" s="21">
        <v>5.1690161864101868E-6</v>
      </c>
      <c r="I6" s="21">
        <v>1.3681910023099201E-5</v>
      </c>
      <c r="J6" s="21">
        <v>2.6881288976772462E-5</v>
      </c>
      <c r="K6" s="21">
        <v>4.5757910559752354E-7</v>
      </c>
      <c r="L6" s="21">
        <v>1.1986992450042222E-6</v>
      </c>
      <c r="M6" s="21">
        <v>3.5588870956908602E-6</v>
      </c>
      <c r="N6" s="21">
        <v>2.2817737584619558E-7</v>
      </c>
      <c r="O6" s="21">
        <v>6.5956679754912501E-6</v>
      </c>
      <c r="P6" s="21">
        <v>5.7499178315042781E-7</v>
      </c>
      <c r="Q6" s="21">
        <v>5.9576912638143323E-7</v>
      </c>
      <c r="R6" s="21">
        <v>5.8209257456652979E-7</v>
      </c>
      <c r="S6" s="21">
        <v>7.2973911066561678E-7</v>
      </c>
      <c r="T6" s="21">
        <v>9.1608547226041195E-7</v>
      </c>
      <c r="U6" s="21">
        <v>6.7728486785828061E-7</v>
      </c>
      <c r="V6" s="21">
        <v>7.655810034907757E-7</v>
      </c>
      <c r="W6" s="21">
        <v>4.7104250152428955E-7</v>
      </c>
      <c r="X6" s="21">
        <v>1.8067671419536604E-4</v>
      </c>
      <c r="Y6" s="21">
        <v>2.1728994744691343E-6</v>
      </c>
      <c r="Z6" s="21">
        <v>1.4867621561785023E-6</v>
      </c>
      <c r="AA6" s="21">
        <v>1.4400850497259857E-6</v>
      </c>
      <c r="AB6" s="21">
        <v>1.0233208965528906E-6</v>
      </c>
      <c r="AC6" s="21">
        <v>2.1507990510799814E-6</v>
      </c>
      <c r="AD6" s="21">
        <v>1.8465132698315634E-6</v>
      </c>
      <c r="AE6" s="21">
        <v>9.8590493489114416E-7</v>
      </c>
      <c r="AF6" s="21">
        <v>3.6395967319522094E-6</v>
      </c>
      <c r="AG6" s="21">
        <v>9.9262819967925718E-6</v>
      </c>
      <c r="AH6" s="21">
        <v>5.1938182518581964E-6</v>
      </c>
      <c r="AI6" s="21">
        <v>5.1521141574525456E-5</v>
      </c>
      <c r="AJ6" s="21">
        <v>1.3172231318617526E-4</v>
      </c>
      <c r="AK6" s="21">
        <v>8.4305339070119299E-6</v>
      </c>
      <c r="AL6" s="21">
        <v>2.9701014626844409E-6</v>
      </c>
      <c r="AM6" s="21">
        <v>1.3994214359019548E-3</v>
      </c>
      <c r="AN6" s="21">
        <v>8.3408668379189849E-6</v>
      </c>
      <c r="AO6" s="22">
        <v>1.442444487099407E-5</v>
      </c>
    </row>
    <row r="7" spans="1:41" x14ac:dyDescent="0.15">
      <c r="A7" s="39">
        <v>6</v>
      </c>
      <c r="B7" s="6" t="s">
        <v>3</v>
      </c>
      <c r="C7" s="21">
        <v>1.0296924042085482E-3</v>
      </c>
      <c r="D7" s="21">
        <v>9.6275348584078026E-4</v>
      </c>
      <c r="E7" s="21">
        <v>1.3855994083346269E-3</v>
      </c>
      <c r="F7" s="21">
        <v>6.6363640182444446E-3</v>
      </c>
      <c r="G7" s="21">
        <v>9.7851688891543824E-4</v>
      </c>
      <c r="H7" s="21">
        <v>9.6842869878374757E-4</v>
      </c>
      <c r="I7" s="21">
        <v>8.1782744323449577E-3</v>
      </c>
      <c r="J7" s="21">
        <v>1.9468982852734202E-2</v>
      </c>
      <c r="K7" s="21">
        <v>3.2785896686919405E-2</v>
      </c>
      <c r="L7" s="21">
        <v>1.3603085229613318E-3</v>
      </c>
      <c r="M7" s="21">
        <v>3.1025173752209936E-2</v>
      </c>
      <c r="N7" s="21">
        <v>3.9388893644534272E-4</v>
      </c>
      <c r="O7" s="21">
        <v>0.12832934797914977</v>
      </c>
      <c r="P7" s="21">
        <v>1.7757052259260236E-3</v>
      </c>
      <c r="Q7" s="21">
        <v>9.9417433484553282E-4</v>
      </c>
      <c r="R7" s="21">
        <v>8.7486566691136593E-4</v>
      </c>
      <c r="S7" s="21">
        <v>1.2821330272438868E-3</v>
      </c>
      <c r="T7" s="21">
        <v>2.7435921290931533E-3</v>
      </c>
      <c r="U7" s="21">
        <v>1.7273974909927407E-3</v>
      </c>
      <c r="V7" s="21">
        <v>8.2185751053551735E-4</v>
      </c>
      <c r="W7" s="21">
        <v>1.0134009975801828E-3</v>
      </c>
      <c r="X7" s="21">
        <v>1.5706316553316588E-3</v>
      </c>
      <c r="Y7" s="21">
        <v>3.2786885461736515E-3</v>
      </c>
      <c r="Z7" s="21">
        <v>5.2534152325553619E-2</v>
      </c>
      <c r="AA7" s="21">
        <v>2.9055253850403732E-3</v>
      </c>
      <c r="AB7" s="21">
        <v>3.1113061925485343E-3</v>
      </c>
      <c r="AC7" s="21">
        <v>1.5228124584418081E-3</v>
      </c>
      <c r="AD7" s="21">
        <v>4.0351311224135557E-4</v>
      </c>
      <c r="AE7" s="21">
        <v>2.4420573538507141E-4</v>
      </c>
      <c r="AF7" s="21">
        <v>7.3715272098719305E-4</v>
      </c>
      <c r="AG7" s="21">
        <v>6.8163849227295941E-4</v>
      </c>
      <c r="AH7" s="21">
        <v>7.3336974809555847E-4</v>
      </c>
      <c r="AI7" s="21">
        <v>9.1581714502999591E-4</v>
      </c>
      <c r="AJ7" s="21">
        <v>8.6742424778115583E-4</v>
      </c>
      <c r="AK7" s="21">
        <v>3.8348639852683143E-4</v>
      </c>
      <c r="AL7" s="21">
        <v>5.784199224065017E-4</v>
      </c>
      <c r="AM7" s="21">
        <v>1.9364327140395491E-3</v>
      </c>
      <c r="AN7" s="21">
        <v>1.3755233833382516E-3</v>
      </c>
      <c r="AO7" s="22">
        <v>4.7012872424673447E-4</v>
      </c>
    </row>
    <row r="8" spans="1:41" x14ac:dyDescent="0.15">
      <c r="A8" s="39">
        <v>11</v>
      </c>
      <c r="B8" s="6" t="s">
        <v>4</v>
      </c>
      <c r="C8" s="21">
        <v>0.148624215795503</v>
      </c>
      <c r="D8" s="21">
        <v>1.0585481060260523E-2</v>
      </c>
      <c r="E8" s="21">
        <v>0.10360742646756034</v>
      </c>
      <c r="F8" s="21">
        <v>7.3067283934067362E-5</v>
      </c>
      <c r="G8" s="21">
        <v>0.1286675144686748</v>
      </c>
      <c r="H8" s="21">
        <v>7.7540814977428401E-4</v>
      </c>
      <c r="I8" s="21">
        <v>2.435980123964896E-3</v>
      </c>
      <c r="J8" s="21">
        <v>4.0590455517477003E-3</v>
      </c>
      <c r="K8" s="21">
        <v>4.1539301694879985E-5</v>
      </c>
      <c r="L8" s="21">
        <v>1.4365391616254295E-4</v>
      </c>
      <c r="M8" s="21">
        <v>4.664798085195432E-4</v>
      </c>
      <c r="N8" s="21">
        <v>1.8043558876982358E-5</v>
      </c>
      <c r="O8" s="21">
        <v>9.7943640323769953E-5</v>
      </c>
      <c r="P8" s="21">
        <v>3.9479468250647769E-5</v>
      </c>
      <c r="Q8" s="21">
        <v>4.2986307890809349E-5</v>
      </c>
      <c r="R8" s="21">
        <v>3.140005108383572E-5</v>
      </c>
      <c r="S8" s="21">
        <v>3.8452864783575903E-5</v>
      </c>
      <c r="T8" s="21">
        <v>5.3546492883521478E-5</v>
      </c>
      <c r="U8" s="21">
        <v>4.1960465226483339E-5</v>
      </c>
      <c r="V8" s="21">
        <v>4.315228632874302E-5</v>
      </c>
      <c r="W8" s="21">
        <v>2.6048564392473809E-5</v>
      </c>
      <c r="X8" s="21">
        <v>1.238389780679972E-3</v>
      </c>
      <c r="Y8" s="21">
        <v>2.4618649137949034E-4</v>
      </c>
      <c r="Z8" s="21">
        <v>8.0748609473188802E-5</v>
      </c>
      <c r="AA8" s="21">
        <v>9.385064021279336E-5</v>
      </c>
      <c r="AB8" s="21">
        <v>5.61847796968161E-5</v>
      </c>
      <c r="AC8" s="21">
        <v>1.7677969079829209E-4</v>
      </c>
      <c r="AD8" s="21">
        <v>8.0621520826599824E-5</v>
      </c>
      <c r="AE8" s="21">
        <v>5.2168890233483318E-5</v>
      </c>
      <c r="AF8" s="21">
        <v>1.8885430084431145E-4</v>
      </c>
      <c r="AG8" s="21">
        <v>4.4965629761864532E-4</v>
      </c>
      <c r="AH8" s="21">
        <v>4.7052295982176348E-4</v>
      </c>
      <c r="AI8" s="21">
        <v>3.8150279274271151E-3</v>
      </c>
      <c r="AJ8" s="21">
        <v>5.3814001794597133E-3</v>
      </c>
      <c r="AK8" s="21">
        <v>9.8759152598550874E-4</v>
      </c>
      <c r="AL8" s="21">
        <v>1.4203087806534054E-4</v>
      </c>
      <c r="AM8" s="21">
        <v>6.3484317890360492E-2</v>
      </c>
      <c r="AN8" s="21">
        <v>3.6389525507981836E-4</v>
      </c>
      <c r="AO8" s="22">
        <v>2.2368027202975408E-3</v>
      </c>
    </row>
    <row r="9" spans="1:41" x14ac:dyDescent="0.15">
      <c r="A9" s="39">
        <v>15</v>
      </c>
      <c r="B9" s="6" t="s">
        <v>5</v>
      </c>
      <c r="C9" s="21">
        <v>3.2046967309583138E-3</v>
      </c>
      <c r="D9" s="21">
        <v>1.7298653229529148E-3</v>
      </c>
      <c r="E9" s="21">
        <v>1.0771684363279341E-2</v>
      </c>
      <c r="F9" s="21">
        <v>2.0454158788485595E-3</v>
      </c>
      <c r="G9" s="21">
        <v>2.1112563461618996E-3</v>
      </c>
      <c r="H9" s="21">
        <v>0.18945650182392429</v>
      </c>
      <c r="I9" s="21">
        <v>3.0387913548664924E-3</v>
      </c>
      <c r="J9" s="21">
        <v>2.008093768722693E-3</v>
      </c>
      <c r="K9" s="21">
        <v>5.380832579257055E-4</v>
      </c>
      <c r="L9" s="21">
        <v>1.5778835555030333E-3</v>
      </c>
      <c r="M9" s="21">
        <v>2.7435246783528685E-3</v>
      </c>
      <c r="N9" s="21">
        <v>5.316770670502906E-4</v>
      </c>
      <c r="O9" s="21">
        <v>1.206423537162797E-3</v>
      </c>
      <c r="P9" s="21">
        <v>1.4895077664969151E-3</v>
      </c>
      <c r="Q9" s="21">
        <v>1.4464974317640695E-3</v>
      </c>
      <c r="R9" s="21">
        <v>1.788859176136755E-3</v>
      </c>
      <c r="S9" s="21">
        <v>2.1476065969948223E-3</v>
      </c>
      <c r="T9" s="21">
        <v>3.4492093343912421E-3</v>
      </c>
      <c r="U9" s="21">
        <v>1.2321018699871392E-3</v>
      </c>
      <c r="V9" s="21">
        <v>2.0305673705150137E-3</v>
      </c>
      <c r="W9" s="21">
        <v>8.8120194424119247E-4</v>
      </c>
      <c r="X9" s="21">
        <v>4.0596061916375343E-3</v>
      </c>
      <c r="Y9" s="21">
        <v>4.1146192379323022E-3</v>
      </c>
      <c r="Z9" s="21">
        <v>1.2988559107214115E-3</v>
      </c>
      <c r="AA9" s="21">
        <v>1.7880794672270014E-3</v>
      </c>
      <c r="AB9" s="21">
        <v>2.8784617305948586E-3</v>
      </c>
      <c r="AC9" s="21">
        <v>4.6056390212872002E-3</v>
      </c>
      <c r="AD9" s="21">
        <v>1.8624308146875954E-3</v>
      </c>
      <c r="AE9" s="21">
        <v>2.8227445166351307E-4</v>
      </c>
      <c r="AF9" s="21">
        <v>2.9442730385725317E-3</v>
      </c>
      <c r="AG9" s="21">
        <v>1.2922914720695513E-3</v>
      </c>
      <c r="AH9" s="21">
        <v>4.4497472255124798E-3</v>
      </c>
      <c r="AI9" s="21">
        <v>9.0593999615647407E-4</v>
      </c>
      <c r="AJ9" s="21">
        <v>4.1299028265097178E-3</v>
      </c>
      <c r="AK9" s="21">
        <v>2.2887303056029689E-2</v>
      </c>
      <c r="AL9" s="21">
        <v>2.8617231483386084E-3</v>
      </c>
      <c r="AM9" s="21">
        <v>4.9528370796971151E-3</v>
      </c>
      <c r="AN9" s="21">
        <v>2.0822909717055478E-2</v>
      </c>
      <c r="AO9" s="22">
        <v>8.9207100989976106E-4</v>
      </c>
    </row>
    <row r="10" spans="1:41" x14ac:dyDescent="0.15">
      <c r="A10" s="39">
        <v>16</v>
      </c>
      <c r="B10" s="6" t="s">
        <v>6</v>
      </c>
      <c r="C10" s="21">
        <v>1.3372776637218991E-2</v>
      </c>
      <c r="D10" s="21">
        <v>2.1026287504121374E-2</v>
      </c>
      <c r="E10" s="21">
        <v>4.9185112035640263E-3</v>
      </c>
      <c r="F10" s="21">
        <v>1.875782166468028E-3</v>
      </c>
      <c r="G10" s="21">
        <v>1.0729758062072015E-2</v>
      </c>
      <c r="H10" s="21">
        <v>3.8634814749163335E-3</v>
      </c>
      <c r="I10" s="21">
        <v>0.2211871023532791</v>
      </c>
      <c r="J10" s="21">
        <v>6.1880915528748836E-3</v>
      </c>
      <c r="K10" s="21">
        <v>9.5418505643164069E-4</v>
      </c>
      <c r="L10" s="21">
        <v>4.212682757087075E-3</v>
      </c>
      <c r="M10" s="21">
        <v>2.0474109934327845E-2</v>
      </c>
      <c r="N10" s="21">
        <v>7.3195830258430646E-4</v>
      </c>
      <c r="O10" s="21">
        <v>2.8581834453634352E-3</v>
      </c>
      <c r="P10" s="21">
        <v>3.8821079508390027E-3</v>
      </c>
      <c r="Q10" s="21">
        <v>1.9849515431667251E-3</v>
      </c>
      <c r="R10" s="21">
        <v>2.2793423769151282E-3</v>
      </c>
      <c r="S10" s="21">
        <v>5.8741293705452226E-3</v>
      </c>
      <c r="T10" s="21">
        <v>4.4437552388347261E-3</v>
      </c>
      <c r="U10" s="21">
        <v>5.1982305772521704E-3</v>
      </c>
      <c r="V10" s="21">
        <v>3.9631876325311333E-3</v>
      </c>
      <c r="W10" s="21">
        <v>1.3806517731008972E-3</v>
      </c>
      <c r="X10" s="21">
        <v>4.3408488842169489E-2</v>
      </c>
      <c r="Y10" s="21">
        <v>2.8442949423848837E-2</v>
      </c>
      <c r="Z10" s="21">
        <v>3.4134331902358618E-3</v>
      </c>
      <c r="AA10" s="21">
        <v>5.259701771216636E-3</v>
      </c>
      <c r="AB10" s="21">
        <v>5.7464132109160621E-3</v>
      </c>
      <c r="AC10" s="21">
        <v>7.5965736874020976E-3</v>
      </c>
      <c r="AD10" s="21">
        <v>5.8805301301653543E-3</v>
      </c>
      <c r="AE10" s="21">
        <v>1.5128258422773253E-3</v>
      </c>
      <c r="AF10" s="21">
        <v>4.1229407487280443E-3</v>
      </c>
      <c r="AG10" s="21">
        <v>1.0148289898481214E-2</v>
      </c>
      <c r="AH10" s="21">
        <v>2.8228988901512365E-3</v>
      </c>
      <c r="AI10" s="21">
        <v>7.2486525155176446E-3</v>
      </c>
      <c r="AJ10" s="21">
        <v>6.1629194862406356E-3</v>
      </c>
      <c r="AK10" s="21">
        <v>1.4997850159291125E-2</v>
      </c>
      <c r="AL10" s="21">
        <v>4.2241213103118552E-3</v>
      </c>
      <c r="AM10" s="21">
        <v>6.3594694133042255E-3</v>
      </c>
      <c r="AN10" s="21">
        <v>0.34355531223412794</v>
      </c>
      <c r="AO10" s="22">
        <v>1.7472708757971726E-3</v>
      </c>
    </row>
    <row r="11" spans="1:41" x14ac:dyDescent="0.15">
      <c r="A11" s="39">
        <v>20</v>
      </c>
      <c r="B11" s="6" t="s">
        <v>7</v>
      </c>
      <c r="C11" s="21">
        <v>4.2062428166784328E-2</v>
      </c>
      <c r="D11" s="21">
        <v>1.7049402765638086E-3</v>
      </c>
      <c r="E11" s="21">
        <v>1.777682692722617E-2</v>
      </c>
      <c r="F11" s="21">
        <v>1.4803983506376005E-2</v>
      </c>
      <c r="G11" s="21">
        <v>1.5920871038498343E-2</v>
      </c>
      <c r="H11" s="21">
        <v>5.9453977253529869E-2</v>
      </c>
      <c r="I11" s="21">
        <v>3.576303929988791E-2</v>
      </c>
      <c r="J11" s="21">
        <v>0.24339163658429702</v>
      </c>
      <c r="K11" s="21">
        <v>1.8884821092096854E-2</v>
      </c>
      <c r="L11" s="21">
        <v>0.13456983087897256</v>
      </c>
      <c r="M11" s="21">
        <v>1.4488139862805468E-2</v>
      </c>
      <c r="N11" s="21">
        <v>2.8330141481159969E-4</v>
      </c>
      <c r="O11" s="21">
        <v>5.7999472369751025E-3</v>
      </c>
      <c r="P11" s="21">
        <v>9.0733085678211759E-3</v>
      </c>
      <c r="Q11" s="21">
        <v>4.3931128391438562E-3</v>
      </c>
      <c r="R11" s="21">
        <v>3.4175101938785637E-3</v>
      </c>
      <c r="S11" s="21">
        <v>9.9625677806743917E-3</v>
      </c>
      <c r="T11" s="21">
        <v>1.283324355977917E-2</v>
      </c>
      <c r="U11" s="21">
        <v>6.9941203206269212E-3</v>
      </c>
      <c r="V11" s="21">
        <v>1.0358433875432777E-2</v>
      </c>
      <c r="W11" s="21">
        <v>8.2388123793286222E-3</v>
      </c>
      <c r="X11" s="21">
        <v>2.4982081087602217E-2</v>
      </c>
      <c r="Y11" s="21">
        <v>6.0686462419022522E-3</v>
      </c>
      <c r="Z11" s="21">
        <v>2.3159329263090439E-3</v>
      </c>
      <c r="AA11" s="21">
        <v>9.3044363205621577E-3</v>
      </c>
      <c r="AB11" s="21">
        <v>1.3800607921821926E-2</v>
      </c>
      <c r="AC11" s="21">
        <v>7.138910761078567E-4</v>
      </c>
      <c r="AD11" s="21">
        <v>8.0984497194494856E-4</v>
      </c>
      <c r="AE11" s="21">
        <v>2.8543593263798838E-4</v>
      </c>
      <c r="AF11" s="21">
        <v>1.3178318720132203E-3</v>
      </c>
      <c r="AG11" s="21">
        <v>1.7174140792406264E-3</v>
      </c>
      <c r="AH11" s="21">
        <v>1.7396866941211517E-3</v>
      </c>
      <c r="AI11" s="21">
        <v>8.0470040563784349E-3</v>
      </c>
      <c r="AJ11" s="21">
        <v>0.16382941999934994</v>
      </c>
      <c r="AK11" s="21">
        <v>3.0015935289453336E-3</v>
      </c>
      <c r="AL11" s="21">
        <v>4.8973858182442577E-3</v>
      </c>
      <c r="AM11" s="21">
        <v>8.7813146161146178E-3</v>
      </c>
      <c r="AN11" s="21">
        <v>1.4966150267735545E-2</v>
      </c>
      <c r="AO11" s="22">
        <v>3.7110195433477586E-3</v>
      </c>
    </row>
    <row r="12" spans="1:41" x14ac:dyDescent="0.15">
      <c r="A12" s="39">
        <v>21</v>
      </c>
      <c r="B12" s="6" t="s">
        <v>8</v>
      </c>
      <c r="C12" s="21">
        <v>1.3181445609657009E-2</v>
      </c>
      <c r="D12" s="21">
        <v>1.8675039640090686E-2</v>
      </c>
      <c r="E12" s="21">
        <v>2.9157744291470111E-2</v>
      </c>
      <c r="F12" s="21">
        <v>2.3191456535266355E-2</v>
      </c>
      <c r="G12" s="21">
        <v>1.0618759706255001E-2</v>
      </c>
      <c r="H12" s="21">
        <v>4.4835591419822591E-3</v>
      </c>
      <c r="I12" s="21">
        <v>1.3887818952383398E-2</v>
      </c>
      <c r="J12" s="21">
        <v>1.8569292752038283E-2</v>
      </c>
      <c r="K12" s="21">
        <v>0.12346004959741479</v>
      </c>
      <c r="L12" s="21">
        <v>2.8739621282936612E-3</v>
      </c>
      <c r="M12" s="21">
        <v>2.1632020677307056E-2</v>
      </c>
      <c r="N12" s="21">
        <v>2.2336775751305997E-3</v>
      </c>
      <c r="O12" s="21">
        <v>1.574272292778621E-2</v>
      </c>
      <c r="P12" s="21">
        <v>7.2311155225339638E-3</v>
      </c>
      <c r="Q12" s="21">
        <v>3.223463376688173E-3</v>
      </c>
      <c r="R12" s="21">
        <v>2.9619422965240102E-3</v>
      </c>
      <c r="S12" s="21">
        <v>4.1637635830889166E-3</v>
      </c>
      <c r="T12" s="21">
        <v>3.6079027486523437E-3</v>
      </c>
      <c r="U12" s="21">
        <v>3.4085956528165113E-3</v>
      </c>
      <c r="V12" s="21">
        <v>2.9184234511712395E-3</v>
      </c>
      <c r="W12" s="21">
        <v>3.3025302823688498E-3</v>
      </c>
      <c r="X12" s="21">
        <v>1.7152192206956775E-2</v>
      </c>
      <c r="Y12" s="21">
        <v>2.1766230562076504E-2</v>
      </c>
      <c r="Z12" s="21">
        <v>1.2653539925386313E-2</v>
      </c>
      <c r="AA12" s="21">
        <v>1.2741273018845645E-2</v>
      </c>
      <c r="AB12" s="21">
        <v>1.8687141656368103E-2</v>
      </c>
      <c r="AC12" s="21">
        <v>8.1049936026874828E-3</v>
      </c>
      <c r="AD12" s="21">
        <v>4.5949504523472486E-3</v>
      </c>
      <c r="AE12" s="21">
        <v>1.3317326912968752E-3</v>
      </c>
      <c r="AF12" s="21">
        <v>0.10668721858830821</v>
      </c>
      <c r="AG12" s="21">
        <v>4.6090575044306706E-3</v>
      </c>
      <c r="AH12" s="21">
        <v>1.3341084356787894E-2</v>
      </c>
      <c r="AI12" s="21">
        <v>6.045708155689185E-3</v>
      </c>
      <c r="AJ12" s="21">
        <v>4.6711194432907657E-3</v>
      </c>
      <c r="AK12" s="21">
        <v>6.9281394569594024E-3</v>
      </c>
      <c r="AL12" s="21">
        <v>4.2689459981102339E-3</v>
      </c>
      <c r="AM12" s="21">
        <v>9.9525506355113182E-3</v>
      </c>
      <c r="AN12" s="21">
        <v>8.4421214023921408E-3</v>
      </c>
      <c r="AO12" s="22">
        <v>1.3056714784056794E-2</v>
      </c>
    </row>
    <row r="13" spans="1:41" x14ac:dyDescent="0.15">
      <c r="A13" s="39">
        <v>22</v>
      </c>
      <c r="B13" s="6" t="s">
        <v>9</v>
      </c>
      <c r="C13" s="21">
        <v>7.6357125059753938E-3</v>
      </c>
      <c r="D13" s="21">
        <v>8.9016206483467433E-3</v>
      </c>
      <c r="E13" s="21">
        <v>1.0747965933480872E-2</v>
      </c>
      <c r="F13" s="21">
        <v>4.553983346848825E-3</v>
      </c>
      <c r="G13" s="21">
        <v>9.9609818558263931E-3</v>
      </c>
      <c r="H13" s="21">
        <v>5.5271822386822921E-3</v>
      </c>
      <c r="I13" s="21">
        <v>9.8017445478416551E-3</v>
      </c>
      <c r="J13" s="21">
        <v>1.176177855105189E-2</v>
      </c>
      <c r="K13" s="21">
        <v>9.7920358390302868E-4</v>
      </c>
      <c r="L13" s="21">
        <v>0.16769008221571713</v>
      </c>
      <c r="M13" s="21">
        <v>4.0445117567888805E-3</v>
      </c>
      <c r="N13" s="21">
        <v>4.2822479495071452E-4</v>
      </c>
      <c r="O13" s="21">
        <v>3.2457994475850673E-3</v>
      </c>
      <c r="P13" s="21">
        <v>4.3522929661367615E-3</v>
      </c>
      <c r="Q13" s="21">
        <v>1.0662558017624113E-2</v>
      </c>
      <c r="R13" s="21">
        <v>1.135092527287805E-2</v>
      </c>
      <c r="S13" s="21">
        <v>3.9917657619354813E-2</v>
      </c>
      <c r="T13" s="21">
        <v>1.4033906995460078E-2</v>
      </c>
      <c r="U13" s="21">
        <v>2.0696979153898568E-2</v>
      </c>
      <c r="V13" s="21">
        <v>3.9541288532797078E-2</v>
      </c>
      <c r="W13" s="21">
        <v>2.8228873893095825E-2</v>
      </c>
      <c r="X13" s="21">
        <v>3.5464745765512548E-2</v>
      </c>
      <c r="Y13" s="21">
        <v>1.5786745420229654E-2</v>
      </c>
      <c r="Z13" s="21">
        <v>3.8461875526531195E-3</v>
      </c>
      <c r="AA13" s="21">
        <v>3.5390829487997884E-2</v>
      </c>
      <c r="AB13" s="21">
        <v>1.8274906424469651E-2</v>
      </c>
      <c r="AC13" s="21">
        <v>7.3833110036609995E-3</v>
      </c>
      <c r="AD13" s="21">
        <v>4.3374158597800985E-3</v>
      </c>
      <c r="AE13" s="21">
        <v>1.525731979235227E-3</v>
      </c>
      <c r="AF13" s="21">
        <v>6.1279513485182052E-3</v>
      </c>
      <c r="AG13" s="21">
        <v>4.4420045667982796E-3</v>
      </c>
      <c r="AH13" s="21">
        <v>3.5823552807794207E-3</v>
      </c>
      <c r="AI13" s="21">
        <v>4.9103106152993091E-3</v>
      </c>
      <c r="AJ13" s="21">
        <v>3.9541954487643969E-3</v>
      </c>
      <c r="AK13" s="21">
        <v>8.7254244725568295E-3</v>
      </c>
      <c r="AL13" s="21">
        <v>1.5604894483382068E-2</v>
      </c>
      <c r="AM13" s="21">
        <v>5.2123893713556186E-3</v>
      </c>
      <c r="AN13" s="21">
        <v>4.6936335337816541E-2</v>
      </c>
      <c r="AO13" s="22">
        <v>3.0040994517205677E-3</v>
      </c>
    </row>
    <row r="14" spans="1:41" x14ac:dyDescent="0.15">
      <c r="A14" s="39">
        <v>25</v>
      </c>
      <c r="B14" s="6" t="s">
        <v>10</v>
      </c>
      <c r="C14" s="21">
        <v>1.3071315898908894E-3</v>
      </c>
      <c r="D14" s="21">
        <v>2.9075112869210413E-4</v>
      </c>
      <c r="E14" s="21">
        <v>2.0885191722344558E-4</v>
      </c>
      <c r="F14" s="21">
        <v>2.7333037605704598E-4</v>
      </c>
      <c r="G14" s="21">
        <v>8.6911233121097652E-4</v>
      </c>
      <c r="H14" s="21">
        <v>2.4874441563254213E-4</v>
      </c>
      <c r="I14" s="21">
        <v>9.9539438868643062E-4</v>
      </c>
      <c r="J14" s="21">
        <v>2.8988426960569352E-3</v>
      </c>
      <c r="K14" s="21">
        <v>6.6998415198286044E-3</v>
      </c>
      <c r="L14" s="21">
        <v>1.4420606094549229E-3</v>
      </c>
      <c r="M14" s="21">
        <v>1.8916545215297072E-2</v>
      </c>
      <c r="N14" s="21">
        <v>6.5094600404775807E-5</v>
      </c>
      <c r="O14" s="21">
        <v>2.0058406408731688E-3</v>
      </c>
      <c r="P14" s="21">
        <v>2.8989433727300358E-3</v>
      </c>
      <c r="Q14" s="21">
        <v>5.1404227186446589E-3</v>
      </c>
      <c r="R14" s="21">
        <v>4.2797917318636624E-3</v>
      </c>
      <c r="S14" s="21">
        <v>4.2266356234528929E-3</v>
      </c>
      <c r="T14" s="21">
        <v>1.940698525417563E-2</v>
      </c>
      <c r="U14" s="21">
        <v>5.9618077349252903E-3</v>
      </c>
      <c r="V14" s="21">
        <v>2.9359504077684814E-3</v>
      </c>
      <c r="W14" s="21">
        <v>8.8564723489224567E-4</v>
      </c>
      <c r="X14" s="21">
        <v>1.614839995959126E-3</v>
      </c>
      <c r="Y14" s="21">
        <v>2.7374905948646663E-2</v>
      </c>
      <c r="Z14" s="21">
        <v>1.0273733556235597E-3</v>
      </c>
      <c r="AA14" s="21">
        <v>3.7560346648043154E-3</v>
      </c>
      <c r="AB14" s="21">
        <v>4.7487595641095584E-4</v>
      </c>
      <c r="AC14" s="21">
        <v>3.4925527830194738E-4</v>
      </c>
      <c r="AD14" s="21">
        <v>2.4868365691786519E-4</v>
      </c>
      <c r="AE14" s="21">
        <v>4.8992060323103915E-4</v>
      </c>
      <c r="AF14" s="21">
        <v>4.733128250716019E-4</v>
      </c>
      <c r="AG14" s="21">
        <v>3.4248680496426633E-4</v>
      </c>
      <c r="AH14" s="21">
        <v>4.4898329372305816E-4</v>
      </c>
      <c r="AI14" s="21">
        <v>1.047043894730453E-3</v>
      </c>
      <c r="AJ14" s="21">
        <v>5.3938468668122085E-4</v>
      </c>
      <c r="AK14" s="21">
        <v>4.2549396034810674E-4</v>
      </c>
      <c r="AL14" s="21">
        <v>1.0032806584067198E-3</v>
      </c>
      <c r="AM14" s="21">
        <v>8.1908471786882502E-4</v>
      </c>
      <c r="AN14" s="21">
        <v>3.0956395446933276E-3</v>
      </c>
      <c r="AO14" s="22">
        <v>1.6181524429756114E-3</v>
      </c>
    </row>
    <row r="15" spans="1:41" x14ac:dyDescent="0.15">
      <c r="A15" s="39">
        <v>26</v>
      </c>
      <c r="B15" s="6" t="s">
        <v>11</v>
      </c>
      <c r="C15" s="21">
        <v>2.6220048508116158E-4</v>
      </c>
      <c r="D15" s="21">
        <v>1.6530652482551049E-4</v>
      </c>
      <c r="E15" s="21">
        <v>4.7624655921192286E-4</v>
      </c>
      <c r="F15" s="21">
        <v>1.2821572705979804E-3</v>
      </c>
      <c r="G15" s="21">
        <v>3.5914863117990478E-4</v>
      </c>
      <c r="H15" s="21">
        <v>2.4592845373108685E-4</v>
      </c>
      <c r="I15" s="21">
        <v>2.7476774394134549E-3</v>
      </c>
      <c r="J15" s="21">
        <v>7.2419670310605469E-4</v>
      </c>
      <c r="K15" s="21">
        <v>1.7603256186220654E-4</v>
      </c>
      <c r="L15" s="21">
        <v>1.4198080882211678E-3</v>
      </c>
      <c r="M15" s="21">
        <v>4.4488268062203712E-3</v>
      </c>
      <c r="N15" s="21">
        <v>0.23992432526250879</v>
      </c>
      <c r="O15" s="21">
        <v>1.6046679467236374E-3</v>
      </c>
      <c r="P15" s="21">
        <v>0.18694459238830133</v>
      </c>
      <c r="Q15" s="21">
        <v>6.6670972844551257E-2</v>
      </c>
      <c r="R15" s="21">
        <v>8.3448781718769918E-2</v>
      </c>
      <c r="S15" s="21">
        <v>2.2822402840801247E-2</v>
      </c>
      <c r="T15" s="21">
        <v>1.0458887636900888E-2</v>
      </c>
      <c r="U15" s="21">
        <v>7.1992661636448074E-2</v>
      </c>
      <c r="V15" s="21">
        <v>7.5698240470543484E-3</v>
      </c>
      <c r="W15" s="21">
        <v>4.203162267630154E-2</v>
      </c>
      <c r="X15" s="21">
        <v>3.2266606987540213E-3</v>
      </c>
      <c r="Y15" s="21">
        <v>2.1665148748679079E-2</v>
      </c>
      <c r="Z15" s="21">
        <v>8.2848676918134798E-4</v>
      </c>
      <c r="AA15" s="21">
        <v>1.4006451112530977E-3</v>
      </c>
      <c r="AB15" s="21">
        <v>2.0367010444912861E-4</v>
      </c>
      <c r="AC15" s="21">
        <v>2.7231793646932814E-4</v>
      </c>
      <c r="AD15" s="21">
        <v>2.0399895561326367E-4</v>
      </c>
      <c r="AE15" s="21">
        <v>3.7039378044086862E-4</v>
      </c>
      <c r="AF15" s="21">
        <v>4.346068951917813E-4</v>
      </c>
      <c r="AG15" s="21">
        <v>2.8227043040879459E-4</v>
      </c>
      <c r="AH15" s="21">
        <v>4.4101589478700822E-4</v>
      </c>
      <c r="AI15" s="21">
        <v>2.6387786793436753E-4</v>
      </c>
      <c r="AJ15" s="21">
        <v>1.6684300691522763E-4</v>
      </c>
      <c r="AK15" s="21">
        <v>2.400521374990977E-4</v>
      </c>
      <c r="AL15" s="21">
        <v>6.79935058039212E-4</v>
      </c>
      <c r="AM15" s="21">
        <v>2.844477128825399E-4</v>
      </c>
      <c r="AN15" s="21">
        <v>6.5019806862376243E-4</v>
      </c>
      <c r="AO15" s="22">
        <v>2.5294648655473993E-3</v>
      </c>
    </row>
    <row r="16" spans="1:41" x14ac:dyDescent="0.15">
      <c r="A16" s="39">
        <v>27</v>
      </c>
      <c r="B16" s="6" t="s">
        <v>12</v>
      </c>
      <c r="C16" s="21">
        <v>2.6129264230765166E-4</v>
      </c>
      <c r="D16" s="21">
        <v>1.3376760908152775E-4</v>
      </c>
      <c r="E16" s="21">
        <v>2.637574983944378E-4</v>
      </c>
      <c r="F16" s="21">
        <v>9.081034294386853E-4</v>
      </c>
      <c r="G16" s="21">
        <v>5.8810519254481506E-4</v>
      </c>
      <c r="H16" s="21">
        <v>2.0488218456881827E-4</v>
      </c>
      <c r="I16" s="21">
        <v>1.2362864567074308E-3</v>
      </c>
      <c r="J16" s="21">
        <v>1.078292504059369E-2</v>
      </c>
      <c r="K16" s="21">
        <v>2.2818295680898819E-4</v>
      </c>
      <c r="L16" s="21">
        <v>2.3845685499487958E-3</v>
      </c>
      <c r="M16" s="21">
        <v>1.2793483186342139E-2</v>
      </c>
      <c r="N16" s="21">
        <v>3.4403353579494048E-5</v>
      </c>
      <c r="O16" s="21">
        <v>0.25469935677190114</v>
      </c>
      <c r="P16" s="21">
        <v>5.7750698220448426E-2</v>
      </c>
      <c r="Q16" s="21">
        <v>2.860853730889916E-2</v>
      </c>
      <c r="R16" s="21">
        <v>1.9847166451269427E-2</v>
      </c>
      <c r="S16" s="21">
        <v>4.9786622281728081E-2</v>
      </c>
      <c r="T16" s="21">
        <v>7.0417318256509348E-2</v>
      </c>
      <c r="U16" s="21">
        <v>8.6146920301483909E-2</v>
      </c>
      <c r="V16" s="21">
        <v>3.4621783962115266E-2</v>
      </c>
      <c r="W16" s="21">
        <v>3.7920258662371219E-2</v>
      </c>
      <c r="X16" s="21">
        <v>7.4298463071672339E-3</v>
      </c>
      <c r="Y16" s="21">
        <v>1.178024117665602E-2</v>
      </c>
      <c r="Z16" s="21">
        <v>4.4160942271219911E-3</v>
      </c>
      <c r="AA16" s="21">
        <v>1.3006350512284469E-3</v>
      </c>
      <c r="AB16" s="21">
        <v>3.9436058858187401E-4</v>
      </c>
      <c r="AC16" s="21">
        <v>3.0130697887241037E-4</v>
      </c>
      <c r="AD16" s="21">
        <v>2.1296769691693532E-4</v>
      </c>
      <c r="AE16" s="21">
        <v>2.2707193326905987E-4</v>
      </c>
      <c r="AF16" s="21">
        <v>3.27866579186871E-4</v>
      </c>
      <c r="AG16" s="21">
        <v>3.6446027561925273E-4</v>
      </c>
      <c r="AH16" s="21">
        <v>5.5702521686609642E-4</v>
      </c>
      <c r="AI16" s="21">
        <v>3.4767277856828204E-4</v>
      </c>
      <c r="AJ16" s="21">
        <v>2.1101210888064301E-3</v>
      </c>
      <c r="AK16" s="21">
        <v>4.1290549762228949E-4</v>
      </c>
      <c r="AL16" s="21">
        <v>8.827861516929388E-4</v>
      </c>
      <c r="AM16" s="21">
        <v>6.3650777895794027E-4</v>
      </c>
      <c r="AN16" s="21">
        <v>2.1024984069468134E-3</v>
      </c>
      <c r="AO16" s="22">
        <v>2.0934741253212643E-3</v>
      </c>
    </row>
    <row r="17" spans="1:41" x14ac:dyDescent="0.15">
      <c r="A17" s="39">
        <v>28</v>
      </c>
      <c r="B17" s="6" t="s">
        <v>13</v>
      </c>
      <c r="C17" s="21">
        <v>2.6876072589103826E-3</v>
      </c>
      <c r="D17" s="21">
        <v>1.5018086783076061E-3</v>
      </c>
      <c r="E17" s="21">
        <v>2.0909795179830629E-3</v>
      </c>
      <c r="F17" s="21">
        <v>2.1862347218787959E-3</v>
      </c>
      <c r="G17" s="21">
        <v>6.2212472431431723E-3</v>
      </c>
      <c r="H17" s="21">
        <v>1.860773305503637E-3</v>
      </c>
      <c r="I17" s="21">
        <v>5.3634976181339989E-3</v>
      </c>
      <c r="J17" s="21">
        <v>9.0680063326945108E-3</v>
      </c>
      <c r="K17" s="21">
        <v>6.0144062421691889E-4</v>
      </c>
      <c r="L17" s="21">
        <v>2.3243316434904595E-3</v>
      </c>
      <c r="M17" s="21">
        <v>8.4732523081525908E-3</v>
      </c>
      <c r="N17" s="21">
        <v>2.8662277538321314E-4</v>
      </c>
      <c r="O17" s="21">
        <v>1.7598637305694805E-3</v>
      </c>
      <c r="P17" s="21">
        <v>5.4502586449985978E-2</v>
      </c>
      <c r="Q17" s="21">
        <v>1.7278127034243227E-2</v>
      </c>
      <c r="R17" s="21">
        <v>2.5822086678674062E-2</v>
      </c>
      <c r="S17" s="21">
        <v>3.0497232341819017E-2</v>
      </c>
      <c r="T17" s="21">
        <v>2.0626592627124078E-2</v>
      </c>
      <c r="U17" s="21">
        <v>2.323193234450378E-2</v>
      </c>
      <c r="V17" s="21">
        <v>3.0422013775787564E-2</v>
      </c>
      <c r="W17" s="21">
        <v>1.172180707228271E-2</v>
      </c>
      <c r="X17" s="21">
        <v>7.3546593835879786E-3</v>
      </c>
      <c r="Y17" s="21">
        <v>7.4164330202274767E-2</v>
      </c>
      <c r="Z17" s="21">
        <v>3.758430327993393E-3</v>
      </c>
      <c r="AA17" s="21">
        <v>5.3146777563039729E-3</v>
      </c>
      <c r="AB17" s="21">
        <v>8.9837962892799219E-4</v>
      </c>
      <c r="AC17" s="21">
        <v>2.7796364030542786E-3</v>
      </c>
      <c r="AD17" s="21">
        <v>7.8552150525907033E-4</v>
      </c>
      <c r="AE17" s="21">
        <v>1.5142886985748708E-3</v>
      </c>
      <c r="AF17" s="21">
        <v>2.3551494883814542E-3</v>
      </c>
      <c r="AG17" s="21">
        <v>1.4606622520319341E-3</v>
      </c>
      <c r="AH17" s="21">
        <v>4.2861728306736995E-3</v>
      </c>
      <c r="AI17" s="21">
        <v>1.0644807365137465E-3</v>
      </c>
      <c r="AJ17" s="21">
        <v>9.7704636192625424E-4</v>
      </c>
      <c r="AK17" s="21">
        <v>2.3837553399876335E-3</v>
      </c>
      <c r="AL17" s="21">
        <v>2.525328825511858E-3</v>
      </c>
      <c r="AM17" s="21">
        <v>2.7578278508030062E-3</v>
      </c>
      <c r="AN17" s="21">
        <v>1.9350051754766717E-3</v>
      </c>
      <c r="AO17" s="22">
        <v>3.7259401567096588E-3</v>
      </c>
    </row>
    <row r="18" spans="1:41" x14ac:dyDescent="0.15">
      <c r="A18" s="39">
        <v>29</v>
      </c>
      <c r="B18" s="6" t="s">
        <v>14</v>
      </c>
      <c r="C18" s="21">
        <v>2.2201096385420554E-4</v>
      </c>
      <c r="D18" s="21">
        <v>2.2897975960862224E-4</v>
      </c>
      <c r="E18" s="21">
        <v>1.7787807147568414E-4</v>
      </c>
      <c r="F18" s="21">
        <v>6.852325325447735E-4</v>
      </c>
      <c r="G18" s="21">
        <v>3.0188125641174751E-4</v>
      </c>
      <c r="H18" s="21">
        <v>2.1307168400916737E-4</v>
      </c>
      <c r="I18" s="21">
        <v>3.9278091298064005E-4</v>
      </c>
      <c r="J18" s="21">
        <v>3.155471138167528E-4</v>
      </c>
      <c r="K18" s="21">
        <v>1.5548257458081771E-4</v>
      </c>
      <c r="L18" s="21">
        <v>5.6050398977749896E-4</v>
      </c>
      <c r="M18" s="21">
        <v>1.8229142770776877E-3</v>
      </c>
      <c r="N18" s="21">
        <v>6.0776472843305684E-5</v>
      </c>
      <c r="O18" s="21">
        <v>4.2466279913093077E-4</v>
      </c>
      <c r="P18" s="21">
        <v>9.8119268770960398E-4</v>
      </c>
      <c r="Q18" s="21">
        <v>0.12653667149421907</v>
      </c>
      <c r="R18" s="21">
        <v>2.618424744297897E-2</v>
      </c>
      <c r="S18" s="21">
        <v>1.289501423000255E-2</v>
      </c>
      <c r="T18" s="21">
        <v>2.7254597959777737E-3</v>
      </c>
      <c r="U18" s="21">
        <v>2.2816926882551002E-2</v>
      </c>
      <c r="V18" s="21">
        <v>1.9184099817032433E-3</v>
      </c>
      <c r="W18" s="21">
        <v>8.4785738599233423E-3</v>
      </c>
      <c r="X18" s="21">
        <v>1.5929224588265827E-3</v>
      </c>
      <c r="Y18" s="21">
        <v>6.6776020215106096E-3</v>
      </c>
      <c r="Z18" s="21">
        <v>1.2558767853823804E-3</v>
      </c>
      <c r="AA18" s="21">
        <v>8.7736791554697807E-3</v>
      </c>
      <c r="AB18" s="21">
        <v>4.3568887061795126E-4</v>
      </c>
      <c r="AC18" s="21">
        <v>4.568168923393106E-4</v>
      </c>
      <c r="AD18" s="21">
        <v>5.637738060353402E-4</v>
      </c>
      <c r="AE18" s="21">
        <v>2.23350039652523E-4</v>
      </c>
      <c r="AF18" s="21">
        <v>8.1615522852195802E-4</v>
      </c>
      <c r="AG18" s="21">
        <v>7.8067981090547411E-4</v>
      </c>
      <c r="AH18" s="21">
        <v>8.1371898668648876E-4</v>
      </c>
      <c r="AI18" s="21">
        <v>4.2102807536942413E-4</v>
      </c>
      <c r="AJ18" s="21">
        <v>2.9196162255509469E-4</v>
      </c>
      <c r="AK18" s="21">
        <v>3.9562399637944656E-4</v>
      </c>
      <c r="AL18" s="21">
        <v>6.8443164791519868E-3</v>
      </c>
      <c r="AM18" s="21">
        <v>3.6678899797456833E-4</v>
      </c>
      <c r="AN18" s="21">
        <v>2.4007205258642588E-4</v>
      </c>
      <c r="AO18" s="22">
        <v>3.1472254338008775E-4</v>
      </c>
    </row>
    <row r="19" spans="1:41" x14ac:dyDescent="0.15">
      <c r="A19" s="39">
        <v>30</v>
      </c>
      <c r="B19" s="6" t="s">
        <v>15</v>
      </c>
      <c r="C19" s="21">
        <v>2.249477771764099E-4</v>
      </c>
      <c r="D19" s="21">
        <v>3.9925625007934174E-4</v>
      </c>
      <c r="E19" s="21">
        <v>1.8249037139519124E-4</v>
      </c>
      <c r="F19" s="21">
        <v>6.6490109672453623E-4</v>
      </c>
      <c r="G19" s="21">
        <v>3.4387711407375411E-4</v>
      </c>
      <c r="H19" s="21">
        <v>2.3051519639832405E-4</v>
      </c>
      <c r="I19" s="21">
        <v>3.3056485560216311E-4</v>
      </c>
      <c r="J19" s="21">
        <v>3.0687771361795915E-4</v>
      </c>
      <c r="K19" s="21">
        <v>1.9204483211494517E-4</v>
      </c>
      <c r="L19" s="21">
        <v>2.4403275048071977E-3</v>
      </c>
      <c r="M19" s="21">
        <v>1.8027158043953497E-3</v>
      </c>
      <c r="N19" s="21">
        <v>2.5130517130102063E-4</v>
      </c>
      <c r="O19" s="21">
        <v>3.8254314887187739E-4</v>
      </c>
      <c r="P19" s="21">
        <v>6.3606245677192373E-4</v>
      </c>
      <c r="Q19" s="21">
        <v>4.7398345476990103E-3</v>
      </c>
      <c r="R19" s="21">
        <v>4.467424205190864E-2</v>
      </c>
      <c r="S19" s="21">
        <v>1.6306748502427284E-3</v>
      </c>
      <c r="T19" s="21">
        <v>2.5295242509182601E-3</v>
      </c>
      <c r="U19" s="21">
        <v>2.7281271981175197E-3</v>
      </c>
      <c r="V19" s="21">
        <v>1.136157151588015E-3</v>
      </c>
      <c r="W19" s="21">
        <v>1.3535832010171597E-3</v>
      </c>
      <c r="X19" s="21">
        <v>5.6489201053982335E-4</v>
      </c>
      <c r="Y19" s="21">
        <v>8.0074458175736845E-4</v>
      </c>
      <c r="Z19" s="21">
        <v>1.3583236753712214E-3</v>
      </c>
      <c r="AA19" s="21">
        <v>1.0169556555969536E-3</v>
      </c>
      <c r="AB19" s="21">
        <v>4.4819114497978736E-4</v>
      </c>
      <c r="AC19" s="21">
        <v>5.0834684028532625E-4</v>
      </c>
      <c r="AD19" s="21">
        <v>6.6561613485700648E-4</v>
      </c>
      <c r="AE19" s="21">
        <v>1.6090662622977541E-4</v>
      </c>
      <c r="AF19" s="21">
        <v>9.0607748839959012E-4</v>
      </c>
      <c r="AG19" s="21">
        <v>9.0080801554121828E-4</v>
      </c>
      <c r="AH19" s="21">
        <v>5.2423128259212928E-4</v>
      </c>
      <c r="AI19" s="21">
        <v>4.0759172381963851E-4</v>
      </c>
      <c r="AJ19" s="21">
        <v>2.8728472918996997E-4</v>
      </c>
      <c r="AK19" s="21">
        <v>4.5310612480676632E-4</v>
      </c>
      <c r="AL19" s="21">
        <v>8.7604075228959952E-3</v>
      </c>
      <c r="AM19" s="21">
        <v>3.3732388411787521E-4</v>
      </c>
      <c r="AN19" s="21">
        <v>2.0740115510954881E-4</v>
      </c>
      <c r="AO19" s="22">
        <v>2.4220883028014449E-4</v>
      </c>
    </row>
    <row r="20" spans="1:41" x14ac:dyDescent="0.15">
      <c r="A20" s="39">
        <v>31</v>
      </c>
      <c r="B20" s="6" t="s">
        <v>16</v>
      </c>
      <c r="C20" s="21">
        <v>1.4261807103937957E-4</v>
      </c>
      <c r="D20" s="21">
        <v>2.9396115117141786E-4</v>
      </c>
      <c r="E20" s="21">
        <v>1.5023764502473716E-4</v>
      </c>
      <c r="F20" s="21">
        <v>1.8529777355131638E-4</v>
      </c>
      <c r="G20" s="21">
        <v>1.9867705951841187E-4</v>
      </c>
      <c r="H20" s="21">
        <v>1.6339177290816708E-4</v>
      </c>
      <c r="I20" s="21">
        <v>1.7955586007062997E-4</v>
      </c>
      <c r="J20" s="21">
        <v>1.5572965014799928E-4</v>
      </c>
      <c r="K20" s="21">
        <v>7.5389869039948381E-5</v>
      </c>
      <c r="L20" s="21">
        <v>1.1396647873282313E-4</v>
      </c>
      <c r="M20" s="21">
        <v>1.4937885073206615E-4</v>
      </c>
      <c r="N20" s="21">
        <v>5.226712925367011E-5</v>
      </c>
      <c r="O20" s="21">
        <v>1.6964204384635738E-4</v>
      </c>
      <c r="P20" s="21">
        <v>1.3220541948910622E-4</v>
      </c>
      <c r="Q20" s="21">
        <v>2.1122089689371956E-3</v>
      </c>
      <c r="R20" s="21">
        <v>1.7168460713100756E-3</v>
      </c>
      <c r="S20" s="21">
        <v>5.5348173097900022E-2</v>
      </c>
      <c r="T20" s="21">
        <v>1.6695020491721814E-4</v>
      </c>
      <c r="U20" s="21">
        <v>3.4333469917882604E-4</v>
      </c>
      <c r="V20" s="21">
        <v>6.9237447840089545E-4</v>
      </c>
      <c r="W20" s="21">
        <v>1.946265030612393E-4</v>
      </c>
      <c r="X20" s="21">
        <v>2.5950472011927186E-4</v>
      </c>
      <c r="Y20" s="21">
        <v>4.7241137924362208E-4</v>
      </c>
      <c r="Z20" s="21">
        <v>5.505860299590856E-4</v>
      </c>
      <c r="AA20" s="21">
        <v>4.589923214741988E-4</v>
      </c>
      <c r="AB20" s="21">
        <v>3.2085925581310263E-4</v>
      </c>
      <c r="AC20" s="21">
        <v>9.9670791774760913E-4</v>
      </c>
      <c r="AD20" s="21">
        <v>3.6298971466046945E-4</v>
      </c>
      <c r="AE20" s="21">
        <v>8.0816933588847472E-5</v>
      </c>
      <c r="AF20" s="21">
        <v>4.2150218768647707E-4</v>
      </c>
      <c r="AG20" s="21">
        <v>5.0899905664536374E-4</v>
      </c>
      <c r="AH20" s="21">
        <v>4.0583285138307982E-3</v>
      </c>
      <c r="AI20" s="21">
        <v>2.4646077269152008E-4</v>
      </c>
      <c r="AJ20" s="21">
        <v>1.3880219607458151E-2</v>
      </c>
      <c r="AK20" s="21">
        <v>2.97595463553077E-4</v>
      </c>
      <c r="AL20" s="21">
        <v>3.3907291928674428E-3</v>
      </c>
      <c r="AM20" s="21">
        <v>1.6812970978351751E-3</v>
      </c>
      <c r="AN20" s="21">
        <v>2.3094397471368884E-2</v>
      </c>
      <c r="AO20" s="22">
        <v>4.4875372622873717E-4</v>
      </c>
    </row>
    <row r="21" spans="1:41" x14ac:dyDescent="0.15">
      <c r="A21" s="39">
        <v>32</v>
      </c>
      <c r="B21" s="6" t="s">
        <v>17</v>
      </c>
      <c r="C21" s="21">
        <v>2.3807689301893846E-4</v>
      </c>
      <c r="D21" s="21">
        <v>3.9426842811109467E-4</v>
      </c>
      <c r="E21" s="21">
        <v>2.2092234677212135E-4</v>
      </c>
      <c r="F21" s="21">
        <v>4.4597353122558279E-4</v>
      </c>
      <c r="G21" s="21">
        <v>3.7008521471416087E-4</v>
      </c>
      <c r="H21" s="21">
        <v>2.9716268440639919E-4</v>
      </c>
      <c r="I21" s="21">
        <v>3.4224697259953145E-4</v>
      </c>
      <c r="J21" s="21">
        <v>3.317562671907707E-4</v>
      </c>
      <c r="K21" s="21">
        <v>1.5361471329231367E-4</v>
      </c>
      <c r="L21" s="21">
        <v>2.3034254077610608E-4</v>
      </c>
      <c r="M21" s="21">
        <v>3.0338193408692942E-4</v>
      </c>
      <c r="N21" s="21">
        <v>7.9872301913652672E-5</v>
      </c>
      <c r="O21" s="21">
        <v>5.3617524633734739E-4</v>
      </c>
      <c r="P21" s="21">
        <v>4.5713132090844966E-4</v>
      </c>
      <c r="Q21" s="21">
        <v>7.221241584841687E-3</v>
      </c>
      <c r="R21" s="21">
        <v>3.9948839292950119E-3</v>
      </c>
      <c r="S21" s="21">
        <v>8.8762786823484735E-2</v>
      </c>
      <c r="T21" s="21">
        <v>0.22941570439293199</v>
      </c>
      <c r="U21" s="21">
        <v>8.1172264471025893E-2</v>
      </c>
      <c r="V21" s="21">
        <v>0.19481953344728822</v>
      </c>
      <c r="W21" s="21">
        <v>5.1217070191920538E-3</v>
      </c>
      <c r="X21" s="21">
        <v>5.2826360955871635E-3</v>
      </c>
      <c r="Y21" s="21">
        <v>1.0383383210050556E-3</v>
      </c>
      <c r="Z21" s="21">
        <v>1.3618572117185044E-3</v>
      </c>
      <c r="AA21" s="21">
        <v>8.9633514760772753E-4</v>
      </c>
      <c r="AB21" s="21">
        <v>5.7028504463124869E-4</v>
      </c>
      <c r="AC21" s="21">
        <v>6.1278539953518187E-4</v>
      </c>
      <c r="AD21" s="21">
        <v>8.0968990684371302E-4</v>
      </c>
      <c r="AE21" s="21">
        <v>1.8037785943642135E-4</v>
      </c>
      <c r="AF21" s="21">
        <v>8.8468107888953088E-4</v>
      </c>
      <c r="AG21" s="21">
        <v>1.4995283002313901E-3</v>
      </c>
      <c r="AH21" s="21">
        <v>2.1297436955426768E-3</v>
      </c>
      <c r="AI21" s="21">
        <v>1.0592995937356677E-3</v>
      </c>
      <c r="AJ21" s="21">
        <v>3.8005108176241234E-4</v>
      </c>
      <c r="AK21" s="21">
        <v>6.0448614924186019E-4</v>
      </c>
      <c r="AL21" s="21">
        <v>8.5432842620341565E-3</v>
      </c>
      <c r="AM21" s="21">
        <v>4.050901238868978E-4</v>
      </c>
      <c r="AN21" s="21">
        <v>2.5318861067886826E-2</v>
      </c>
      <c r="AO21" s="22">
        <v>4.0234130555312291E-4</v>
      </c>
    </row>
    <row r="22" spans="1:41" x14ac:dyDescent="0.15">
      <c r="A22" s="39">
        <v>33</v>
      </c>
      <c r="B22" s="6" t="s">
        <v>18</v>
      </c>
      <c r="C22" s="21">
        <v>2.8776507554254639E-4</v>
      </c>
      <c r="D22" s="21">
        <v>1.9165418837253505E-4</v>
      </c>
      <c r="E22" s="21">
        <v>5.0054177824398235E-4</v>
      </c>
      <c r="F22" s="21">
        <v>1.2945884470412538E-3</v>
      </c>
      <c r="G22" s="21">
        <v>3.1676966898395222E-4</v>
      </c>
      <c r="H22" s="21">
        <v>2.0958399102494218E-4</v>
      </c>
      <c r="I22" s="21">
        <v>3.3768819599369886E-4</v>
      </c>
      <c r="J22" s="21">
        <v>2.8880006050054769E-4</v>
      </c>
      <c r="K22" s="21">
        <v>1.5274819933809797E-4</v>
      </c>
      <c r="L22" s="21">
        <v>2.3581649295150066E-4</v>
      </c>
      <c r="M22" s="21">
        <v>2.7421986957165619E-4</v>
      </c>
      <c r="N22" s="21">
        <v>6.3398963773017033E-5</v>
      </c>
      <c r="O22" s="21">
        <v>4.6627646106992709E-4</v>
      </c>
      <c r="P22" s="21">
        <v>5.5160964015262839E-4</v>
      </c>
      <c r="Q22" s="21">
        <v>9.3165208330367698E-3</v>
      </c>
      <c r="R22" s="21">
        <v>9.6978713133189943E-3</v>
      </c>
      <c r="S22" s="21">
        <v>1.6783750941281272E-2</v>
      </c>
      <c r="T22" s="21">
        <v>7.8588344950014724E-3</v>
      </c>
      <c r="U22" s="21">
        <v>8.7852134957533176E-2</v>
      </c>
      <c r="V22" s="21">
        <v>1.2814507362311199E-2</v>
      </c>
      <c r="W22" s="21">
        <v>4.6488119130955192E-2</v>
      </c>
      <c r="X22" s="21">
        <v>2.187730699412041E-3</v>
      </c>
      <c r="Y22" s="21">
        <v>7.255503783593866E-3</v>
      </c>
      <c r="Z22" s="21">
        <v>1.2301275460372466E-3</v>
      </c>
      <c r="AA22" s="21">
        <v>1.1615984153650627E-3</v>
      </c>
      <c r="AB22" s="21">
        <v>3.8821889925935146E-4</v>
      </c>
      <c r="AC22" s="21">
        <v>5.9615542131985142E-4</v>
      </c>
      <c r="AD22" s="21">
        <v>5.4637194866775267E-4</v>
      </c>
      <c r="AE22" s="21">
        <v>2.3886515852531061E-4</v>
      </c>
      <c r="AF22" s="21">
        <v>9.103185466109939E-4</v>
      </c>
      <c r="AG22" s="21">
        <v>8.3072133439180437E-4</v>
      </c>
      <c r="AH22" s="21">
        <v>2.0580606478616966E-3</v>
      </c>
      <c r="AI22" s="21">
        <v>9.1052614527085019E-4</v>
      </c>
      <c r="AJ22" s="21">
        <v>3.2968397618058325E-4</v>
      </c>
      <c r="AK22" s="21">
        <v>3.8403161980275806E-4</v>
      </c>
      <c r="AL22" s="21">
        <v>6.4791037636221698E-3</v>
      </c>
      <c r="AM22" s="21">
        <v>4.4007211939516943E-4</v>
      </c>
      <c r="AN22" s="21">
        <v>3.2123215802951907E-4</v>
      </c>
      <c r="AO22" s="22">
        <v>6.044690380900249E-4</v>
      </c>
    </row>
    <row r="23" spans="1:41" x14ac:dyDescent="0.15">
      <c r="A23" s="39">
        <v>34</v>
      </c>
      <c r="B23" s="6" t="s">
        <v>19</v>
      </c>
      <c r="C23" s="21">
        <v>5.1907530073731459E-5</v>
      </c>
      <c r="D23" s="21">
        <v>1.4631167295474506E-4</v>
      </c>
      <c r="E23" s="21">
        <v>7.2854082357212878E-5</v>
      </c>
      <c r="F23" s="21">
        <v>6.7364009375040838E-5</v>
      </c>
      <c r="G23" s="21">
        <v>7.237757038467588E-5</v>
      </c>
      <c r="H23" s="21">
        <v>4.6522167350773199E-5</v>
      </c>
      <c r="I23" s="21">
        <v>7.8283392408761012E-5</v>
      </c>
      <c r="J23" s="21">
        <v>6.5558363603003078E-5</v>
      </c>
      <c r="K23" s="21">
        <v>6.0864605341041269E-5</v>
      </c>
      <c r="L23" s="21">
        <v>4.5773608992904381E-5</v>
      </c>
      <c r="M23" s="21">
        <v>5.5828942031892605E-5</v>
      </c>
      <c r="N23" s="21">
        <v>1.5369586585627183E-5</v>
      </c>
      <c r="O23" s="21">
        <v>8.2450348672331606E-5</v>
      </c>
      <c r="P23" s="21">
        <v>8.1899272810680482E-5</v>
      </c>
      <c r="Q23" s="21">
        <v>1.2145290588427972E-3</v>
      </c>
      <c r="R23" s="21">
        <v>8.3313533182553196E-5</v>
      </c>
      <c r="S23" s="21">
        <v>6.5404820133546646E-5</v>
      </c>
      <c r="T23" s="21">
        <v>9.1418194137206092E-5</v>
      </c>
      <c r="U23" s="21">
        <v>7.2570526486709133E-5</v>
      </c>
      <c r="V23" s="21">
        <v>2.1500181417801367E-2</v>
      </c>
      <c r="W23" s="21">
        <v>3.2594620789373215E-4</v>
      </c>
      <c r="X23" s="21">
        <v>8.3715045646189445E-5</v>
      </c>
      <c r="Y23" s="21">
        <v>1.9935047175940949E-3</v>
      </c>
      <c r="Z23" s="21">
        <v>2.4508506370229466E-4</v>
      </c>
      <c r="AA23" s="21">
        <v>2.2829530652083882E-4</v>
      </c>
      <c r="AB23" s="21">
        <v>9.566720963222242E-5</v>
      </c>
      <c r="AC23" s="21">
        <v>2.6924867631379439E-4</v>
      </c>
      <c r="AD23" s="21">
        <v>1.9434813003546604E-4</v>
      </c>
      <c r="AE23" s="21">
        <v>9.5090519846275767E-5</v>
      </c>
      <c r="AF23" s="21">
        <v>1.8630649571210113E-4</v>
      </c>
      <c r="AG23" s="21">
        <v>2.3625790948519559E-4</v>
      </c>
      <c r="AH23" s="21">
        <v>1.9790747385713498E-3</v>
      </c>
      <c r="AI23" s="21">
        <v>1.4789384964259027E-4</v>
      </c>
      <c r="AJ23" s="21">
        <v>6.8965288079756652E-5</v>
      </c>
      <c r="AK23" s="21">
        <v>1.1925384367579122E-4</v>
      </c>
      <c r="AL23" s="21">
        <v>1.07249021575224E-3</v>
      </c>
      <c r="AM23" s="21">
        <v>1.7528937727522457E-4</v>
      </c>
      <c r="AN23" s="21">
        <v>5.870112082914181E-5</v>
      </c>
      <c r="AO23" s="22">
        <v>2.3007872900062486E-4</v>
      </c>
    </row>
    <row r="24" spans="1:41" x14ac:dyDescent="0.15">
      <c r="A24" s="39">
        <v>35</v>
      </c>
      <c r="B24" s="6" t="s">
        <v>20</v>
      </c>
      <c r="C24" s="21">
        <v>2.3965195462029979E-3</v>
      </c>
      <c r="D24" s="21">
        <v>2.3437861087667556E-3</v>
      </c>
      <c r="E24" s="21">
        <v>2.4068988845601137E-2</v>
      </c>
      <c r="F24" s="21">
        <v>3.9888073986034276E-3</v>
      </c>
      <c r="G24" s="21">
        <v>3.0503219930200125E-3</v>
      </c>
      <c r="H24" s="21">
        <v>1.5619983593909011E-3</v>
      </c>
      <c r="I24" s="21">
        <v>2.1674201832421599E-3</v>
      </c>
      <c r="J24" s="21">
        <v>1.9574645819296125E-3</v>
      </c>
      <c r="K24" s="21">
        <v>1.2399909141460493E-3</v>
      </c>
      <c r="L24" s="21">
        <v>1.3574979266926608E-3</v>
      </c>
      <c r="M24" s="21">
        <v>2.1152732683733786E-3</v>
      </c>
      <c r="N24" s="21">
        <v>5.8779706788895437E-4</v>
      </c>
      <c r="O24" s="21">
        <v>3.1192539916415607E-3</v>
      </c>
      <c r="P24" s="21">
        <v>1.568482894482549E-3</v>
      </c>
      <c r="Q24" s="21">
        <v>1.5078187795260476E-3</v>
      </c>
      <c r="R24" s="21">
        <v>1.1200581118626226E-3</v>
      </c>
      <c r="S24" s="21">
        <v>1.5835732937519147E-3</v>
      </c>
      <c r="T24" s="21">
        <v>1.6801387009556992E-3</v>
      </c>
      <c r="U24" s="21">
        <v>1.7670434617827861E-3</v>
      </c>
      <c r="V24" s="21">
        <v>1.4681981555703454E-3</v>
      </c>
      <c r="W24" s="21">
        <v>0.20445935097258736</v>
      </c>
      <c r="X24" s="21">
        <v>4.0605826339965689E-3</v>
      </c>
      <c r="Y24" s="21">
        <v>4.3800079845796522E-3</v>
      </c>
      <c r="Z24" s="21">
        <v>7.4062990088146928E-3</v>
      </c>
      <c r="AA24" s="21">
        <v>4.7064518725348035E-3</v>
      </c>
      <c r="AB24" s="21">
        <v>3.4656696007808498E-3</v>
      </c>
      <c r="AC24" s="21">
        <v>3.4853646493297826E-3</v>
      </c>
      <c r="AD24" s="21">
        <v>3.9544023245915655E-3</v>
      </c>
      <c r="AE24" s="21">
        <v>9.1254641248419467E-4</v>
      </c>
      <c r="AF24" s="21">
        <v>2.0396813292315796E-2</v>
      </c>
      <c r="AG24" s="21">
        <v>5.0384066881945192E-3</v>
      </c>
      <c r="AH24" s="21">
        <v>1.145966775269071E-2</v>
      </c>
      <c r="AI24" s="21">
        <v>2.5523932214874864E-3</v>
      </c>
      <c r="AJ24" s="21">
        <v>1.7587075760787955E-3</v>
      </c>
      <c r="AK24" s="21">
        <v>2.8634492754488344E-3</v>
      </c>
      <c r="AL24" s="21">
        <v>4.514622093849327E-2</v>
      </c>
      <c r="AM24" s="21">
        <v>2.5312443285050762E-3</v>
      </c>
      <c r="AN24" s="21">
        <v>1.854194788464486E-3</v>
      </c>
      <c r="AO24" s="22">
        <v>2.5728316305082743E-3</v>
      </c>
    </row>
    <row r="25" spans="1:41" x14ac:dyDescent="0.15">
      <c r="A25" s="39">
        <v>39</v>
      </c>
      <c r="B25" s="6" t="s">
        <v>21</v>
      </c>
      <c r="C25" s="21">
        <v>1.8111843898116764E-3</v>
      </c>
      <c r="D25" s="21">
        <v>3.4478362076855967E-3</v>
      </c>
      <c r="E25" s="21">
        <v>3.2033340299495571E-3</v>
      </c>
      <c r="F25" s="21">
        <v>2.4905259424386505E-3</v>
      </c>
      <c r="G25" s="21">
        <v>3.5944133515641843E-3</v>
      </c>
      <c r="H25" s="21">
        <v>1.396879082775403E-2</v>
      </c>
      <c r="I25" s="21">
        <v>1.3552900877204578E-2</v>
      </c>
      <c r="J25" s="21">
        <v>6.8644287754732348E-3</v>
      </c>
      <c r="K25" s="21">
        <v>7.8627470791647902E-4</v>
      </c>
      <c r="L25" s="21">
        <v>3.9756199738992292E-3</v>
      </c>
      <c r="M25" s="21">
        <v>5.6362739091229529E-3</v>
      </c>
      <c r="N25" s="21">
        <v>3.3671129389870828E-4</v>
      </c>
      <c r="O25" s="21">
        <v>8.9962999537876454E-2</v>
      </c>
      <c r="P25" s="21">
        <v>1.6663997281643136E-3</v>
      </c>
      <c r="Q25" s="21">
        <v>1.2753281513710442E-3</v>
      </c>
      <c r="R25" s="21">
        <v>3.4789758888610204E-3</v>
      </c>
      <c r="S25" s="21">
        <v>3.9022143302330325E-3</v>
      </c>
      <c r="T25" s="21">
        <v>2.4510725200923623E-3</v>
      </c>
      <c r="U25" s="21">
        <v>2.1524317008387753E-3</v>
      </c>
      <c r="V25" s="21">
        <v>3.0496443451595661E-3</v>
      </c>
      <c r="W25" s="21">
        <v>9.4338653302752668E-4</v>
      </c>
      <c r="X25" s="21">
        <v>3.2274975470138287E-2</v>
      </c>
      <c r="Y25" s="21">
        <v>3.8556477278703797E-3</v>
      </c>
      <c r="Z25" s="21">
        <v>5.6822266000881982E-3</v>
      </c>
      <c r="AA25" s="21">
        <v>3.9852895387250051E-3</v>
      </c>
      <c r="AB25" s="21">
        <v>5.0894692762447494E-3</v>
      </c>
      <c r="AC25" s="21">
        <v>5.4490677347799211E-3</v>
      </c>
      <c r="AD25" s="21">
        <v>1.1957812858698092E-2</v>
      </c>
      <c r="AE25" s="21">
        <v>1.0581237283948288E-3</v>
      </c>
      <c r="AF25" s="21">
        <v>2.3590729820215104E-3</v>
      </c>
      <c r="AG25" s="21">
        <v>1.2971403128103768E-2</v>
      </c>
      <c r="AH25" s="21">
        <v>6.1102129760511673E-3</v>
      </c>
      <c r="AI25" s="21">
        <v>1.033722672847995E-2</v>
      </c>
      <c r="AJ25" s="21">
        <v>3.3075446999140659E-3</v>
      </c>
      <c r="AK25" s="21">
        <v>2.2943492792257464E-2</v>
      </c>
      <c r="AL25" s="21">
        <v>5.7963158111398981E-3</v>
      </c>
      <c r="AM25" s="21">
        <v>5.5312132282627144E-3</v>
      </c>
      <c r="AN25" s="21">
        <v>9.7625424675442787E-2</v>
      </c>
      <c r="AO25" s="22">
        <v>1.9213771115329536E-3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6.2765940420242785E-4</v>
      </c>
      <c r="D27" s="21">
        <v>3.4945969485403113E-4</v>
      </c>
      <c r="E27" s="21">
        <v>9.2105770796532946E-4</v>
      </c>
      <c r="F27" s="21">
        <v>1.2411339087261049E-3</v>
      </c>
      <c r="G27" s="21">
        <v>5.5539537902055233E-4</v>
      </c>
      <c r="H27" s="21">
        <v>6.1545243089299517E-4</v>
      </c>
      <c r="I27" s="21">
        <v>2.6335308211881975E-3</v>
      </c>
      <c r="J27" s="21">
        <v>1.6831269330127769E-3</v>
      </c>
      <c r="K27" s="21">
        <v>3.9710910955937604E-4</v>
      </c>
      <c r="L27" s="21">
        <v>8.3859922927930939E-4</v>
      </c>
      <c r="M27" s="21">
        <v>1.0561077361784391E-3</v>
      </c>
      <c r="N27" s="21">
        <v>2.6692823103162817E-4</v>
      </c>
      <c r="O27" s="21">
        <v>3.6884195310520392E-3</v>
      </c>
      <c r="P27" s="21">
        <v>8.164268329272662E-4</v>
      </c>
      <c r="Q27" s="21">
        <v>4.1331110406489101E-4</v>
      </c>
      <c r="R27" s="21">
        <v>3.675325840484447E-4</v>
      </c>
      <c r="S27" s="21">
        <v>4.5514813347931408E-4</v>
      </c>
      <c r="T27" s="21">
        <v>1.1051902517189044E-3</v>
      </c>
      <c r="U27" s="21">
        <v>6.4631868225548833E-4</v>
      </c>
      <c r="V27" s="21">
        <v>3.2769237572022585E-4</v>
      </c>
      <c r="W27" s="21">
        <v>4.5058774565223203E-4</v>
      </c>
      <c r="X27" s="21">
        <v>8.1133913428763744E-4</v>
      </c>
      <c r="Y27" s="21">
        <v>2.5522607806196027E-4</v>
      </c>
      <c r="Z27" s="21">
        <v>4.952525370065625E-3</v>
      </c>
      <c r="AA27" s="21">
        <v>1.8488759191970818E-3</v>
      </c>
      <c r="AB27" s="21">
        <v>2.1304308561719085E-3</v>
      </c>
      <c r="AC27" s="21">
        <v>1.0319710938077129E-3</v>
      </c>
      <c r="AD27" s="21">
        <v>2.5745404480015854E-4</v>
      </c>
      <c r="AE27" s="21">
        <v>1.3492351537168783E-4</v>
      </c>
      <c r="AF27" s="21">
        <v>4.1172306457696776E-4</v>
      </c>
      <c r="AG27" s="21">
        <v>4.4181169544928872E-4</v>
      </c>
      <c r="AH27" s="21">
        <v>4.7065620572123504E-4</v>
      </c>
      <c r="AI27" s="21">
        <v>5.7316529638772387E-4</v>
      </c>
      <c r="AJ27" s="21">
        <v>5.1252423780494391E-4</v>
      </c>
      <c r="AK27" s="21">
        <v>2.0528888329544273E-4</v>
      </c>
      <c r="AL27" s="21">
        <v>3.6181545053700894E-4</v>
      </c>
      <c r="AM27" s="21">
        <v>1.2869841043680955E-3</v>
      </c>
      <c r="AN27" s="21">
        <v>5.1124430936097846E-4</v>
      </c>
      <c r="AO27" s="22">
        <v>1.8745413194386925E-4</v>
      </c>
    </row>
    <row r="28" spans="1:41" x14ac:dyDescent="0.15">
      <c r="A28" s="39">
        <v>47</v>
      </c>
      <c r="B28" s="6" t="s">
        <v>24</v>
      </c>
      <c r="C28" s="21">
        <v>2.2484212521316505E-7</v>
      </c>
      <c r="D28" s="21">
        <v>1.0295035116848013E-7</v>
      </c>
      <c r="E28" s="21">
        <v>2.1854585818271842E-7</v>
      </c>
      <c r="F28" s="21">
        <v>3.1603269834002936E-7</v>
      </c>
      <c r="G28" s="21">
        <v>2.3168091125837424E-7</v>
      </c>
      <c r="H28" s="21">
        <v>1.9289908423067817E-7</v>
      </c>
      <c r="I28" s="21">
        <v>2.6864792553734918E-7</v>
      </c>
      <c r="J28" s="21">
        <v>3.0809531547288628E-7</v>
      </c>
      <c r="K28" s="21">
        <v>6.4800805158608924E-8</v>
      </c>
      <c r="L28" s="21">
        <v>1.0110266602681323E-7</v>
      </c>
      <c r="M28" s="21">
        <v>1.2848284331022223E-7</v>
      </c>
      <c r="N28" s="21">
        <v>2.9090472403780632E-8</v>
      </c>
      <c r="O28" s="21">
        <v>2.5237085738504843E-7</v>
      </c>
      <c r="P28" s="21">
        <v>1.0554199765019114E-7</v>
      </c>
      <c r="Q28" s="21">
        <v>1.0974578491516831E-7</v>
      </c>
      <c r="R28" s="21">
        <v>8.790249255511449E-8</v>
      </c>
      <c r="S28" s="21">
        <v>9.1288580106145143E-8</v>
      </c>
      <c r="T28" s="21">
        <v>1.7224511955978118E-7</v>
      </c>
      <c r="U28" s="21">
        <v>8.7973808431033807E-8</v>
      </c>
      <c r="V28" s="21">
        <v>7.6255989239571031E-8</v>
      </c>
      <c r="W28" s="21">
        <v>7.7839873847080649E-8</v>
      </c>
      <c r="X28" s="21">
        <v>1.6876565302548482E-7</v>
      </c>
      <c r="Y28" s="21">
        <v>2.0144534963633338E-7</v>
      </c>
      <c r="Z28" s="21">
        <v>3.2319040331257057E-7</v>
      </c>
      <c r="AA28" s="21">
        <v>1.2965188633495966E-5</v>
      </c>
      <c r="AB28" s="21">
        <v>9.0155291561828181E-7</v>
      </c>
      <c r="AC28" s="21">
        <v>3.7790021881633765E-7</v>
      </c>
      <c r="AD28" s="21">
        <v>2.1863238023416705E-7</v>
      </c>
      <c r="AE28" s="21">
        <v>6.3798587643488374E-8</v>
      </c>
      <c r="AF28" s="21">
        <v>5.3721635297939936E-7</v>
      </c>
      <c r="AG28" s="21">
        <v>5.9727210876334506E-7</v>
      </c>
      <c r="AH28" s="21">
        <v>5.354451650212739E-7</v>
      </c>
      <c r="AI28" s="21">
        <v>8.5053366496099105E-7</v>
      </c>
      <c r="AJ28" s="21">
        <v>6.441299238604325E-7</v>
      </c>
      <c r="AK28" s="21">
        <v>2.7520759944914363E-7</v>
      </c>
      <c r="AL28" s="21">
        <v>5.8438626967005147E-7</v>
      </c>
      <c r="AM28" s="21">
        <v>1.1248953597630198E-6</v>
      </c>
      <c r="AN28" s="21">
        <v>1.1631872748320965E-7</v>
      </c>
      <c r="AO28" s="22">
        <v>1.8445563031152612E-7</v>
      </c>
    </row>
    <row r="29" spans="1:41" x14ac:dyDescent="0.15">
      <c r="A29" s="39">
        <v>48</v>
      </c>
      <c r="B29" s="6" t="s">
        <v>25</v>
      </c>
      <c r="C29" s="21">
        <v>2.3030326043821693E-8</v>
      </c>
      <c r="D29" s="21">
        <v>1.6017038523801614E-8</v>
      </c>
      <c r="E29" s="21">
        <v>2.6680293771511025E-8</v>
      </c>
      <c r="F29" s="21">
        <v>5.5320843108056307E-8</v>
      </c>
      <c r="G29" s="21">
        <v>3.2479683186443173E-8</v>
      </c>
      <c r="H29" s="21">
        <v>2.1321444185463282E-8</v>
      </c>
      <c r="I29" s="21">
        <v>7.2414875345908099E-8</v>
      </c>
      <c r="J29" s="21">
        <v>7.4371737460050909E-8</v>
      </c>
      <c r="K29" s="21">
        <v>1.2257771831964748E-8</v>
      </c>
      <c r="L29" s="21">
        <v>1.9149107441088641E-8</v>
      </c>
      <c r="M29" s="21">
        <v>4.6854868879979395E-8</v>
      </c>
      <c r="N29" s="21">
        <v>7.3703437057731925E-9</v>
      </c>
      <c r="O29" s="21">
        <v>7.4606389904375934E-8</v>
      </c>
      <c r="P29" s="21">
        <v>2.14821177237136E-8</v>
      </c>
      <c r="Q29" s="21">
        <v>1.5937094268381108E-8</v>
      </c>
      <c r="R29" s="21">
        <v>1.1006879191402609E-8</v>
      </c>
      <c r="S29" s="21">
        <v>1.6870597527401822E-8</v>
      </c>
      <c r="T29" s="21">
        <v>3.7866312100935315E-8</v>
      </c>
      <c r="U29" s="21">
        <v>2.2453107672057378E-8</v>
      </c>
      <c r="V29" s="21">
        <v>1.6525148002861381E-8</v>
      </c>
      <c r="W29" s="21">
        <v>1.300681321957766E-8</v>
      </c>
      <c r="X29" s="21">
        <v>3.1811822677554377E-8</v>
      </c>
      <c r="Y29" s="21">
        <v>5.9450015321764021E-8</v>
      </c>
      <c r="Z29" s="21">
        <v>6.2968907999264687E-7</v>
      </c>
      <c r="AA29" s="21">
        <v>9.2046024405180126E-8</v>
      </c>
      <c r="AB29" s="21">
        <v>4.7270292081355979E-8</v>
      </c>
      <c r="AC29" s="21">
        <v>5.0655602035433558E-8</v>
      </c>
      <c r="AD29" s="21">
        <v>7.2976503430923978E-8</v>
      </c>
      <c r="AE29" s="21">
        <v>9.8256451083751516E-9</v>
      </c>
      <c r="AF29" s="21">
        <v>7.2712596564909461E-8</v>
      </c>
      <c r="AG29" s="21">
        <v>1.7375352311256589E-7</v>
      </c>
      <c r="AH29" s="21">
        <v>3.7539455474457042E-7</v>
      </c>
      <c r="AI29" s="21">
        <v>1.1265760733584694E-7</v>
      </c>
      <c r="AJ29" s="21">
        <v>8.4578745713813545E-8</v>
      </c>
      <c r="AK29" s="21">
        <v>1.7512341107368902E-8</v>
      </c>
      <c r="AL29" s="21">
        <v>5.8362783113663813E-8</v>
      </c>
      <c r="AM29" s="21">
        <v>3.2301048486401467E-7</v>
      </c>
      <c r="AN29" s="21">
        <v>2.0498453014517279E-8</v>
      </c>
      <c r="AO29" s="22">
        <v>1.7890622269832762E-7</v>
      </c>
    </row>
    <row r="30" spans="1:41" x14ac:dyDescent="0.15">
      <c r="A30" s="39">
        <v>51</v>
      </c>
      <c r="B30" s="6" t="s">
        <v>26</v>
      </c>
      <c r="C30" s="21">
        <v>2.8687960493094546E-2</v>
      </c>
      <c r="D30" s="21">
        <v>1.0984620099329039E-2</v>
      </c>
      <c r="E30" s="21">
        <v>3.3991746494655799E-2</v>
      </c>
      <c r="F30" s="21">
        <v>6.3734572269659754E-3</v>
      </c>
      <c r="G30" s="21">
        <v>3.4121651016096183E-2</v>
      </c>
      <c r="H30" s="21">
        <v>3.0994376502876366E-2</v>
      </c>
      <c r="I30" s="21">
        <v>3.0391762682756094E-2</v>
      </c>
      <c r="J30" s="21">
        <v>1.7601890317160113E-2</v>
      </c>
      <c r="K30" s="21">
        <v>6.0142436220937357E-3</v>
      </c>
      <c r="L30" s="21">
        <v>2.1660832232058298E-2</v>
      </c>
      <c r="M30" s="21">
        <v>1.1456249286515802E-2</v>
      </c>
      <c r="N30" s="21">
        <v>9.8991572161189305E-3</v>
      </c>
      <c r="O30" s="21">
        <v>1.0226193266894633E-2</v>
      </c>
      <c r="P30" s="21">
        <v>1.3606692559267336E-2</v>
      </c>
      <c r="Q30" s="21">
        <v>1.4264519183200547E-2</v>
      </c>
      <c r="R30" s="21">
        <v>1.4392565097999856E-2</v>
      </c>
      <c r="S30" s="21">
        <v>2.2133857601822127E-2</v>
      </c>
      <c r="T30" s="21">
        <v>1.9143481992173278E-2</v>
      </c>
      <c r="U30" s="21">
        <v>2.1475691281234353E-2</v>
      </c>
      <c r="V30" s="21">
        <v>1.8743138895812257E-2</v>
      </c>
      <c r="W30" s="21">
        <v>1.7979744947120655E-2</v>
      </c>
      <c r="X30" s="21">
        <v>2.3177345104915127E-2</v>
      </c>
      <c r="Y30" s="21">
        <v>2.3348625829204845E-2</v>
      </c>
      <c r="Z30" s="21">
        <v>4.6527368072462145E-3</v>
      </c>
      <c r="AA30" s="21">
        <v>1.0213463165657282E-2</v>
      </c>
      <c r="AB30" s="21">
        <v>9.097032587399443E-3</v>
      </c>
      <c r="AC30" s="21">
        <v>6.0961399271948465E-3</v>
      </c>
      <c r="AD30" s="21">
        <v>4.3863114240237106E-3</v>
      </c>
      <c r="AE30" s="21">
        <v>1.5977736773056686E-3</v>
      </c>
      <c r="AF30" s="21">
        <v>1.4611085147704672E-2</v>
      </c>
      <c r="AG30" s="21">
        <v>6.2030928797302508E-3</v>
      </c>
      <c r="AH30" s="21">
        <v>5.801449999952287E-3</v>
      </c>
      <c r="AI30" s="21">
        <v>8.2763913219131326E-3</v>
      </c>
      <c r="AJ30" s="21">
        <v>2.1390711074714835E-2</v>
      </c>
      <c r="AK30" s="21">
        <v>1.5482766946933076E-2</v>
      </c>
      <c r="AL30" s="21">
        <v>1.0825385208685728E-2</v>
      </c>
      <c r="AM30" s="21">
        <v>2.9509350022269166E-2</v>
      </c>
      <c r="AN30" s="21">
        <v>0.10844482077119071</v>
      </c>
      <c r="AO30" s="22">
        <v>3.4441670182461942E-3</v>
      </c>
    </row>
    <row r="31" spans="1:41" x14ac:dyDescent="0.15">
      <c r="A31" s="39">
        <v>53</v>
      </c>
      <c r="B31" s="6" t="s">
        <v>27</v>
      </c>
      <c r="C31" s="21">
        <v>1.0442488088325515E-3</v>
      </c>
      <c r="D31" s="21">
        <v>1.6070907703960833E-3</v>
      </c>
      <c r="E31" s="21">
        <v>1.6271693256007279E-3</v>
      </c>
      <c r="F31" s="21">
        <v>2.96278476306588E-3</v>
      </c>
      <c r="G31" s="21">
        <v>1.1024842073412296E-3</v>
      </c>
      <c r="H31" s="21">
        <v>1.9443281652147047E-3</v>
      </c>
      <c r="I31" s="21">
        <v>1.7799001690589321E-3</v>
      </c>
      <c r="J31" s="21">
        <v>1.2911364661710447E-3</v>
      </c>
      <c r="K31" s="21">
        <v>3.5266256663124248E-4</v>
      </c>
      <c r="L31" s="21">
        <v>6.3522380018976804E-4</v>
      </c>
      <c r="M31" s="21">
        <v>1.5432920650865082E-3</v>
      </c>
      <c r="N31" s="21">
        <v>5.2832332666553309E-4</v>
      </c>
      <c r="O31" s="21">
        <v>3.2660437235720952E-3</v>
      </c>
      <c r="P31" s="21">
        <v>1.4518287330247336E-3</v>
      </c>
      <c r="Q31" s="21">
        <v>7.7324344899833575E-4</v>
      </c>
      <c r="R31" s="21">
        <v>8.6076552666037697E-4</v>
      </c>
      <c r="S31" s="21">
        <v>1.6593590631905231E-3</v>
      </c>
      <c r="T31" s="21">
        <v>1.1023019134707461E-3</v>
      </c>
      <c r="U31" s="21">
        <v>1.0320720670988868E-3</v>
      </c>
      <c r="V31" s="21">
        <v>1.1180800023043531E-3</v>
      </c>
      <c r="W31" s="21">
        <v>6.4988344065159992E-4</v>
      </c>
      <c r="X31" s="21">
        <v>2.1135028700644855E-3</v>
      </c>
      <c r="Y31" s="21">
        <v>1.705685146442798E-3</v>
      </c>
      <c r="Z31" s="21">
        <v>5.022730224648329E-3</v>
      </c>
      <c r="AA31" s="21">
        <v>2.2124023284992803E-3</v>
      </c>
      <c r="AB31" s="21">
        <v>3.1833244345080476E-3</v>
      </c>
      <c r="AC31" s="21">
        <v>2.2461728517816745E-3</v>
      </c>
      <c r="AD31" s="21">
        <v>7.5757490127396744E-3</v>
      </c>
      <c r="AE31" s="21">
        <v>7.5461086275007676E-3</v>
      </c>
      <c r="AF31" s="21">
        <v>3.3539393309707311E-3</v>
      </c>
      <c r="AG31" s="21">
        <v>1.3977552582914684E-3</v>
      </c>
      <c r="AH31" s="21">
        <v>2.0859496704278458E-3</v>
      </c>
      <c r="AI31" s="21">
        <v>1.2106647696735336E-3</v>
      </c>
      <c r="AJ31" s="21">
        <v>1.0713110793755195E-3</v>
      </c>
      <c r="AK31" s="21">
        <v>2.1566378674058671E-3</v>
      </c>
      <c r="AL31" s="21">
        <v>1.557181611008425E-3</v>
      </c>
      <c r="AM31" s="21">
        <v>2.0200373183692855E-3</v>
      </c>
      <c r="AN31" s="21">
        <v>7.637831007875791E-4</v>
      </c>
      <c r="AO31" s="22">
        <v>3.3838774534316373E-3</v>
      </c>
    </row>
    <row r="32" spans="1:41" x14ac:dyDescent="0.15">
      <c r="A32" s="39">
        <v>55</v>
      </c>
      <c r="B32" s="6" t="s">
        <v>28</v>
      </c>
      <c r="C32" s="21">
        <v>1.6379877191565434E-8</v>
      </c>
      <c r="D32" s="21">
        <v>1.7203021596510339E-8</v>
      </c>
      <c r="E32" s="21">
        <v>1.9591127189436431E-8</v>
      </c>
      <c r="F32" s="21">
        <v>2.7425165288576994E-8</v>
      </c>
      <c r="G32" s="21">
        <v>2.1746065330977498E-8</v>
      </c>
      <c r="H32" s="21">
        <v>2.217164697243575E-8</v>
      </c>
      <c r="I32" s="21">
        <v>2.1153147855982318E-8</v>
      </c>
      <c r="J32" s="21">
        <v>1.5142466903113606E-8</v>
      </c>
      <c r="K32" s="21">
        <v>8.8662705288401318E-9</v>
      </c>
      <c r="L32" s="21">
        <v>1.6936203730573039E-8</v>
      </c>
      <c r="M32" s="21">
        <v>1.7974977649310744E-8</v>
      </c>
      <c r="N32" s="21">
        <v>5.9406966420086868E-9</v>
      </c>
      <c r="O32" s="21">
        <v>2.0425872144990573E-8</v>
      </c>
      <c r="P32" s="21">
        <v>1.9784594450116406E-8</v>
      </c>
      <c r="Q32" s="21">
        <v>1.6380565923762929E-8</v>
      </c>
      <c r="R32" s="21">
        <v>1.2767802366923703E-8</v>
      </c>
      <c r="S32" s="21">
        <v>1.4540587350897166E-8</v>
      </c>
      <c r="T32" s="21">
        <v>1.3247743166163042E-8</v>
      </c>
      <c r="U32" s="21">
        <v>1.285742584361597E-8</v>
      </c>
      <c r="V32" s="21">
        <v>1.4477465594711388E-8</v>
      </c>
      <c r="W32" s="21">
        <v>7.6198480729259858E-9</v>
      </c>
      <c r="X32" s="21">
        <v>2.9806069893868299E-8</v>
      </c>
      <c r="Y32" s="21">
        <v>2.5995865914408042E-8</v>
      </c>
      <c r="Z32" s="21">
        <v>5.4773375748700443E-8</v>
      </c>
      <c r="AA32" s="21">
        <v>1.8477543169698142E-8</v>
      </c>
      <c r="AB32" s="21">
        <v>2.0854485426328056E-8</v>
      </c>
      <c r="AC32" s="21">
        <v>1.0517248478641462E-7</v>
      </c>
      <c r="AD32" s="21">
        <v>6.4339502668949484E-8</v>
      </c>
      <c r="AE32" s="21">
        <v>2.1378894136699675E-7</v>
      </c>
      <c r="AF32" s="21">
        <v>1.1888213200409987E-7</v>
      </c>
      <c r="AG32" s="21">
        <v>6.806698069287171E-8</v>
      </c>
      <c r="AH32" s="21">
        <v>1.8168986110362465E-8</v>
      </c>
      <c r="AI32" s="21">
        <v>2.6651219894974319E-8</v>
      </c>
      <c r="AJ32" s="21">
        <v>6.1084578024869376E-8</v>
      </c>
      <c r="AK32" s="21">
        <v>5.5723982485135729E-8</v>
      </c>
      <c r="AL32" s="21">
        <v>4.1893458965891513E-8</v>
      </c>
      <c r="AM32" s="21">
        <v>9.4781105007241222E-8</v>
      </c>
      <c r="AN32" s="21">
        <v>2.365567458089531E-8</v>
      </c>
      <c r="AO32" s="22">
        <v>5.4228472864945423E-8</v>
      </c>
    </row>
    <row r="33" spans="1:41" x14ac:dyDescent="0.15">
      <c r="A33" s="39">
        <v>57</v>
      </c>
      <c r="B33" s="6" t="s">
        <v>29</v>
      </c>
      <c r="C33" s="21">
        <v>3.1459187486627495E-2</v>
      </c>
      <c r="D33" s="21">
        <v>3.180871363812296E-2</v>
      </c>
      <c r="E33" s="21">
        <v>2.0463586099143994E-2</v>
      </c>
      <c r="F33" s="21">
        <v>5.7027361857994577E-2</v>
      </c>
      <c r="G33" s="21">
        <v>2.386691868046633E-2</v>
      </c>
      <c r="H33" s="21">
        <v>1.0126213058814157E-2</v>
      </c>
      <c r="I33" s="21">
        <v>1.9621658315526723E-2</v>
      </c>
      <c r="J33" s="21">
        <v>1.1194901153211041E-2</v>
      </c>
      <c r="K33" s="21">
        <v>1.3079909352464064E-2</v>
      </c>
      <c r="L33" s="21">
        <v>6.5407354026276992E-3</v>
      </c>
      <c r="M33" s="21">
        <v>2.0505760669989537E-2</v>
      </c>
      <c r="N33" s="21">
        <v>7.146591233834587E-3</v>
      </c>
      <c r="O33" s="21">
        <v>3.3469943286033685E-2</v>
      </c>
      <c r="P33" s="21">
        <v>1.1855239433603927E-2</v>
      </c>
      <c r="Q33" s="21">
        <v>8.2804593729716106E-3</v>
      </c>
      <c r="R33" s="21">
        <v>7.5890903637001019E-3</v>
      </c>
      <c r="S33" s="21">
        <v>1.0349392605567184E-2</v>
      </c>
      <c r="T33" s="21">
        <v>7.1769853934194215E-3</v>
      </c>
      <c r="U33" s="21">
        <v>8.3838963187877948E-3</v>
      </c>
      <c r="V33" s="21">
        <v>8.1949643318090567E-3</v>
      </c>
      <c r="W33" s="21">
        <v>5.5344579861404345E-3</v>
      </c>
      <c r="X33" s="21">
        <v>5.4864337041758818E-2</v>
      </c>
      <c r="Y33" s="21">
        <v>2.2095800808017731E-2</v>
      </c>
      <c r="Z33" s="21">
        <v>1.2879488268897342E-2</v>
      </c>
      <c r="AA33" s="21">
        <v>1.2270459975991615E-2</v>
      </c>
      <c r="AB33" s="21">
        <v>3.0732992977641829E-2</v>
      </c>
      <c r="AC33" s="21">
        <v>2.3289155442833914E-2</v>
      </c>
      <c r="AD33" s="21">
        <v>1.4095190731031364E-2</v>
      </c>
      <c r="AE33" s="21">
        <v>2.4904236459092383E-3</v>
      </c>
      <c r="AF33" s="21">
        <v>4.2533328653783509E-2</v>
      </c>
      <c r="AG33" s="21">
        <v>1.1496287353408805E-2</v>
      </c>
      <c r="AH33" s="21">
        <v>1.3665166990235834E-2</v>
      </c>
      <c r="AI33" s="21">
        <v>1.0590134530249885E-2</v>
      </c>
      <c r="AJ33" s="21">
        <v>7.5901594340420531E-3</v>
      </c>
      <c r="AK33" s="21">
        <v>1.4309170246153816E-2</v>
      </c>
      <c r="AL33" s="21">
        <v>6.5165728307423195E-3</v>
      </c>
      <c r="AM33" s="21">
        <v>1.9104722715560712E-2</v>
      </c>
      <c r="AN33" s="21">
        <v>2.6548279522279575E-2</v>
      </c>
      <c r="AO33" s="22">
        <v>1.6294547146762449E-2</v>
      </c>
    </row>
    <row r="34" spans="1:41" x14ac:dyDescent="0.15">
      <c r="A34" s="39">
        <v>59</v>
      </c>
      <c r="B34" s="6" t="s">
        <v>30</v>
      </c>
      <c r="C34" s="21">
        <v>4.9574581675257473E-3</v>
      </c>
      <c r="D34" s="21">
        <v>3.992975487545937E-3</v>
      </c>
      <c r="E34" s="21">
        <v>5.565476844339101E-3</v>
      </c>
      <c r="F34" s="21">
        <v>7.7078655853647371E-3</v>
      </c>
      <c r="G34" s="21">
        <v>5.479728190691157E-3</v>
      </c>
      <c r="H34" s="21">
        <v>5.0430196724069697E-3</v>
      </c>
      <c r="I34" s="21">
        <v>7.0685209298404382E-3</v>
      </c>
      <c r="J34" s="21">
        <v>7.4713976608605957E-3</v>
      </c>
      <c r="K34" s="21">
        <v>2.4890416268001352E-3</v>
      </c>
      <c r="L34" s="21">
        <v>3.7184074713193685E-3</v>
      </c>
      <c r="M34" s="21">
        <v>5.6549349112513638E-3</v>
      </c>
      <c r="N34" s="21">
        <v>2.2111671988196378E-3</v>
      </c>
      <c r="O34" s="21">
        <v>6.1288118043562982E-3</v>
      </c>
      <c r="P34" s="21">
        <v>6.0632175356790082E-3</v>
      </c>
      <c r="Q34" s="21">
        <v>5.1524102961148189E-3</v>
      </c>
      <c r="R34" s="21">
        <v>4.2737987120506672E-3</v>
      </c>
      <c r="S34" s="21">
        <v>5.8228031459692554E-3</v>
      </c>
      <c r="T34" s="21">
        <v>5.6703333785913749E-3</v>
      </c>
      <c r="U34" s="21">
        <v>8.3524579281090364E-3</v>
      </c>
      <c r="V34" s="21">
        <v>1.2531606237558862E-2</v>
      </c>
      <c r="W34" s="21">
        <v>2.6657883702080757E-3</v>
      </c>
      <c r="X34" s="21">
        <v>6.2456051083493126E-3</v>
      </c>
      <c r="Y34" s="21">
        <v>9.3376376654837005E-3</v>
      </c>
      <c r="Z34" s="21">
        <v>1.8177018209540527E-2</v>
      </c>
      <c r="AA34" s="21">
        <v>2.2186589710685423E-2</v>
      </c>
      <c r="AB34" s="21">
        <v>8.7883521067635244E-3</v>
      </c>
      <c r="AC34" s="21">
        <v>2.6355942434729156E-2</v>
      </c>
      <c r="AD34" s="21">
        <v>3.4867129940119736E-2</v>
      </c>
      <c r="AE34" s="21">
        <v>4.5286359138751713E-3</v>
      </c>
      <c r="AF34" s="21">
        <v>1.0109249118603093E-2</v>
      </c>
      <c r="AG34" s="21">
        <v>0.15079046353134307</v>
      </c>
      <c r="AH34" s="21">
        <v>1.9239814082406773E-2</v>
      </c>
      <c r="AI34" s="21">
        <v>1.6174479571726581E-2</v>
      </c>
      <c r="AJ34" s="21">
        <v>9.8014623651076164E-3</v>
      </c>
      <c r="AK34" s="21">
        <v>3.4630631009757572E-2</v>
      </c>
      <c r="AL34" s="21">
        <v>2.9888968493510949E-2</v>
      </c>
      <c r="AM34" s="21">
        <v>1.6407513475873187E-2</v>
      </c>
      <c r="AN34" s="21">
        <v>5.1968028039934616E-3</v>
      </c>
      <c r="AO34" s="22">
        <v>2.4896692207564058E-2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8.8575668442939697E-6</v>
      </c>
      <c r="D36" s="21">
        <v>4.2772337310300686E-5</v>
      </c>
      <c r="E36" s="21">
        <v>1.0237295328282902E-5</v>
      </c>
      <c r="F36" s="21">
        <v>6.6455565443574504E-5</v>
      </c>
      <c r="G36" s="21">
        <v>2.1411038000060254E-5</v>
      </c>
      <c r="H36" s="21">
        <v>1.057840948043558E-5</v>
      </c>
      <c r="I36" s="21">
        <v>2.7490555129266136E-5</v>
      </c>
      <c r="J36" s="21">
        <v>1.9991967534540457E-5</v>
      </c>
      <c r="K36" s="21">
        <v>5.3360749722880995E-6</v>
      </c>
      <c r="L36" s="21">
        <v>1.3944070006813457E-5</v>
      </c>
      <c r="M36" s="21">
        <v>4.6093275680394617E-5</v>
      </c>
      <c r="N36" s="21">
        <v>2.8315506961505135E-6</v>
      </c>
      <c r="O36" s="21">
        <v>1.9996211395878243E-5</v>
      </c>
      <c r="P36" s="21">
        <v>3.2679003908247766E-5</v>
      </c>
      <c r="Q36" s="21">
        <v>4.5889492520601181E-5</v>
      </c>
      <c r="R36" s="21">
        <v>1.8163497950236388E-5</v>
      </c>
      <c r="S36" s="21">
        <v>2.9234037685168078E-5</v>
      </c>
      <c r="T36" s="21">
        <v>9.7517648347841555E-5</v>
      </c>
      <c r="U36" s="21">
        <v>6.0151213099342277E-5</v>
      </c>
      <c r="V36" s="21">
        <v>1.0740347605312086E-4</v>
      </c>
      <c r="W36" s="21">
        <v>2.2953929186516668E-5</v>
      </c>
      <c r="X36" s="21">
        <v>1.4725987510402867E-5</v>
      </c>
      <c r="Y36" s="21">
        <v>2.0489631379414208E-5</v>
      </c>
      <c r="Z36" s="21">
        <v>1.2183109873650933E-4</v>
      </c>
      <c r="AA36" s="21">
        <v>2.6798116406232076E-5</v>
      </c>
      <c r="AB36" s="21">
        <v>2.5282477032712491E-5</v>
      </c>
      <c r="AC36" s="21">
        <v>2.8304266456306742E-5</v>
      </c>
      <c r="AD36" s="21">
        <v>2.8053962850014881E-5</v>
      </c>
      <c r="AE36" s="21">
        <v>4.0684253879100689E-6</v>
      </c>
      <c r="AF36" s="21">
        <v>3.2050775456586828E-5</v>
      </c>
      <c r="AG36" s="21">
        <v>3.7351992285897538E-4</v>
      </c>
      <c r="AH36" s="21">
        <v>1.9552899653769733E-5</v>
      </c>
      <c r="AI36" s="21">
        <v>1.0722124373616266E-5</v>
      </c>
      <c r="AJ36" s="21">
        <v>1.3995329395072688E-5</v>
      </c>
      <c r="AK36" s="21">
        <v>1.6433941822941773E-5</v>
      </c>
      <c r="AL36" s="21">
        <v>4.0074483486662682E-5</v>
      </c>
      <c r="AM36" s="21">
        <v>4.0200978427393679E-5</v>
      </c>
      <c r="AN36" s="21">
        <v>1.0220218774106533E-5</v>
      </c>
      <c r="AO36" s="22">
        <v>1.3044356588099343E-4</v>
      </c>
    </row>
    <row r="37" spans="1:41" x14ac:dyDescent="0.15">
      <c r="A37" s="39">
        <v>64</v>
      </c>
      <c r="B37" s="6" t="s">
        <v>33</v>
      </c>
      <c r="C37" s="21">
        <v>1.0507886526208854E-9</v>
      </c>
      <c r="D37" s="21">
        <v>1.0169304422534532E-9</v>
      </c>
      <c r="E37" s="21">
        <v>7.769240301067062E-10</v>
      </c>
      <c r="F37" s="21">
        <v>1.9025265406987459E-9</v>
      </c>
      <c r="G37" s="21">
        <v>8.3005278692488976E-10</v>
      </c>
      <c r="H37" s="21">
        <v>4.2704134691621673E-10</v>
      </c>
      <c r="I37" s="21">
        <v>9.6094707106577326E-10</v>
      </c>
      <c r="J37" s="21">
        <v>5.872960706962252E-10</v>
      </c>
      <c r="K37" s="21">
        <v>4.6074812464916242E-10</v>
      </c>
      <c r="L37" s="21">
        <v>3.2566035982450592E-10</v>
      </c>
      <c r="M37" s="21">
        <v>7.7954945225506753E-10</v>
      </c>
      <c r="N37" s="21">
        <v>2.6367526755662328E-10</v>
      </c>
      <c r="O37" s="21">
        <v>1.4950472219433491E-9</v>
      </c>
      <c r="P37" s="21">
        <v>4.9947158388632017E-10</v>
      </c>
      <c r="Q37" s="21">
        <v>3.3886033531523672E-10</v>
      </c>
      <c r="R37" s="21">
        <v>3.0583402640615664E-10</v>
      </c>
      <c r="S37" s="21">
        <v>4.1267790728715552E-10</v>
      </c>
      <c r="T37" s="21">
        <v>3.9004590211519569E-10</v>
      </c>
      <c r="U37" s="21">
        <v>3.8555661540058313E-10</v>
      </c>
      <c r="V37" s="21">
        <v>3.6125713802290586E-10</v>
      </c>
      <c r="W37" s="21">
        <v>2.4270683575382639E-10</v>
      </c>
      <c r="X37" s="21">
        <v>1.8023036777133693E-9</v>
      </c>
      <c r="Y37" s="21">
        <v>7.8831608759862456E-10</v>
      </c>
      <c r="Z37" s="21">
        <v>4.8270479101967054E-9</v>
      </c>
      <c r="AA37" s="21">
        <v>2.1199677546552387E-9</v>
      </c>
      <c r="AB37" s="21">
        <v>1.2479174108402412E-9</v>
      </c>
      <c r="AC37" s="21">
        <v>1.1462649796981758E-9</v>
      </c>
      <c r="AD37" s="21">
        <v>1.5587883012129721E-9</v>
      </c>
      <c r="AE37" s="21">
        <v>2.6987897376203419E-10</v>
      </c>
      <c r="AF37" s="21">
        <v>1.2044684772083672E-8</v>
      </c>
      <c r="AG37" s="21">
        <v>5.6347633965193939E-9</v>
      </c>
      <c r="AH37" s="21">
        <v>8.018942119575543E-10</v>
      </c>
      <c r="AI37" s="21">
        <v>5.9092961081812791E-10</v>
      </c>
      <c r="AJ37" s="21">
        <v>3.5407750946360911E-7</v>
      </c>
      <c r="AK37" s="21">
        <v>6.9472216151582374E-10</v>
      </c>
      <c r="AL37" s="21">
        <v>5.8068701227116086E-10</v>
      </c>
      <c r="AM37" s="21">
        <v>2.8965902132103365E-9</v>
      </c>
      <c r="AN37" s="21">
        <v>9.0416473106253385E-10</v>
      </c>
      <c r="AO37" s="22">
        <v>1.6693700525189221E-9</v>
      </c>
    </row>
    <row r="38" spans="1:41" x14ac:dyDescent="0.15">
      <c r="A38" s="39">
        <v>65</v>
      </c>
      <c r="B38" s="6" t="s">
        <v>34</v>
      </c>
      <c r="C38" s="21">
        <v>1.5437944371866644E-5</v>
      </c>
      <c r="D38" s="21">
        <v>1.4479505789185306E-5</v>
      </c>
      <c r="E38" s="21">
        <v>6.9507160136383385E-5</v>
      </c>
      <c r="F38" s="21">
        <v>1.8543892829227598E-5</v>
      </c>
      <c r="G38" s="21">
        <v>1.4637405507388118E-5</v>
      </c>
      <c r="H38" s="21">
        <v>1.0861659171827434E-5</v>
      </c>
      <c r="I38" s="21">
        <v>1.0661053439557387E-5</v>
      </c>
      <c r="J38" s="21">
        <v>9.9532148600237406E-6</v>
      </c>
      <c r="K38" s="21">
        <v>3.1740714535097914E-6</v>
      </c>
      <c r="L38" s="21">
        <v>4.570686689658151E-6</v>
      </c>
      <c r="M38" s="21">
        <v>6.2119894334980046E-6</v>
      </c>
      <c r="N38" s="21">
        <v>3.4805473713359938E-6</v>
      </c>
      <c r="O38" s="21">
        <v>2.0031315028602483E-5</v>
      </c>
      <c r="P38" s="21">
        <v>3.8796767752366945E-6</v>
      </c>
      <c r="Q38" s="21">
        <v>1.3514511304580868E-5</v>
      </c>
      <c r="R38" s="21">
        <v>4.8473994011286806E-6</v>
      </c>
      <c r="S38" s="21">
        <v>6.0886945667962794E-6</v>
      </c>
      <c r="T38" s="21">
        <v>5.0716922313118567E-6</v>
      </c>
      <c r="U38" s="21">
        <v>3.510005043418497E-6</v>
      </c>
      <c r="V38" s="21">
        <v>2.4873676409733497E-6</v>
      </c>
      <c r="W38" s="21">
        <v>1.7702091968862488E-6</v>
      </c>
      <c r="X38" s="21">
        <v>1.0593403364921739E-5</v>
      </c>
      <c r="Y38" s="21">
        <v>1.0798432848518983E-5</v>
      </c>
      <c r="Z38" s="21">
        <v>3.0757042002195223E-5</v>
      </c>
      <c r="AA38" s="21">
        <v>8.9011646962335638E-5</v>
      </c>
      <c r="AB38" s="21">
        <v>1.7163038348747702E-5</v>
      </c>
      <c r="AC38" s="21">
        <v>8.5627638116484381E-6</v>
      </c>
      <c r="AD38" s="21">
        <v>2.7751287248512532E-5</v>
      </c>
      <c r="AE38" s="21">
        <v>4.11274306681126E-6</v>
      </c>
      <c r="AF38" s="21">
        <v>1.4042516378948555E-5</v>
      </c>
      <c r="AG38" s="21">
        <v>1.6343849919188792E-5</v>
      </c>
      <c r="AH38" s="21">
        <v>3.3897039817005037E-6</v>
      </c>
      <c r="AI38" s="21">
        <v>1.7419493823313052E-5</v>
      </c>
      <c r="AJ38" s="21">
        <v>1.2131950372526471E-5</v>
      </c>
      <c r="AK38" s="21">
        <v>3.0207474653056504E-6</v>
      </c>
      <c r="AL38" s="21">
        <v>2.4347606957420412E-5</v>
      </c>
      <c r="AM38" s="21">
        <v>2.7672163637732059E-5</v>
      </c>
      <c r="AN38" s="21">
        <v>3.5247039809209475E-6</v>
      </c>
      <c r="AO38" s="22">
        <v>4.2304750050028853E-6</v>
      </c>
    </row>
    <row r="39" spans="1:41" x14ac:dyDescent="0.15">
      <c r="A39" s="39">
        <v>66</v>
      </c>
      <c r="B39" s="6" t="s">
        <v>35</v>
      </c>
      <c r="C39" s="21">
        <v>1.7686102338558274E-2</v>
      </c>
      <c r="D39" s="21">
        <v>1.7260789792552914E-2</v>
      </c>
      <c r="E39" s="21">
        <v>1.4392904645696938E-2</v>
      </c>
      <c r="F39" s="21">
        <v>2.7436510429714688E-2</v>
      </c>
      <c r="G39" s="21">
        <v>2.7544445767807485E-2</v>
      </c>
      <c r="H39" s="21">
        <v>1.8545331192725719E-2</v>
      </c>
      <c r="I39" s="21">
        <v>2.2171521404166665E-2</v>
      </c>
      <c r="J39" s="21">
        <v>2.4193934538801285E-2</v>
      </c>
      <c r="K39" s="21">
        <v>1.1426409425605856E-2</v>
      </c>
      <c r="L39" s="21">
        <v>1.7565011603307638E-2</v>
      </c>
      <c r="M39" s="21">
        <v>2.0800770298272896E-2</v>
      </c>
      <c r="N39" s="21">
        <v>4.8286188410279944E-3</v>
      </c>
      <c r="O39" s="21">
        <v>2.8553020513106528E-2</v>
      </c>
      <c r="P39" s="21">
        <v>1.7517534605887251E-2</v>
      </c>
      <c r="Q39" s="21">
        <v>1.8807845487591318E-2</v>
      </c>
      <c r="R39" s="21">
        <v>1.2928865869896052E-2</v>
      </c>
      <c r="S39" s="21">
        <v>1.8753086553055E-2</v>
      </c>
      <c r="T39" s="21">
        <v>2.2332136442114129E-2</v>
      </c>
      <c r="U39" s="21">
        <v>2.2930836711463769E-2</v>
      </c>
      <c r="V39" s="21">
        <v>1.8262316959471152E-2</v>
      </c>
      <c r="W39" s="21">
        <v>1.0984702912564422E-2</v>
      </c>
      <c r="X39" s="21">
        <v>2.9984586341875053E-2</v>
      </c>
      <c r="Y39" s="21">
        <v>5.5931241163919461E-2</v>
      </c>
      <c r="Z39" s="21">
        <v>0.1103469619567882</v>
      </c>
      <c r="AA39" s="21">
        <v>6.7487895731744213E-2</v>
      </c>
      <c r="AB39" s="21">
        <v>3.5892022720932358E-2</v>
      </c>
      <c r="AC39" s="21">
        <v>4.0967481261842839E-2</v>
      </c>
      <c r="AD39" s="21">
        <v>5.425432694486107E-2</v>
      </c>
      <c r="AE39" s="21">
        <v>1.2988271561493805E-2</v>
      </c>
      <c r="AF39" s="21">
        <v>6.920376374243882E-2</v>
      </c>
      <c r="AG39" s="21">
        <v>7.3292292624036387E-2</v>
      </c>
      <c r="AH39" s="21">
        <v>4.1007817591717115E-2</v>
      </c>
      <c r="AI39" s="21">
        <v>3.2858281774227414E-2</v>
      </c>
      <c r="AJ39" s="21">
        <v>2.3184887525750431E-2</v>
      </c>
      <c r="AK39" s="21">
        <v>3.6628181263304534E-2</v>
      </c>
      <c r="AL39" s="21">
        <v>6.1698495437935319E-2</v>
      </c>
      <c r="AM39" s="21">
        <v>2.6668180744290625E-2</v>
      </c>
      <c r="AN39" s="21">
        <v>1.2796664726315705E-2</v>
      </c>
      <c r="AO39" s="22">
        <v>1.915319543519918E-2</v>
      </c>
    </row>
    <row r="40" spans="1:41" x14ac:dyDescent="0.15">
      <c r="A40" s="39">
        <v>67</v>
      </c>
      <c r="B40" s="6" t="s">
        <v>36</v>
      </c>
      <c r="C40" s="21">
        <v>7.9662302973196558E-4</v>
      </c>
      <c r="D40" s="21">
        <v>6.7134696296924196E-5</v>
      </c>
      <c r="E40" s="21">
        <v>2.6164127332145944E-4</v>
      </c>
      <c r="F40" s="21">
        <v>1.1412128782713981E-4</v>
      </c>
      <c r="G40" s="21">
        <v>2.8460869245620392E-4</v>
      </c>
      <c r="H40" s="21">
        <v>8.889725268576325E-5</v>
      </c>
      <c r="I40" s="21">
        <v>9.1891991485204354E-5</v>
      </c>
      <c r="J40" s="21">
        <v>1.0356736532771768E-4</v>
      </c>
      <c r="K40" s="21">
        <v>4.2431443586597942E-5</v>
      </c>
      <c r="L40" s="21">
        <v>5.2757029769038393E-5</v>
      </c>
      <c r="M40" s="21">
        <v>2.353144888569646E-4</v>
      </c>
      <c r="N40" s="21">
        <v>2.6376555592324283E-5</v>
      </c>
      <c r="O40" s="21">
        <v>8.1237610987600921E-5</v>
      </c>
      <c r="P40" s="21">
        <v>6.5740471077615397E-5</v>
      </c>
      <c r="Q40" s="21">
        <v>7.9266527863343445E-5</v>
      </c>
      <c r="R40" s="21">
        <v>5.2723681505168836E-5</v>
      </c>
      <c r="S40" s="21">
        <v>7.5084177809075692E-5</v>
      </c>
      <c r="T40" s="21">
        <v>1.3858600768574492E-4</v>
      </c>
      <c r="U40" s="21">
        <v>8.7759344561338186E-5</v>
      </c>
      <c r="V40" s="21">
        <v>9.0347502653209211E-5</v>
      </c>
      <c r="W40" s="21">
        <v>8.0991959543685622E-5</v>
      </c>
      <c r="X40" s="21">
        <v>1.0800028837959783E-4</v>
      </c>
      <c r="Y40" s="21">
        <v>1.8608226966839535E-4</v>
      </c>
      <c r="Z40" s="21">
        <v>1.9830787545805796E-4</v>
      </c>
      <c r="AA40" s="21">
        <v>2.1197574573157725E-4</v>
      </c>
      <c r="AB40" s="21">
        <v>8.5093110195665899E-5</v>
      </c>
      <c r="AC40" s="21">
        <v>2.613719232073684E-4</v>
      </c>
      <c r="AD40" s="21">
        <v>1.9993014187720805E-4</v>
      </c>
      <c r="AE40" s="21">
        <v>2.1404793165971279E-4</v>
      </c>
      <c r="AF40" s="21">
        <v>1.9116444565537419E-4</v>
      </c>
      <c r="AG40" s="21">
        <v>2.2122627203845333E-3</v>
      </c>
      <c r="AH40" s="21">
        <v>1.974888894189367E-4</v>
      </c>
      <c r="AI40" s="21">
        <v>2.8021514723924382E-3</v>
      </c>
      <c r="AJ40" s="21">
        <v>6.9324206851687845E-3</v>
      </c>
      <c r="AK40" s="21">
        <v>6.2416330851066239E-4</v>
      </c>
      <c r="AL40" s="21">
        <v>6.1377753612791748E-4</v>
      </c>
      <c r="AM40" s="21">
        <v>2.8962991588968577E-3</v>
      </c>
      <c r="AN40" s="21">
        <v>6.1583433430048969E-5</v>
      </c>
      <c r="AO40" s="22">
        <v>8.7074509981737466E-4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2">
        <v>0</v>
      </c>
    </row>
    <row r="42" spans="1:41" x14ac:dyDescent="0.15">
      <c r="A42" s="78">
        <v>69</v>
      </c>
      <c r="B42" s="5" t="s">
        <v>38</v>
      </c>
      <c r="C42" s="23">
        <v>1.0232338981487872E-5</v>
      </c>
      <c r="D42" s="23">
        <v>4.6314199371300442E-6</v>
      </c>
      <c r="E42" s="23">
        <v>3.263191426457316E-5</v>
      </c>
      <c r="F42" s="23">
        <v>2.6281427997167585E-5</v>
      </c>
      <c r="G42" s="23">
        <v>2.690594025346957E-5</v>
      </c>
      <c r="H42" s="23">
        <v>7.816964339331905E-6</v>
      </c>
      <c r="I42" s="23">
        <v>1.4289359628519359E-5</v>
      </c>
      <c r="J42" s="23">
        <v>5.1206206871325241E-6</v>
      </c>
      <c r="K42" s="23">
        <v>2.6769636308796321E-5</v>
      </c>
      <c r="L42" s="23">
        <v>4.8516840535229955E-6</v>
      </c>
      <c r="M42" s="23">
        <v>1.0229062685242796E-5</v>
      </c>
      <c r="N42" s="23">
        <v>9.8385568235903336E-6</v>
      </c>
      <c r="O42" s="23">
        <v>2.9243215787044596E-5</v>
      </c>
      <c r="P42" s="23">
        <v>1.5736203362110429E-5</v>
      </c>
      <c r="Q42" s="23">
        <v>1.7739255773529463E-5</v>
      </c>
      <c r="R42" s="23">
        <v>1.2409463639276212E-5</v>
      </c>
      <c r="S42" s="23">
        <v>7.7059065784830351E-6</v>
      </c>
      <c r="T42" s="23">
        <v>3.8322522756687074E-6</v>
      </c>
      <c r="U42" s="23">
        <v>9.7926648456916318E-6</v>
      </c>
      <c r="V42" s="23">
        <v>9.9088222046768017E-6</v>
      </c>
      <c r="W42" s="23">
        <v>3.4557875126317337E-6</v>
      </c>
      <c r="X42" s="23">
        <v>8.2044615313744837E-6</v>
      </c>
      <c r="Y42" s="23">
        <v>4.0539991532597624E-5</v>
      </c>
      <c r="Z42" s="23">
        <v>2.2233336588235364E-5</v>
      </c>
      <c r="AA42" s="23">
        <v>2.2480551116991397E-5</v>
      </c>
      <c r="AB42" s="23">
        <v>1.991920590975855E-5</v>
      </c>
      <c r="AC42" s="23">
        <v>1.3233266948492854E-5</v>
      </c>
      <c r="AD42" s="23">
        <v>2.8310304762428674E-5</v>
      </c>
      <c r="AE42" s="23">
        <v>9.9235199283891907E-6</v>
      </c>
      <c r="AF42" s="23">
        <v>1.5308975141229192E-5</v>
      </c>
      <c r="AG42" s="23">
        <v>1.9987261406303816E-5</v>
      </c>
      <c r="AH42" s="23">
        <v>3.9471455498812266E-6</v>
      </c>
      <c r="AI42" s="23">
        <v>1.9136302904234316E-5</v>
      </c>
      <c r="AJ42" s="23">
        <v>8.8108900448622089E-6</v>
      </c>
      <c r="AK42" s="23">
        <v>3.0160584899354542E-5</v>
      </c>
      <c r="AL42" s="23">
        <v>1.4822785471937646E-5</v>
      </c>
      <c r="AM42" s="23">
        <v>1.8317430232473052E-5</v>
      </c>
      <c r="AN42" s="23">
        <v>5.7943982558660201E-6</v>
      </c>
      <c r="AO42" s="24">
        <v>3.1337569054598167E-6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70840A-4D40-471F-9475-40CBE8AC8F84}">
  <sheetPr codeName="Sheet16">
    <tabColor theme="9" tint="0.79998168889431442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9" width="18.625" style="2" customWidth="1"/>
    <col min="50" max="16384" width="9" style="2"/>
  </cols>
  <sheetData>
    <row r="1" spans="1:41" x14ac:dyDescent="0.15">
      <c r="A1" s="1" t="s">
        <v>97</v>
      </c>
    </row>
    <row r="2" spans="1:41" ht="18.75" customHeight="1" x14ac:dyDescent="0.15">
      <c r="A2" s="96"/>
      <c r="B2" s="97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</row>
    <row r="3" spans="1:41" ht="25.5" x14ac:dyDescent="0.15">
      <c r="A3" s="98"/>
      <c r="B3" s="99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</row>
    <row r="4" spans="1:41" x14ac:dyDescent="0.15">
      <c r="A4" s="39">
        <v>1</v>
      </c>
      <c r="B4" s="6" t="s">
        <v>0</v>
      </c>
      <c r="C4" s="21">
        <f t="array" ref="C4:AO42">MMULT(MAL!C4:AO42,自給率行列!C4:AO42)+移輸入率行列!C4:AO42</f>
        <v>0.42400709842068035</v>
      </c>
      <c r="D4" s="21">
        <v>1.6003411343782296E-3</v>
      </c>
      <c r="E4" s="21">
        <v>8.7133053391375316E-3</v>
      </c>
      <c r="F4" s="21">
        <v>4.4285006025727953E-6</v>
      </c>
      <c r="G4" s="21">
        <v>7.0958932196188831E-2</v>
      </c>
      <c r="H4" s="21">
        <v>1.0652274376338661E-5</v>
      </c>
      <c r="I4" s="21">
        <v>7.5217597786677464E-4</v>
      </c>
      <c r="J4" s="21">
        <v>1.654231913077337E-5</v>
      </c>
      <c r="K4" s="21">
        <v>3.077713698257018E-7</v>
      </c>
      <c r="L4" s="21">
        <v>3.3221046705915691E-5</v>
      </c>
      <c r="M4" s="21">
        <v>5.5577883404645158E-5</v>
      </c>
      <c r="N4" s="21">
        <v>2.2491099383684089E-7</v>
      </c>
      <c r="O4" s="21">
        <v>4.0605390519460636E-6</v>
      </c>
      <c r="P4" s="21">
        <v>2.5985606813720833E-6</v>
      </c>
      <c r="Q4" s="21">
        <v>3.2868293529214072E-7</v>
      </c>
      <c r="R4" s="21">
        <v>2.2735665157988888E-6</v>
      </c>
      <c r="S4" s="21">
        <v>4.2023264390258105E-7</v>
      </c>
      <c r="T4" s="21">
        <v>5.9935646886535972E-6</v>
      </c>
      <c r="U4" s="21">
        <v>1.710927058677679E-6</v>
      </c>
      <c r="V4" s="21">
        <v>1.4255252165465382E-6</v>
      </c>
      <c r="W4" s="21">
        <v>1.8207045681238009E-7</v>
      </c>
      <c r="X4" s="21">
        <v>4.5817501348645307E-4</v>
      </c>
      <c r="Y4" s="21">
        <v>4.8944944980127498E-4</v>
      </c>
      <c r="Z4" s="21">
        <v>3.6876364301474381E-5</v>
      </c>
      <c r="AA4" s="21">
        <v>5.9631645062302197E-5</v>
      </c>
      <c r="AB4" s="21">
        <v>2.4072077897597165E-5</v>
      </c>
      <c r="AC4" s="21">
        <v>6.1814992929670764E-5</v>
      </c>
      <c r="AD4" s="21">
        <v>2.8447021596935544E-5</v>
      </c>
      <c r="AE4" s="21">
        <v>2.0485082152286887E-5</v>
      </c>
      <c r="AF4" s="21">
        <v>4.8860628407315682E-5</v>
      </c>
      <c r="AG4" s="21">
        <v>5.4881702709897221E-5</v>
      </c>
      <c r="AH4" s="21">
        <v>7.7765172079272339E-5</v>
      </c>
      <c r="AI4" s="21">
        <v>9.3224808799240253E-4</v>
      </c>
      <c r="AJ4" s="21">
        <v>1.3742828313697698E-3</v>
      </c>
      <c r="AK4" s="21">
        <v>7.7612450224233106E-4</v>
      </c>
      <c r="AL4" s="21">
        <v>2.5762035495055376E-5</v>
      </c>
      <c r="AM4" s="21">
        <v>8.9655293630558977E-3</v>
      </c>
      <c r="AN4" s="21">
        <v>4.037123416871029E-4</v>
      </c>
      <c r="AO4" s="22">
        <v>2.8420124943157531E-4</v>
      </c>
    </row>
    <row r="5" spans="1:41" x14ac:dyDescent="0.15">
      <c r="A5" s="39">
        <v>2</v>
      </c>
      <c r="B5" s="6" t="s">
        <v>1</v>
      </c>
      <c r="C5" s="21">
        <v>3.2739305189950249E-5</v>
      </c>
      <c r="D5" s="21">
        <v>8.6955792684671587E-2</v>
      </c>
      <c r="E5" s="21">
        <v>3.627246227971165E-5</v>
      </c>
      <c r="F5" s="21">
        <v>1.858332390454033E-6</v>
      </c>
      <c r="G5" s="21">
        <v>3.5543958148261431E-5</v>
      </c>
      <c r="H5" s="21">
        <v>2.3027689643859748E-7</v>
      </c>
      <c r="I5" s="21">
        <v>1.5201249521834062E-3</v>
      </c>
      <c r="J5" s="21">
        <v>4.2945231658775548E-7</v>
      </c>
      <c r="K5" s="21">
        <v>5.4852469378327836E-8</v>
      </c>
      <c r="L5" s="21">
        <v>6.1437039605992808E-7</v>
      </c>
      <c r="M5" s="21">
        <v>2.03643906058391E-5</v>
      </c>
      <c r="N5" s="21">
        <v>5.4177961102481809E-8</v>
      </c>
      <c r="O5" s="21">
        <v>3.1916359886781515E-7</v>
      </c>
      <c r="P5" s="21">
        <v>1.2431451235240473E-6</v>
      </c>
      <c r="Q5" s="21">
        <v>8.8679164290239038E-8</v>
      </c>
      <c r="R5" s="21">
        <v>8.1450868553579043E-7</v>
      </c>
      <c r="S5" s="21">
        <v>2.4600747089162912E-7</v>
      </c>
      <c r="T5" s="21">
        <v>2.4727889292934497E-6</v>
      </c>
      <c r="U5" s="21">
        <v>9.6708103466733834E-7</v>
      </c>
      <c r="V5" s="21">
        <v>6.1720382169174374E-7</v>
      </c>
      <c r="W5" s="21">
        <v>4.9782817828520143E-8</v>
      </c>
      <c r="X5" s="21">
        <v>2.4311119872231568E-5</v>
      </c>
      <c r="Y5" s="21">
        <v>5.9633025615878244E-5</v>
      </c>
      <c r="Z5" s="21">
        <v>6.6576876744488197E-6</v>
      </c>
      <c r="AA5" s="21">
        <v>1.0475260804919038E-5</v>
      </c>
      <c r="AB5" s="21">
        <v>1.1131209596830449E-5</v>
      </c>
      <c r="AC5" s="21">
        <v>8.4138900454068107E-6</v>
      </c>
      <c r="AD5" s="21">
        <v>1.0381130248724273E-5</v>
      </c>
      <c r="AE5" s="21">
        <v>3.0498951374482662E-6</v>
      </c>
      <c r="AF5" s="21">
        <v>5.9151511690684249E-6</v>
      </c>
      <c r="AG5" s="21">
        <v>1.032484745445435E-5</v>
      </c>
      <c r="AH5" s="21">
        <v>5.8760116990383862E-6</v>
      </c>
      <c r="AI5" s="21">
        <v>1.7783227665606581E-5</v>
      </c>
      <c r="AJ5" s="21">
        <v>1.7437623655272715E-5</v>
      </c>
      <c r="AK5" s="21">
        <v>2.9016939157073119E-5</v>
      </c>
      <c r="AL5" s="21">
        <v>5.0282792302058367E-6</v>
      </c>
      <c r="AM5" s="21">
        <v>8.2854528392079579E-5</v>
      </c>
      <c r="AN5" s="21">
        <v>6.6135809989203704E-4</v>
      </c>
      <c r="AO5" s="22">
        <v>3.7949721850219876E-6</v>
      </c>
    </row>
    <row r="6" spans="1:41" x14ac:dyDescent="0.15">
      <c r="A6" s="39">
        <v>3</v>
      </c>
      <c r="B6" s="6" t="s">
        <v>2</v>
      </c>
      <c r="C6" s="21">
        <v>4.7576540522722212E-4</v>
      </c>
      <c r="D6" s="21">
        <v>5.0721529406033359E-5</v>
      </c>
      <c r="E6" s="21">
        <v>0.29608004263525761</v>
      </c>
      <c r="F6" s="21">
        <v>2.3018845459304292E-7</v>
      </c>
      <c r="G6" s="21">
        <v>3.1088655479940956E-3</v>
      </c>
      <c r="H6" s="21">
        <v>1.5614332551544931E-7</v>
      </c>
      <c r="I6" s="21">
        <v>3.6896528107388517E-6</v>
      </c>
      <c r="J6" s="21">
        <v>7.0747040748405923E-7</v>
      </c>
      <c r="K6" s="21">
        <v>1.3056319828363236E-8</v>
      </c>
      <c r="L6" s="21">
        <v>8.9891899172523842E-8</v>
      </c>
      <c r="M6" s="21">
        <v>1.8276726291204473E-6</v>
      </c>
      <c r="N6" s="21">
        <v>8.6648929425921575E-9</v>
      </c>
      <c r="O6" s="21">
        <v>3.5118968337531011E-7</v>
      </c>
      <c r="P6" s="21">
        <v>9.4898391590001643E-8</v>
      </c>
      <c r="Q6" s="21">
        <v>1.3663952677145368E-8</v>
      </c>
      <c r="R6" s="21">
        <v>1.0715917527192892E-7</v>
      </c>
      <c r="S6" s="21">
        <v>1.5807627995852826E-8</v>
      </c>
      <c r="T6" s="21">
        <v>2.6208798614040655E-7</v>
      </c>
      <c r="U6" s="21">
        <v>6.5107579305059205E-8</v>
      </c>
      <c r="V6" s="21">
        <v>6.1475566281512315E-8</v>
      </c>
      <c r="W6" s="21">
        <v>8.6531373733204265E-9</v>
      </c>
      <c r="X6" s="21">
        <v>4.8577877472379112E-5</v>
      </c>
      <c r="Y6" s="21">
        <v>2.1728994744691343E-6</v>
      </c>
      <c r="Z6" s="21">
        <v>1.4411271300278293E-6</v>
      </c>
      <c r="AA6" s="21">
        <v>1.4399109890870798E-6</v>
      </c>
      <c r="AB6" s="21">
        <v>1.0233008034847733E-6</v>
      </c>
      <c r="AC6" s="21">
        <v>1.2273762844545164E-6</v>
      </c>
      <c r="AD6" s="21">
        <v>1.6771769226737185E-6</v>
      </c>
      <c r="AE6" s="21">
        <v>9.8589642226796893E-7</v>
      </c>
      <c r="AF6" s="21">
        <v>2.6710717619736941E-6</v>
      </c>
      <c r="AG6" s="21">
        <v>5.0642334195111614E-6</v>
      </c>
      <c r="AH6" s="21">
        <v>5.1938182518581964E-6</v>
      </c>
      <c r="AI6" s="21">
        <v>4.8637815262316852E-5</v>
      </c>
      <c r="AJ6" s="21">
        <v>1.317188583833657E-4</v>
      </c>
      <c r="AK6" s="21">
        <v>8.3882903854587157E-6</v>
      </c>
      <c r="AL6" s="21">
        <v>1.7921641643837836E-6</v>
      </c>
      <c r="AM6" s="21">
        <v>1.0307002035138426E-3</v>
      </c>
      <c r="AN6" s="21">
        <v>8.3408668379189849E-6</v>
      </c>
      <c r="AO6" s="22">
        <v>1.4387976363872862E-5</v>
      </c>
    </row>
    <row r="7" spans="1:41" x14ac:dyDescent="0.15">
      <c r="A7" s="39">
        <v>6</v>
      </c>
      <c r="B7" s="6" t="s">
        <v>3</v>
      </c>
      <c r="C7" s="21">
        <v>6.4319180331226305E-4</v>
      </c>
      <c r="D7" s="21">
        <v>8.9360251420963046E-4</v>
      </c>
      <c r="E7" s="21">
        <v>9.9762793346912259E-4</v>
      </c>
      <c r="F7" s="21">
        <v>0.80524871593985325</v>
      </c>
      <c r="G7" s="21">
        <v>4.3948746232628356E-4</v>
      </c>
      <c r="H7" s="21">
        <v>2.9253860328440876E-5</v>
      </c>
      <c r="I7" s="21">
        <v>2.2054664294203622E-3</v>
      </c>
      <c r="J7" s="21">
        <v>5.123909513426089E-4</v>
      </c>
      <c r="K7" s="21">
        <v>9.3549541001246956E-4</v>
      </c>
      <c r="L7" s="21">
        <v>1.0201117344420631E-4</v>
      </c>
      <c r="M7" s="21">
        <v>1.5933031691080589E-2</v>
      </c>
      <c r="N7" s="21">
        <v>1.4957685672881692E-5</v>
      </c>
      <c r="O7" s="21">
        <v>6.832961157539303E-3</v>
      </c>
      <c r="P7" s="21">
        <v>2.930677877778552E-4</v>
      </c>
      <c r="Q7" s="21">
        <v>2.2801367950484623E-5</v>
      </c>
      <c r="R7" s="21">
        <v>1.6105665565268774E-4</v>
      </c>
      <c r="S7" s="21">
        <v>2.7773599687402563E-5</v>
      </c>
      <c r="T7" s="21">
        <v>7.8492952642337046E-4</v>
      </c>
      <c r="U7" s="21">
        <v>1.6605519253931329E-4</v>
      </c>
      <c r="V7" s="21">
        <v>6.5994526552399832E-5</v>
      </c>
      <c r="W7" s="21">
        <v>1.8616362680532128E-5</v>
      </c>
      <c r="X7" s="21">
        <v>4.2228990297244498E-4</v>
      </c>
      <c r="Y7" s="21">
        <v>3.2786885461736515E-3</v>
      </c>
      <c r="Z7" s="21">
        <v>5.0921656738941279E-2</v>
      </c>
      <c r="AA7" s="21">
        <v>2.9051741991121716E-3</v>
      </c>
      <c r="AB7" s="21">
        <v>3.1112451015579455E-3</v>
      </c>
      <c r="AC7" s="21">
        <v>8.6900907652197475E-4</v>
      </c>
      <c r="AD7" s="21">
        <v>3.6650853850034071E-4</v>
      </c>
      <c r="AE7" s="21">
        <v>2.4420362683349713E-4</v>
      </c>
      <c r="AF7" s="21">
        <v>5.4099065426812751E-4</v>
      </c>
      <c r="AG7" s="21">
        <v>3.4776126990038571E-4</v>
      </c>
      <c r="AH7" s="21">
        <v>7.3336974809555847E-4</v>
      </c>
      <c r="AI7" s="21">
        <v>8.6456440507241719E-4</v>
      </c>
      <c r="AJ7" s="21">
        <v>8.6740149704397386E-4</v>
      </c>
      <c r="AK7" s="21">
        <v>3.8156483387621551E-4</v>
      </c>
      <c r="AL7" s="21">
        <v>3.4901954358342317E-4</v>
      </c>
      <c r="AM7" s="21">
        <v>1.4262191083024541E-3</v>
      </c>
      <c r="AN7" s="21">
        <v>1.3755233833382516E-3</v>
      </c>
      <c r="AO7" s="22">
        <v>4.6894012441627908E-4</v>
      </c>
    </row>
    <row r="8" spans="1:41" x14ac:dyDescent="0.15">
      <c r="A8" s="39">
        <v>11</v>
      </c>
      <c r="B8" s="6" t="s">
        <v>4</v>
      </c>
      <c r="C8" s="21">
        <v>9.2837314311215849E-2</v>
      </c>
      <c r="D8" s="21">
        <v>9.8251656614947724E-3</v>
      </c>
      <c r="E8" s="21">
        <v>7.459707483789868E-2</v>
      </c>
      <c r="F8" s="21">
        <v>1.4325013372251432E-5</v>
      </c>
      <c r="G8" s="21">
        <v>0.60865294483260746</v>
      </c>
      <c r="H8" s="21">
        <v>2.3423182046876732E-5</v>
      </c>
      <c r="I8" s="21">
        <v>6.569200423125665E-4</v>
      </c>
      <c r="J8" s="21">
        <v>1.0682726609474114E-4</v>
      </c>
      <c r="K8" s="21">
        <v>1.1852604320011578E-6</v>
      </c>
      <c r="L8" s="21">
        <v>1.0772780079106514E-5</v>
      </c>
      <c r="M8" s="21">
        <v>2.3956151323283631E-4</v>
      </c>
      <c r="N8" s="21">
        <v>6.8519284785620548E-7</v>
      </c>
      <c r="O8" s="21">
        <v>5.2150587570121173E-6</v>
      </c>
      <c r="P8" s="21">
        <v>6.5158114387085944E-6</v>
      </c>
      <c r="Q8" s="21">
        <v>9.8589008858637677E-7</v>
      </c>
      <c r="R8" s="21">
        <v>5.7805299786652682E-6</v>
      </c>
      <c r="S8" s="21">
        <v>8.3296697818369749E-7</v>
      </c>
      <c r="T8" s="21">
        <v>1.5319413864402378E-5</v>
      </c>
      <c r="U8" s="21">
        <v>4.0336709810887027E-6</v>
      </c>
      <c r="V8" s="21">
        <v>3.4650954324958014E-6</v>
      </c>
      <c r="W8" s="21">
        <v>4.7851691797759324E-7</v>
      </c>
      <c r="X8" s="21">
        <v>3.3296126341919629E-4</v>
      </c>
      <c r="Y8" s="21">
        <v>2.4618649137949034E-4</v>
      </c>
      <c r="Z8" s="21">
        <v>7.8270092724813187E-5</v>
      </c>
      <c r="AA8" s="21">
        <v>9.3839296644994858E-5</v>
      </c>
      <c r="AB8" s="21">
        <v>5.6183676499755039E-5</v>
      </c>
      <c r="AC8" s="21">
        <v>1.008812050340436E-4</v>
      </c>
      <c r="AD8" s="21">
        <v>7.3228043583768062E-5</v>
      </c>
      <c r="AE8" s="21">
        <v>5.2168439790354049E-5</v>
      </c>
      <c r="AF8" s="21">
        <v>1.3859870399486577E-4</v>
      </c>
      <c r="AG8" s="21">
        <v>2.2940759192916432E-4</v>
      </c>
      <c r="AH8" s="21">
        <v>4.7052295982176348E-4</v>
      </c>
      <c r="AI8" s="21">
        <v>3.6015239158933301E-3</v>
      </c>
      <c r="AJ8" s="21">
        <v>5.3812590365051932E-3</v>
      </c>
      <c r="AK8" s="21">
        <v>9.8264292553221569E-4</v>
      </c>
      <c r="AL8" s="21">
        <v>8.5701668142543867E-5</v>
      </c>
      <c r="AM8" s="21">
        <v>4.6757393942132228E-2</v>
      </c>
      <c r="AN8" s="21">
        <v>3.6389525507981836E-4</v>
      </c>
      <c r="AO8" s="22">
        <v>2.2311475386483709E-3</v>
      </c>
    </row>
    <row r="9" spans="1:41" x14ac:dyDescent="0.15">
      <c r="A9" s="39">
        <v>15</v>
      </c>
      <c r="B9" s="6" t="s">
        <v>5</v>
      </c>
      <c r="C9" s="21">
        <v>2.0017965180954382E-3</v>
      </c>
      <c r="D9" s="21">
        <v>1.6056155854733772E-3</v>
      </c>
      <c r="E9" s="21">
        <v>7.7555844399760333E-3</v>
      </c>
      <c r="F9" s="21">
        <v>4.0100860793950663E-4</v>
      </c>
      <c r="G9" s="21">
        <v>9.4824187952788613E-4</v>
      </c>
      <c r="H9" s="21">
        <v>0.97551546508736453</v>
      </c>
      <c r="I9" s="21">
        <v>8.1948244395721708E-4</v>
      </c>
      <c r="J9" s="21">
        <v>5.2849657546258709E-5</v>
      </c>
      <c r="K9" s="21">
        <v>1.5353382669411163E-5</v>
      </c>
      <c r="L9" s="21">
        <v>1.1832738701421514E-4</v>
      </c>
      <c r="M9" s="21">
        <v>1.4089418481449845E-3</v>
      </c>
      <c r="N9" s="21">
        <v>2.0190103637301393E-5</v>
      </c>
      <c r="O9" s="21">
        <v>6.4236632530182528E-5</v>
      </c>
      <c r="P9" s="21">
        <v>2.4583288917085774E-4</v>
      </c>
      <c r="Q9" s="21">
        <v>3.3175388888114961E-5</v>
      </c>
      <c r="R9" s="21">
        <v>3.2931647364714415E-4</v>
      </c>
      <c r="S9" s="21">
        <v>4.6521511140835072E-5</v>
      </c>
      <c r="T9" s="21">
        <v>9.8680347587732221E-4</v>
      </c>
      <c r="U9" s="21">
        <v>1.184422892331399E-4</v>
      </c>
      <c r="V9" s="21">
        <v>1.6305299949448908E-4</v>
      </c>
      <c r="W9" s="21">
        <v>1.6187841760522938E-5</v>
      </c>
      <c r="X9" s="21">
        <v>1.0914912474567109E-3</v>
      </c>
      <c r="Y9" s="21">
        <v>4.1146192379323022E-3</v>
      </c>
      <c r="Z9" s="21">
        <v>1.2589885229180517E-3</v>
      </c>
      <c r="AA9" s="21">
        <v>1.7878633450927293E-3</v>
      </c>
      <c r="AB9" s="21">
        <v>2.8784052115422131E-3</v>
      </c>
      <c r="AC9" s="21">
        <v>2.628256743300938E-3</v>
      </c>
      <c r="AD9" s="21">
        <v>1.6916347331505401E-3</v>
      </c>
      <c r="AE9" s="21">
        <v>2.822720144142875E-4</v>
      </c>
      <c r="AF9" s="21">
        <v>2.1607791060558735E-3</v>
      </c>
      <c r="AG9" s="21">
        <v>6.59306844467906E-4</v>
      </c>
      <c r="AH9" s="21">
        <v>4.4497472255124798E-3</v>
      </c>
      <c r="AI9" s="21">
        <v>8.5524002041114462E-4</v>
      </c>
      <c r="AJ9" s="21">
        <v>4.1297945077325643E-3</v>
      </c>
      <c r="AK9" s="21">
        <v>2.2772619894725017E-2</v>
      </c>
      <c r="AL9" s="21">
        <v>1.7267685091823714E-3</v>
      </c>
      <c r="AM9" s="21">
        <v>3.6478576467742327E-3</v>
      </c>
      <c r="AN9" s="21">
        <v>2.0822909717055478E-2</v>
      </c>
      <c r="AO9" s="22">
        <v>8.8981563728278282E-4</v>
      </c>
    </row>
    <row r="10" spans="1:41" x14ac:dyDescent="0.15">
      <c r="A10" s="39">
        <v>16</v>
      </c>
      <c r="B10" s="6" t="s">
        <v>6</v>
      </c>
      <c r="C10" s="21">
        <v>8.353232757112708E-3</v>
      </c>
      <c r="D10" s="21">
        <v>1.9516048141616116E-2</v>
      </c>
      <c r="E10" s="21">
        <v>3.541315143641637E-3</v>
      </c>
      <c r="F10" s="21">
        <v>3.6775151848167901E-4</v>
      </c>
      <c r="G10" s="21">
        <v>4.8191239165035257E-3</v>
      </c>
      <c r="H10" s="21">
        <v>1.1670631776058013E-4</v>
      </c>
      <c r="I10" s="21">
        <v>0.78997455823123575</v>
      </c>
      <c r="J10" s="21">
        <v>1.6286018338792832E-4</v>
      </c>
      <c r="K10" s="21">
        <v>2.722621098694623E-5</v>
      </c>
      <c r="L10" s="21">
        <v>3.1591415046279374E-4</v>
      </c>
      <c r="M10" s="21">
        <v>1.0514514601455763E-2</v>
      </c>
      <c r="N10" s="21">
        <v>2.7795658122607152E-5</v>
      </c>
      <c r="O10" s="21">
        <v>1.521854257878978E-4</v>
      </c>
      <c r="P10" s="21">
        <v>6.4071489595008205E-4</v>
      </c>
      <c r="Q10" s="21">
        <v>4.5524822873906567E-5</v>
      </c>
      <c r="R10" s="21">
        <v>4.1961100337772244E-4</v>
      </c>
      <c r="S10" s="21">
        <v>1.2724554643151197E-4</v>
      </c>
      <c r="T10" s="21">
        <v>1.271338643296379E-3</v>
      </c>
      <c r="U10" s="21">
        <v>4.9970732496159589E-4</v>
      </c>
      <c r="V10" s="21">
        <v>3.1824092144244683E-4</v>
      </c>
      <c r="W10" s="21">
        <v>2.536282696083728E-5</v>
      </c>
      <c r="X10" s="21">
        <v>1.1671079262355373E-2</v>
      </c>
      <c r="Y10" s="21">
        <v>2.8442949423848837E-2</v>
      </c>
      <c r="Z10" s="21">
        <v>3.3086604717128282E-3</v>
      </c>
      <c r="AA10" s="21">
        <v>5.2590660399791465E-3</v>
      </c>
      <c r="AB10" s="21">
        <v>5.7463003791812023E-3</v>
      </c>
      <c r="AC10" s="21">
        <v>4.3350653248367121E-3</v>
      </c>
      <c r="AD10" s="21">
        <v>5.3412502301163926E-3</v>
      </c>
      <c r="AE10" s="21">
        <v>1.5128127800480278E-3</v>
      </c>
      <c r="AF10" s="21">
        <v>3.0257941803105131E-3</v>
      </c>
      <c r="AG10" s="21">
        <v>5.1774983696194149E-3</v>
      </c>
      <c r="AH10" s="21">
        <v>2.8228988901512365E-3</v>
      </c>
      <c r="AI10" s="21">
        <v>6.8429893277985434E-3</v>
      </c>
      <c r="AJ10" s="21">
        <v>6.1627578456571906E-3</v>
      </c>
      <c r="AK10" s="21">
        <v>1.492269928350508E-2</v>
      </c>
      <c r="AL10" s="21">
        <v>2.5488418269416844E-3</v>
      </c>
      <c r="AM10" s="21">
        <v>4.683868812048091E-3</v>
      </c>
      <c r="AN10" s="21">
        <v>0.34355531223412794</v>
      </c>
      <c r="AO10" s="22">
        <v>1.7428533497886103E-3</v>
      </c>
    </row>
    <row r="11" spans="1:41" x14ac:dyDescent="0.15">
      <c r="A11" s="39">
        <v>20</v>
      </c>
      <c r="B11" s="6" t="s">
        <v>7</v>
      </c>
      <c r="C11" s="21">
        <v>2.6274068754621141E-2</v>
      </c>
      <c r="D11" s="21">
        <v>1.5824808116733677E-3</v>
      </c>
      <c r="E11" s="21">
        <v>1.279926868066612E-2</v>
      </c>
      <c r="F11" s="21">
        <v>2.9023558872502487E-3</v>
      </c>
      <c r="G11" s="21">
        <v>7.1506412306168486E-3</v>
      </c>
      <c r="H11" s="21">
        <v>1.7959591126630215E-3</v>
      </c>
      <c r="I11" s="21">
        <v>9.6443550827785413E-3</v>
      </c>
      <c r="J11" s="21">
        <v>0.98008733778971402</v>
      </c>
      <c r="K11" s="21">
        <v>5.3884948211929641E-4</v>
      </c>
      <c r="L11" s="21">
        <v>1.009155358981942E-2</v>
      </c>
      <c r="M11" s="21">
        <v>7.440409308342541E-3</v>
      </c>
      <c r="N11" s="21">
        <v>1.0758193798679064E-5</v>
      </c>
      <c r="O11" s="21">
        <v>3.0882112946188482E-4</v>
      </c>
      <c r="P11" s="21">
        <v>1.4974864245333873E-3</v>
      </c>
      <c r="Q11" s="21">
        <v>1.007559527362781E-4</v>
      </c>
      <c r="R11" s="21">
        <v>6.2913974488018533E-4</v>
      </c>
      <c r="S11" s="21">
        <v>2.1580940785361429E-4</v>
      </c>
      <c r="T11" s="21">
        <v>3.6715340020977358E-3</v>
      </c>
      <c r="U11" s="21">
        <v>6.7234669642675068E-4</v>
      </c>
      <c r="V11" s="21">
        <v>8.3177428042008968E-4</v>
      </c>
      <c r="W11" s="21">
        <v>1.5134849844896064E-4</v>
      </c>
      <c r="X11" s="21">
        <v>6.7168394083497529E-3</v>
      </c>
      <c r="Y11" s="21">
        <v>6.0686462419022522E-3</v>
      </c>
      <c r="Z11" s="21">
        <v>2.2448471381645756E-3</v>
      </c>
      <c r="AA11" s="21">
        <v>9.3033117091158232E-3</v>
      </c>
      <c r="AB11" s="21">
        <v>1.3800336944696406E-2</v>
      </c>
      <c r="AC11" s="21">
        <v>4.0738951231102902E-4</v>
      </c>
      <c r="AD11" s="21">
        <v>7.355773284062621E-4</v>
      </c>
      <c r="AE11" s="21">
        <v>2.8543346809151008E-4</v>
      </c>
      <c r="AF11" s="21">
        <v>9.6714657133878986E-4</v>
      </c>
      <c r="AG11" s="21">
        <v>8.7619773224654617E-4</v>
      </c>
      <c r="AH11" s="21">
        <v>1.7396866941211517E-3</v>
      </c>
      <c r="AI11" s="21">
        <v>7.5966619672645248E-3</v>
      </c>
      <c r="AJ11" s="21">
        <v>0.16382512309378541</v>
      </c>
      <c r="AK11" s="21">
        <v>2.9865532144963836E-3</v>
      </c>
      <c r="AL11" s="21">
        <v>2.9550907512384933E-3</v>
      </c>
      <c r="AM11" s="21">
        <v>6.4676033464607686E-3</v>
      </c>
      <c r="AN11" s="21">
        <v>1.4966150267735545E-2</v>
      </c>
      <c r="AO11" s="22">
        <v>3.7016371827887284E-3</v>
      </c>
    </row>
    <row r="12" spans="1:41" x14ac:dyDescent="0.15">
      <c r="A12" s="39">
        <v>21</v>
      </c>
      <c r="B12" s="6" t="s">
        <v>8</v>
      </c>
      <c r="C12" s="21">
        <v>8.2337188633088889E-3</v>
      </c>
      <c r="D12" s="21">
        <v>1.7333681592205021E-2</v>
      </c>
      <c r="E12" s="21">
        <v>2.0993499280634393E-2</v>
      </c>
      <c r="F12" s="21">
        <v>4.5467397596091969E-3</v>
      </c>
      <c r="G12" s="21">
        <v>4.7692705248318923E-3</v>
      </c>
      <c r="H12" s="21">
        <v>1.3543734616557651E-4</v>
      </c>
      <c r="I12" s="21">
        <v>3.7451810563132642E-3</v>
      </c>
      <c r="J12" s="21">
        <v>4.8871261795990892E-4</v>
      </c>
      <c r="K12" s="21">
        <v>0.97498927334138363</v>
      </c>
      <c r="L12" s="21">
        <v>2.1552187918606375E-4</v>
      </c>
      <c r="M12" s="21">
        <v>1.1109161668082306E-2</v>
      </c>
      <c r="N12" s="21">
        <v>8.4822506986063207E-5</v>
      </c>
      <c r="O12" s="21">
        <v>8.3822925911650279E-4</v>
      </c>
      <c r="P12" s="21">
        <v>1.1934452849571245E-3</v>
      </c>
      <c r="Q12" s="21">
        <v>7.3930066338112025E-5</v>
      </c>
      <c r="R12" s="21">
        <v>5.4527287851922109E-4</v>
      </c>
      <c r="S12" s="21">
        <v>9.0195557319263262E-5</v>
      </c>
      <c r="T12" s="21">
        <v>1.0322049570893443E-3</v>
      </c>
      <c r="U12" s="21">
        <v>3.2766923094916707E-4</v>
      </c>
      <c r="V12" s="21">
        <v>2.3434716051200864E-4</v>
      </c>
      <c r="W12" s="21">
        <v>6.0668088591608234E-5</v>
      </c>
      <c r="X12" s="21">
        <v>4.6116462496173299E-3</v>
      </c>
      <c r="Y12" s="21">
        <v>2.1766230562076504E-2</v>
      </c>
      <c r="Z12" s="21">
        <v>1.2265149204655417E-2</v>
      </c>
      <c r="AA12" s="21">
        <v>1.273973300277329E-2</v>
      </c>
      <c r="AB12" s="21">
        <v>1.8686774731377632E-2</v>
      </c>
      <c r="AC12" s="21">
        <v>4.6252005405149578E-3</v>
      </c>
      <c r="AD12" s="21">
        <v>4.173565923091877E-3</v>
      </c>
      <c r="AE12" s="21">
        <v>1.3317211926846156E-3</v>
      </c>
      <c r="AF12" s="21">
        <v>7.8296920764046582E-2</v>
      </c>
      <c r="AG12" s="21">
        <v>2.3514688635612692E-3</v>
      </c>
      <c r="AH12" s="21">
        <v>1.3341084356787894E-2</v>
      </c>
      <c r="AI12" s="21">
        <v>5.7073664794664693E-3</v>
      </c>
      <c r="AJ12" s="21">
        <v>4.6709969295253596E-3</v>
      </c>
      <c r="AK12" s="21">
        <v>6.8934240982760908E-3</v>
      </c>
      <c r="AL12" s="21">
        <v>2.5758891181407325E-3</v>
      </c>
      <c r="AM12" s="21">
        <v>7.3302406997158747E-3</v>
      </c>
      <c r="AN12" s="21">
        <v>8.4421214023921408E-3</v>
      </c>
      <c r="AO12" s="22">
        <v>1.3023704231460801E-2</v>
      </c>
    </row>
    <row r="13" spans="1:41" x14ac:dyDescent="0.15">
      <c r="A13" s="39">
        <v>22</v>
      </c>
      <c r="B13" s="6" t="s">
        <v>9</v>
      </c>
      <c r="C13" s="21">
        <v>4.7696066089437912E-3</v>
      </c>
      <c r="D13" s="21">
        <v>8.2622506268635043E-3</v>
      </c>
      <c r="E13" s="21">
        <v>7.7385072328390739E-3</v>
      </c>
      <c r="F13" s="21">
        <v>8.9281917745137032E-4</v>
      </c>
      <c r="G13" s="21">
        <v>4.473838609926754E-3</v>
      </c>
      <c r="H13" s="21">
        <v>1.6696264518319178E-4</v>
      </c>
      <c r="I13" s="21">
        <v>2.6432738016863629E-3</v>
      </c>
      <c r="J13" s="21">
        <v>3.0955027013176485E-4</v>
      </c>
      <c r="K13" s="21">
        <v>2.7940076397987193E-5</v>
      </c>
      <c r="L13" s="21">
        <v>0.93758407747266681</v>
      </c>
      <c r="M13" s="21">
        <v>2.0770660145384384E-3</v>
      </c>
      <c r="N13" s="21">
        <v>1.6261568395424622E-5</v>
      </c>
      <c r="O13" s="21">
        <v>1.7282423623094163E-4</v>
      </c>
      <c r="P13" s="21">
        <v>7.1831566001144315E-4</v>
      </c>
      <c r="Q13" s="21">
        <v>2.4454554913752781E-4</v>
      </c>
      <c r="R13" s="21">
        <v>2.0896260216352993E-3</v>
      </c>
      <c r="S13" s="21">
        <v>8.6469735949471578E-4</v>
      </c>
      <c r="T13" s="21">
        <v>4.0150384800298755E-3</v>
      </c>
      <c r="U13" s="21">
        <v>1.9896062581447986E-3</v>
      </c>
      <c r="V13" s="21">
        <v>3.1751350842963515E-3</v>
      </c>
      <c r="W13" s="21">
        <v>5.1856960444258537E-4</v>
      </c>
      <c r="X13" s="21">
        <v>9.5352745485689731E-3</v>
      </c>
      <c r="Y13" s="21">
        <v>1.5786745420229654E-2</v>
      </c>
      <c r="Z13" s="21">
        <v>3.7281317702831484E-3</v>
      </c>
      <c r="AA13" s="21">
        <v>3.5386551858427838E-2</v>
      </c>
      <c r="AB13" s="21">
        <v>1.8274547593783344E-2</v>
      </c>
      <c r="AC13" s="21">
        <v>4.2133647130331532E-3</v>
      </c>
      <c r="AD13" s="21">
        <v>3.9396487980428909E-3</v>
      </c>
      <c r="AE13" s="21">
        <v>1.5257188055701543E-3</v>
      </c>
      <c r="AF13" s="21">
        <v>4.4972558805975223E-3</v>
      </c>
      <c r="AG13" s="21">
        <v>2.2662410743589444E-3</v>
      </c>
      <c r="AH13" s="21">
        <v>3.5823552807794207E-3</v>
      </c>
      <c r="AI13" s="21">
        <v>4.6355102641127948E-3</v>
      </c>
      <c r="AJ13" s="21">
        <v>3.95409173842698E-3</v>
      </c>
      <c r="AK13" s="21">
        <v>8.6817033202747848E-3</v>
      </c>
      <c r="AL13" s="21">
        <v>9.4160192954589484E-3</v>
      </c>
      <c r="AM13" s="21">
        <v>3.8390227904341063E-3</v>
      </c>
      <c r="AN13" s="21">
        <v>4.6936335337816541E-2</v>
      </c>
      <c r="AO13" s="22">
        <v>2.996504357196813E-3</v>
      </c>
    </row>
    <row r="14" spans="1:41" x14ac:dyDescent="0.15">
      <c r="A14" s="39">
        <v>25</v>
      </c>
      <c r="B14" s="6" t="s">
        <v>10</v>
      </c>
      <c r="C14" s="21">
        <v>8.164926933830897E-4</v>
      </c>
      <c r="D14" s="21">
        <v>2.698675657161114E-4</v>
      </c>
      <c r="E14" s="21">
        <v>1.5037283166215921E-4</v>
      </c>
      <c r="F14" s="21">
        <v>5.3587064979626626E-5</v>
      </c>
      <c r="G14" s="21">
        <v>3.9034990325384272E-4</v>
      </c>
      <c r="H14" s="21">
        <v>7.5139598831931614E-6</v>
      </c>
      <c r="I14" s="21">
        <v>2.6843179773949763E-4</v>
      </c>
      <c r="J14" s="21">
        <v>7.6292674253220511E-5</v>
      </c>
      <c r="K14" s="21">
        <v>1.9116972915098708E-4</v>
      </c>
      <c r="L14" s="21">
        <v>1.0814186080957581E-4</v>
      </c>
      <c r="M14" s="21">
        <v>0.49616289334830715</v>
      </c>
      <c r="N14" s="21">
        <v>2.471926682285941E-6</v>
      </c>
      <c r="O14" s="21">
        <v>1.0680200128131992E-4</v>
      </c>
      <c r="P14" s="21">
        <v>4.7845042563086991E-4</v>
      </c>
      <c r="Q14" s="21">
        <v>1.1789548947374339E-4</v>
      </c>
      <c r="R14" s="21">
        <v>7.8787975033636673E-4</v>
      </c>
      <c r="S14" s="21">
        <v>9.1557493127400843E-5</v>
      </c>
      <c r="T14" s="21">
        <v>5.5522523130653728E-3</v>
      </c>
      <c r="U14" s="21">
        <v>5.731102056518773E-4</v>
      </c>
      <c r="V14" s="21">
        <v>2.3575456165845037E-4</v>
      </c>
      <c r="W14" s="21">
        <v>1.6269502567230243E-5</v>
      </c>
      <c r="X14" s="21">
        <v>4.3417603541525746E-4</v>
      </c>
      <c r="Y14" s="21">
        <v>2.7374905948646663E-2</v>
      </c>
      <c r="Z14" s="21">
        <v>9.9583891700770564E-4</v>
      </c>
      <c r="AA14" s="21">
        <v>3.755580679261147E-3</v>
      </c>
      <c r="AB14" s="21">
        <v>4.7486663214622957E-4</v>
      </c>
      <c r="AC14" s="21">
        <v>1.993062278845275E-4</v>
      </c>
      <c r="AD14" s="21">
        <v>2.2587787331027306E-4</v>
      </c>
      <c r="AE14" s="21">
        <v>4.8991637309755108E-4</v>
      </c>
      <c r="AF14" s="21">
        <v>3.473606046872753E-4</v>
      </c>
      <c r="AG14" s="21">
        <v>1.7473139731493393E-4</v>
      </c>
      <c r="AH14" s="21">
        <v>4.4898329372305816E-4</v>
      </c>
      <c r="AI14" s="21">
        <v>9.8844718822412025E-4</v>
      </c>
      <c r="AJ14" s="21">
        <v>5.3937053974069198E-4</v>
      </c>
      <c r="AK14" s="21">
        <v>4.2336190519205334E-4</v>
      </c>
      <c r="AL14" s="21">
        <v>6.0538121859001447E-4</v>
      </c>
      <c r="AM14" s="21">
        <v>6.032712975118556E-4</v>
      </c>
      <c r="AN14" s="21">
        <v>3.0956395446933276E-3</v>
      </c>
      <c r="AO14" s="22">
        <v>1.6140613597888662E-3</v>
      </c>
    </row>
    <row r="15" spans="1:41" x14ac:dyDescent="0.15">
      <c r="A15" s="39">
        <v>26</v>
      </c>
      <c r="B15" s="6" t="s">
        <v>11</v>
      </c>
      <c r="C15" s="21">
        <v>1.6378211797952232E-4</v>
      </c>
      <c r="D15" s="21">
        <v>1.5343317720665462E-4</v>
      </c>
      <c r="E15" s="21">
        <v>3.4289627133965146E-4</v>
      </c>
      <c r="F15" s="21">
        <v>2.513699573562766E-4</v>
      </c>
      <c r="G15" s="21">
        <v>1.6130669005637888E-4</v>
      </c>
      <c r="H15" s="21">
        <v>7.4288965674747798E-6</v>
      </c>
      <c r="I15" s="21">
        <v>7.4097664508972921E-4</v>
      </c>
      <c r="J15" s="21">
        <v>1.9059641711666483E-5</v>
      </c>
      <c r="K15" s="21">
        <v>5.0228198791504087E-6</v>
      </c>
      <c r="L15" s="21">
        <v>1.0647311745846766E-4</v>
      </c>
      <c r="M15" s="21">
        <v>2.28470270812227E-3</v>
      </c>
      <c r="N15" s="21">
        <v>0.97113660227949949</v>
      </c>
      <c r="O15" s="21">
        <v>8.5441357907408935E-5</v>
      </c>
      <c r="P15" s="21">
        <v>3.0853903749537538E-2</v>
      </c>
      <c r="Q15" s="21">
        <v>1.5290973928446634E-3</v>
      </c>
      <c r="R15" s="21">
        <v>1.5362337568194748E-2</v>
      </c>
      <c r="S15" s="21">
        <v>4.9437949646115797E-4</v>
      </c>
      <c r="T15" s="21">
        <v>2.9922413148419998E-3</v>
      </c>
      <c r="U15" s="21">
        <v>6.9206742233876841E-3</v>
      </c>
      <c r="V15" s="21">
        <v>6.0785105406508744E-4</v>
      </c>
      <c r="W15" s="21">
        <v>7.7212863778673799E-4</v>
      </c>
      <c r="X15" s="21">
        <v>8.6754028468508733E-4</v>
      </c>
      <c r="Y15" s="21">
        <v>2.1665148748679079E-2</v>
      </c>
      <c r="Z15" s="21">
        <v>8.0305700207303167E-4</v>
      </c>
      <c r="AA15" s="21">
        <v>1.4004758176527014E-3</v>
      </c>
      <c r="AB15" s="21">
        <v>2.0366610535432276E-4</v>
      </c>
      <c r="AC15" s="21">
        <v>1.5540111796414209E-4</v>
      </c>
      <c r="AD15" s="21">
        <v>1.8529102725338978E-4</v>
      </c>
      <c r="AE15" s="21">
        <v>3.7039058234075999E-4</v>
      </c>
      <c r="AF15" s="21">
        <v>3.1895462349290594E-4</v>
      </c>
      <c r="AG15" s="21">
        <v>1.4400994727712941E-4</v>
      </c>
      <c r="AH15" s="21">
        <v>4.4101589478700822E-4</v>
      </c>
      <c r="AI15" s="21">
        <v>2.4911022155517962E-4</v>
      </c>
      <c r="AJ15" s="21">
        <v>1.6683863096953475E-4</v>
      </c>
      <c r="AK15" s="21">
        <v>2.3884928987922109E-4</v>
      </c>
      <c r="AL15" s="21">
        <v>4.1027394533004526E-4</v>
      </c>
      <c r="AM15" s="21">
        <v>2.0950108954713876E-4</v>
      </c>
      <c r="AN15" s="21">
        <v>6.5019806862376243E-4</v>
      </c>
      <c r="AO15" s="22">
        <v>2.5230697627696449E-3</v>
      </c>
    </row>
    <row r="16" spans="1:41" x14ac:dyDescent="0.15">
      <c r="A16" s="39">
        <v>27</v>
      </c>
      <c r="B16" s="6" t="s">
        <v>12</v>
      </c>
      <c r="C16" s="21">
        <v>1.6321503889043585E-4</v>
      </c>
      <c r="D16" s="21">
        <v>1.2415958347912216E-4</v>
      </c>
      <c r="E16" s="21">
        <v>1.8990470584603566E-4</v>
      </c>
      <c r="F16" s="21">
        <v>1.7803581944875524E-4</v>
      </c>
      <c r="G16" s="21">
        <v>2.6413939460861693E-4</v>
      </c>
      <c r="H16" s="21">
        <v>6.1889892551608889E-6</v>
      </c>
      <c r="I16" s="21">
        <v>3.3339407964003647E-4</v>
      </c>
      <c r="J16" s="21">
        <v>2.8378848867443044E-4</v>
      </c>
      <c r="K16" s="21">
        <v>6.5108516255115223E-6</v>
      </c>
      <c r="L16" s="21">
        <v>1.7882166569748153E-4</v>
      </c>
      <c r="M16" s="21">
        <v>6.5701154383632238E-3</v>
      </c>
      <c r="N16" s="21">
        <v>1.3064458057112452E-6</v>
      </c>
      <c r="O16" s="21">
        <v>0.96031608960801329</v>
      </c>
      <c r="P16" s="21">
        <v>9.5313507686880204E-3</v>
      </c>
      <c r="Q16" s="21">
        <v>6.5613621559314174E-4</v>
      </c>
      <c r="R16" s="21">
        <v>3.6537246502182387E-3</v>
      </c>
      <c r="S16" s="21">
        <v>1.0784791341137535E-3</v>
      </c>
      <c r="T16" s="21">
        <v>2.014608209615875E-2</v>
      </c>
      <c r="U16" s="21">
        <v>8.2813269742047484E-3</v>
      </c>
      <c r="V16" s="21">
        <v>2.7801026475872603E-3</v>
      </c>
      <c r="W16" s="21">
        <v>6.966021248093722E-4</v>
      </c>
      <c r="X16" s="21">
        <v>1.9976351969623945E-3</v>
      </c>
      <c r="Y16" s="21">
        <v>1.178024117665602E-2</v>
      </c>
      <c r="Z16" s="21">
        <v>4.2805455956875273E-3</v>
      </c>
      <c r="AA16" s="21">
        <v>1.3004778456744809E-3</v>
      </c>
      <c r="AB16" s="21">
        <v>3.9435284524916596E-4</v>
      </c>
      <c r="AC16" s="21">
        <v>1.7194402239620581E-4</v>
      </c>
      <c r="AD16" s="21">
        <v>1.9343728116106996E-4</v>
      </c>
      <c r="AE16" s="21">
        <v>2.2706997265629366E-4</v>
      </c>
      <c r="AF16" s="21">
        <v>2.4061873494738112E-4</v>
      </c>
      <c r="AG16" s="21">
        <v>1.8594191747440419E-4</v>
      </c>
      <c r="AH16" s="21">
        <v>5.5702521686609642E-4</v>
      </c>
      <c r="AI16" s="21">
        <v>3.2821563845358658E-4</v>
      </c>
      <c r="AJ16" s="21">
        <v>2.1100657447110389E-3</v>
      </c>
      <c r="AK16" s="21">
        <v>4.1083652043998547E-4</v>
      </c>
      <c r="AL16" s="21">
        <v>5.3267463275426903E-4</v>
      </c>
      <c r="AM16" s="21">
        <v>4.6879994866396818E-4</v>
      </c>
      <c r="AN16" s="21">
        <v>2.1024984069468134E-3</v>
      </c>
      <c r="AO16" s="22">
        <v>2.0881813132421758E-3</v>
      </c>
    </row>
    <row r="17" spans="1:41" x14ac:dyDescent="0.15">
      <c r="A17" s="39">
        <v>28</v>
      </c>
      <c r="B17" s="6" t="s">
        <v>13</v>
      </c>
      <c r="C17" s="21">
        <v>1.6787993699753335E-3</v>
      </c>
      <c r="D17" s="21">
        <v>1.3939393941799362E-3</v>
      </c>
      <c r="E17" s="21">
        <v>1.5054997590962628E-3</v>
      </c>
      <c r="F17" s="21">
        <v>4.2861647429038083E-4</v>
      </c>
      <c r="G17" s="21">
        <v>2.7941880149088176E-3</v>
      </c>
      <c r="H17" s="21">
        <v>5.6209406485433024E-5</v>
      </c>
      <c r="I17" s="21">
        <v>1.4463948402473545E-3</v>
      </c>
      <c r="J17" s="21">
        <v>2.3865470665498134E-4</v>
      </c>
      <c r="K17" s="21">
        <v>1.7161188199999442E-5</v>
      </c>
      <c r="L17" s="21">
        <v>1.743044275792591E-4</v>
      </c>
      <c r="M17" s="21">
        <v>4.3514533917058413E-3</v>
      </c>
      <c r="N17" s="21">
        <v>1.0884320386251777E-5</v>
      </c>
      <c r="O17" s="21">
        <v>9.3704836055874308E-5</v>
      </c>
      <c r="P17" s="21">
        <v>0.84395223300968625</v>
      </c>
      <c r="Q17" s="21">
        <v>3.9627348865750659E-4</v>
      </c>
      <c r="R17" s="21">
        <v>4.7536657109009629E-3</v>
      </c>
      <c r="S17" s="21">
        <v>6.6063185694246107E-4</v>
      </c>
      <c r="T17" s="21">
        <v>5.9011765673375616E-3</v>
      </c>
      <c r="U17" s="21">
        <v>2.2332920006210011E-3</v>
      </c>
      <c r="V17" s="21">
        <v>2.4428643288731274E-3</v>
      </c>
      <c r="W17" s="21">
        <v>2.1533175144874031E-4</v>
      </c>
      <c r="X17" s="21">
        <v>1.9774199679140686E-3</v>
      </c>
      <c r="Y17" s="21">
        <v>7.4164330202274767E-2</v>
      </c>
      <c r="Z17" s="21">
        <v>3.6430681864493028E-3</v>
      </c>
      <c r="AA17" s="21">
        <v>5.3140353802123546E-3</v>
      </c>
      <c r="AB17" s="21">
        <v>8.9836198910148233E-4</v>
      </c>
      <c r="AC17" s="21">
        <v>1.5862289872232273E-3</v>
      </c>
      <c r="AD17" s="21">
        <v>7.1348446957254287E-4</v>
      </c>
      <c r="AE17" s="21">
        <v>1.5142756237147973E-3</v>
      </c>
      <c r="AF17" s="21">
        <v>1.7284259100508218E-3</v>
      </c>
      <c r="AG17" s="21">
        <v>7.4520697616174442E-4</v>
      </c>
      <c r="AH17" s="21">
        <v>4.2861728306736995E-3</v>
      </c>
      <c r="AI17" s="21">
        <v>1.0049081955600565E-3</v>
      </c>
      <c r="AJ17" s="21">
        <v>9.7702073602860188E-4</v>
      </c>
      <c r="AK17" s="21">
        <v>2.3718108746437951E-3</v>
      </c>
      <c r="AL17" s="21">
        <v>1.523787615079393E-3</v>
      </c>
      <c r="AM17" s="21">
        <v>2.031192072777389E-3</v>
      </c>
      <c r="AN17" s="21">
        <v>1.9350051754766717E-3</v>
      </c>
      <c r="AO17" s="22">
        <v>3.7165200732088093E-3</v>
      </c>
    </row>
    <row r="18" spans="1:41" x14ac:dyDescent="0.15">
      <c r="A18" s="39">
        <v>29</v>
      </c>
      <c r="B18" s="6" t="s">
        <v>14</v>
      </c>
      <c r="C18" s="21">
        <v>1.3867795043728329E-4</v>
      </c>
      <c r="D18" s="21">
        <v>2.125330023715137E-4</v>
      </c>
      <c r="E18" s="21">
        <v>1.2807174410463043E-4</v>
      </c>
      <c r="F18" s="21">
        <v>1.3434145438693303E-4</v>
      </c>
      <c r="G18" s="21">
        <v>1.3558583281206339E-4</v>
      </c>
      <c r="H18" s="21">
        <v>6.4363739857958847E-6</v>
      </c>
      <c r="I18" s="21">
        <v>1.0592272549204465E-4</v>
      </c>
      <c r="J18" s="21">
        <v>8.3046704116478191E-6</v>
      </c>
      <c r="K18" s="21">
        <v>4.4364574269920129E-6</v>
      </c>
      <c r="L18" s="21">
        <v>4.2032868832497511E-5</v>
      </c>
      <c r="M18" s="21">
        <v>9.3616078281376922E-4</v>
      </c>
      <c r="N18" s="21">
        <v>2.3079484925384365E-6</v>
      </c>
      <c r="O18" s="21">
        <v>2.2611385916065107E-5</v>
      </c>
      <c r="P18" s="21">
        <v>1.6193902353410164E-4</v>
      </c>
      <c r="Q18" s="21">
        <v>0.97996713650065237</v>
      </c>
      <c r="R18" s="21">
        <v>4.8203369768034104E-3</v>
      </c>
      <c r="S18" s="21">
        <v>2.7933214071968913E-4</v>
      </c>
      <c r="T18" s="21">
        <v>7.797419464276843E-4</v>
      </c>
      <c r="U18" s="21">
        <v>2.1933974122307922E-3</v>
      </c>
      <c r="V18" s="21">
        <v>1.5404684735850232E-4</v>
      </c>
      <c r="W18" s="21">
        <v>1.5575296093738397E-4</v>
      </c>
      <c r="X18" s="21">
        <v>4.282831485644941E-4</v>
      </c>
      <c r="Y18" s="21">
        <v>6.6776020215106096E-3</v>
      </c>
      <c r="Z18" s="21">
        <v>1.2173286089274054E-3</v>
      </c>
      <c r="AA18" s="21">
        <v>8.7726186957423173E-3</v>
      </c>
      <c r="AB18" s="21">
        <v>4.3568031579787014E-4</v>
      </c>
      <c r="AC18" s="21">
        <v>2.6068740346242222E-4</v>
      </c>
      <c r="AD18" s="21">
        <v>5.1207236500209585E-4</v>
      </c>
      <c r="AE18" s="21">
        <v>2.2334811117579419E-4</v>
      </c>
      <c r="AF18" s="21">
        <v>5.989699806997229E-4</v>
      </c>
      <c r="AG18" s="21">
        <v>3.9829059758756042E-4</v>
      </c>
      <c r="AH18" s="21">
        <v>8.1371898668648876E-4</v>
      </c>
      <c r="AI18" s="21">
        <v>3.9746568348928286E-4</v>
      </c>
      <c r="AJ18" s="21">
        <v>2.9195396500786915E-4</v>
      </c>
      <c r="AK18" s="21">
        <v>3.9364161293821236E-4</v>
      </c>
      <c r="AL18" s="21">
        <v>4.1298719514286167E-3</v>
      </c>
      <c r="AM18" s="21">
        <v>2.7014699443657272E-4</v>
      </c>
      <c r="AN18" s="21">
        <v>2.4007205258642588E-4</v>
      </c>
      <c r="AO18" s="22">
        <v>3.1392684819617526E-4</v>
      </c>
    </row>
    <row r="19" spans="1:41" x14ac:dyDescent="0.15">
      <c r="A19" s="39">
        <v>30</v>
      </c>
      <c r="B19" s="6" t="s">
        <v>15</v>
      </c>
      <c r="C19" s="21">
        <v>1.4051241502979623E-4</v>
      </c>
      <c r="D19" s="21">
        <v>3.7057917123326032E-4</v>
      </c>
      <c r="E19" s="21">
        <v>1.3139258792829235E-4</v>
      </c>
      <c r="F19" s="21">
        <v>1.3035542843495184E-4</v>
      </c>
      <c r="G19" s="21">
        <v>1.544476972532055E-4</v>
      </c>
      <c r="H19" s="21">
        <v>6.9632997942841014E-6</v>
      </c>
      <c r="I19" s="21">
        <v>8.9144684224997297E-5</v>
      </c>
      <c r="J19" s="21">
        <v>8.0765063494042767E-6</v>
      </c>
      <c r="K19" s="21">
        <v>5.4797055171537922E-6</v>
      </c>
      <c r="L19" s="21">
        <v>1.8300309683543067E-4</v>
      </c>
      <c r="M19" s="21">
        <v>9.2578782220025468E-4</v>
      </c>
      <c r="N19" s="21">
        <v>9.5431564902863394E-6</v>
      </c>
      <c r="O19" s="21">
        <v>2.0368703796024937E-5</v>
      </c>
      <c r="P19" s="21">
        <v>1.0497768119000919E-4</v>
      </c>
      <c r="Q19" s="21">
        <v>1.0870800800072536E-4</v>
      </c>
      <c r="R19" s="21">
        <v>0.82413120384849137</v>
      </c>
      <c r="S19" s="21">
        <v>3.5323721913874133E-5</v>
      </c>
      <c r="T19" s="21">
        <v>7.2368565695148459E-4</v>
      </c>
      <c r="U19" s="21">
        <v>2.6225561257171344E-4</v>
      </c>
      <c r="V19" s="21">
        <v>9.1232546210251938E-5</v>
      </c>
      <c r="W19" s="21">
        <v>2.4865572314001278E-5</v>
      </c>
      <c r="X19" s="21">
        <v>1.5188041799042874E-4</v>
      </c>
      <c r="Y19" s="21">
        <v>8.0074458175736845E-4</v>
      </c>
      <c r="Z19" s="21">
        <v>1.316630970059181E-3</v>
      </c>
      <c r="AA19" s="21">
        <v>1.0168327378906794E-3</v>
      </c>
      <c r="AB19" s="21">
        <v>4.4818234467556612E-4</v>
      </c>
      <c r="AC19" s="21">
        <v>2.9009351465461249E-4</v>
      </c>
      <c r="AD19" s="21">
        <v>6.0457514114874546E-4</v>
      </c>
      <c r="AE19" s="21">
        <v>1.6090523690974359E-4</v>
      </c>
      <c r="AF19" s="21">
        <v>6.6496322852945444E-4</v>
      </c>
      <c r="AG19" s="21">
        <v>4.5957812384752223E-4</v>
      </c>
      <c r="AH19" s="21">
        <v>5.2423128259212928E-4</v>
      </c>
      <c r="AI19" s="21">
        <v>3.8478128317309988E-4</v>
      </c>
      <c r="AJ19" s="21">
        <v>2.8727719430794778E-4</v>
      </c>
      <c r="AK19" s="21">
        <v>4.5083571126471907E-4</v>
      </c>
      <c r="AL19" s="21">
        <v>5.2860444753096885E-3</v>
      </c>
      <c r="AM19" s="21">
        <v>2.4844538399276936E-4</v>
      </c>
      <c r="AN19" s="21">
        <v>2.0740115510954881E-4</v>
      </c>
      <c r="AO19" s="22">
        <v>2.4159646741066221E-4</v>
      </c>
    </row>
    <row r="20" spans="1:41" x14ac:dyDescent="0.15">
      <c r="A20" s="39">
        <v>31</v>
      </c>
      <c r="B20" s="6" t="s">
        <v>16</v>
      </c>
      <c r="C20" s="21">
        <v>8.9085608402872466E-5</v>
      </c>
      <c r="D20" s="21">
        <v>2.7284702432142519E-4</v>
      </c>
      <c r="E20" s="21">
        <v>1.081707096825631E-4</v>
      </c>
      <c r="F20" s="21">
        <v>3.6328065600005471E-5</v>
      </c>
      <c r="G20" s="21">
        <v>8.9233080899578151E-5</v>
      </c>
      <c r="H20" s="21">
        <v>4.9356654852080127E-6</v>
      </c>
      <c r="I20" s="21">
        <v>4.8421512981428294E-5</v>
      </c>
      <c r="J20" s="21">
        <v>4.0985430104469358E-6</v>
      </c>
      <c r="K20" s="21">
        <v>2.1511345906379013E-6</v>
      </c>
      <c r="L20" s="21">
        <v>8.5464834135792207E-6</v>
      </c>
      <c r="M20" s="21">
        <v>7.6713767397408188E-5</v>
      </c>
      <c r="N20" s="21">
        <v>1.9848114990372706E-6</v>
      </c>
      <c r="O20" s="21">
        <v>9.0326765821024257E-6</v>
      </c>
      <c r="P20" s="21">
        <v>2.1819584273459721E-5</v>
      </c>
      <c r="Q20" s="21">
        <v>4.8443469320231112E-5</v>
      </c>
      <c r="R20" s="21">
        <v>3.1605936428143118E-4</v>
      </c>
      <c r="S20" s="21">
        <v>0.97953692703732076</v>
      </c>
      <c r="T20" s="21">
        <v>4.7763712358101513E-5</v>
      </c>
      <c r="U20" s="21">
        <v>3.3004858392379568E-5</v>
      </c>
      <c r="V20" s="21">
        <v>5.5597138571208825E-5</v>
      </c>
      <c r="W20" s="21">
        <v>3.5753246512321968E-6</v>
      </c>
      <c r="X20" s="21">
        <v>6.9772070814985761E-5</v>
      </c>
      <c r="Y20" s="21">
        <v>4.7241137924362208E-4</v>
      </c>
      <c r="Z20" s="21">
        <v>5.3368621328634975E-4</v>
      </c>
      <c r="AA20" s="21">
        <v>4.5893684385032936E-4</v>
      </c>
      <c r="AB20" s="21">
        <v>3.2085295569072187E-4</v>
      </c>
      <c r="AC20" s="21">
        <v>5.6878194183560959E-4</v>
      </c>
      <c r="AD20" s="21">
        <v>3.2970137964510328E-4</v>
      </c>
      <c r="AE20" s="21">
        <v>8.0816235789214386E-5</v>
      </c>
      <c r="AF20" s="21">
        <v>3.0933718047812238E-4</v>
      </c>
      <c r="AG20" s="21">
        <v>2.5968333702347177E-4</v>
      </c>
      <c r="AH20" s="21">
        <v>4.0583285138307982E-3</v>
      </c>
      <c r="AI20" s="21">
        <v>2.3266785566539402E-4</v>
      </c>
      <c r="AJ20" s="21">
        <v>1.3879855558114216E-2</v>
      </c>
      <c r="AK20" s="21">
        <v>2.9610427918475517E-4</v>
      </c>
      <c r="AL20" s="21">
        <v>2.0459716366371845E-3</v>
      </c>
      <c r="AM20" s="21">
        <v>1.2383069291696616E-3</v>
      </c>
      <c r="AN20" s="21">
        <v>2.3094397471368884E-2</v>
      </c>
      <c r="AO20" s="22">
        <v>4.4761916759531963E-4</v>
      </c>
    </row>
    <row r="21" spans="1:41" x14ac:dyDescent="0.15">
      <c r="A21" s="39">
        <v>32</v>
      </c>
      <c r="B21" s="6" t="s">
        <v>17</v>
      </c>
      <c r="C21" s="21">
        <v>1.4871344638647818E-4</v>
      </c>
      <c r="D21" s="21">
        <v>3.6594960580783561E-4</v>
      </c>
      <c r="E21" s="21">
        <v>1.5906350922329014E-4</v>
      </c>
      <c r="F21" s="21">
        <v>8.7434162794958005E-5</v>
      </c>
      <c r="G21" s="21">
        <v>1.6621870680175871E-4</v>
      </c>
      <c r="H21" s="21">
        <v>8.9765572575111793E-6</v>
      </c>
      <c r="I21" s="21">
        <v>9.2295045230291839E-5</v>
      </c>
      <c r="J21" s="21">
        <v>8.7312681225089634E-6</v>
      </c>
      <c r="K21" s="21">
        <v>4.3831608623556508E-6</v>
      </c>
      <c r="L21" s="21">
        <v>1.7273664379855146E-5</v>
      </c>
      <c r="M21" s="21">
        <v>1.5580231746370333E-4</v>
      </c>
      <c r="N21" s="21">
        <v>3.0331006419615559E-6</v>
      </c>
      <c r="O21" s="21">
        <v>2.8548922670848553E-5</v>
      </c>
      <c r="P21" s="21">
        <v>7.5446342662388152E-5</v>
      </c>
      <c r="Q21" s="21">
        <v>1.6561902743234536E-4</v>
      </c>
      <c r="R21" s="21">
        <v>7.3543021484017963E-4</v>
      </c>
      <c r="S21" s="21">
        <v>1.922781845557103E-3</v>
      </c>
      <c r="T21" s="21">
        <v>0.77953925446634575</v>
      </c>
      <c r="U21" s="21">
        <v>7.8031119507078819E-3</v>
      </c>
      <c r="V21" s="21">
        <v>1.5643858829781396E-2</v>
      </c>
      <c r="W21" s="21">
        <v>9.4086699776671837E-5</v>
      </c>
      <c r="X21" s="21">
        <v>1.4203227578353985E-3</v>
      </c>
      <c r="Y21" s="21">
        <v>1.0383383210050556E-3</v>
      </c>
      <c r="Z21" s="21">
        <v>1.320056047213484E-3</v>
      </c>
      <c r="AA21" s="21">
        <v>8.9622680909779285E-4</v>
      </c>
      <c r="AB21" s="21">
        <v>5.7027384699394194E-4</v>
      </c>
      <c r="AC21" s="21">
        <v>3.4969248590276553E-4</v>
      </c>
      <c r="AD21" s="21">
        <v>7.3543648370530412E-4</v>
      </c>
      <c r="AE21" s="21">
        <v>1.8037630199544281E-4</v>
      </c>
      <c r="AF21" s="21">
        <v>6.4926056983976774E-4</v>
      </c>
      <c r="AG21" s="21">
        <v>7.6503582448981091E-4</v>
      </c>
      <c r="AH21" s="21">
        <v>2.1297436955426768E-3</v>
      </c>
      <c r="AI21" s="21">
        <v>1.0000170099693146E-3</v>
      </c>
      <c r="AJ21" s="21">
        <v>3.8004111381155205E-4</v>
      </c>
      <c r="AK21" s="21">
        <v>6.0145720422416927E-4</v>
      </c>
      <c r="AL21" s="21">
        <v>5.1550319384453605E-3</v>
      </c>
      <c r="AM21" s="21">
        <v>2.9835649391962417E-4</v>
      </c>
      <c r="AN21" s="21">
        <v>2.5318861067886826E-2</v>
      </c>
      <c r="AO21" s="22">
        <v>4.0132408881459695E-4</v>
      </c>
    </row>
    <row r="22" spans="1:41" x14ac:dyDescent="0.15">
      <c r="A22" s="39">
        <v>33</v>
      </c>
      <c r="B22" s="6" t="s">
        <v>18</v>
      </c>
      <c r="C22" s="21">
        <v>1.7975090144591694E-4</v>
      </c>
      <c r="D22" s="21">
        <v>1.7788838691031942E-4</v>
      </c>
      <c r="E22" s="21">
        <v>3.6038876520933687E-4</v>
      </c>
      <c r="F22" s="21">
        <v>2.5380711882163769E-4</v>
      </c>
      <c r="G22" s="21">
        <v>1.422727594594689E-4</v>
      </c>
      <c r="H22" s="21">
        <v>6.3310193184288968E-6</v>
      </c>
      <c r="I22" s="21">
        <v>9.1065662571814847E-5</v>
      </c>
      <c r="J22" s="21">
        <v>7.6007328614446182E-6</v>
      </c>
      <c r="K22" s="21">
        <v>4.3584362121616555E-6</v>
      </c>
      <c r="L22" s="21">
        <v>1.7684162642097776E-5</v>
      </c>
      <c r="M22" s="21">
        <v>1.4082608874665744E-4</v>
      </c>
      <c r="N22" s="21">
        <v>2.4075359431548587E-6</v>
      </c>
      <c r="O22" s="21">
        <v>2.4827126431619912E-5</v>
      </c>
      <c r="P22" s="21">
        <v>9.1039331639160436E-5</v>
      </c>
      <c r="Q22" s="21">
        <v>2.1367421395507313E-4</v>
      </c>
      <c r="R22" s="21">
        <v>1.7853103393432573E-3</v>
      </c>
      <c r="S22" s="21">
        <v>3.6357005863755983E-4</v>
      </c>
      <c r="T22" s="21">
        <v>2.2483776553332245E-3</v>
      </c>
      <c r="U22" s="21">
        <v>0.91231497663754169</v>
      </c>
      <c r="V22" s="21">
        <v>1.0289950940850134E-3</v>
      </c>
      <c r="W22" s="21">
        <v>8.5399529716682584E-4</v>
      </c>
      <c r="X22" s="21">
        <v>5.8820703227802063E-4</v>
      </c>
      <c r="Y22" s="21">
        <v>7.255503783593866E-3</v>
      </c>
      <c r="Z22" s="21">
        <v>1.192369722770905E-3</v>
      </c>
      <c r="AA22" s="21">
        <v>1.1614580149335958E-3</v>
      </c>
      <c r="AB22" s="21">
        <v>3.8821127651968742E-4</v>
      </c>
      <c r="AC22" s="21">
        <v>3.4020241249853805E-4</v>
      </c>
      <c r="AD22" s="21">
        <v>4.9626636237789601E-4</v>
      </c>
      <c r="AE22" s="21">
        <v>2.3886309608601015E-4</v>
      </c>
      <c r="AF22" s="21">
        <v>6.6807570819785189E-4</v>
      </c>
      <c r="AG22" s="21">
        <v>4.2382099816298363E-4</v>
      </c>
      <c r="AH22" s="21">
        <v>2.0580606478616966E-3</v>
      </c>
      <c r="AI22" s="21">
        <v>8.5956951053060956E-4</v>
      </c>
      <c r="AJ22" s="21">
        <v>3.296753292543365E-4</v>
      </c>
      <c r="AK22" s="21">
        <v>3.8210732317016155E-4</v>
      </c>
      <c r="AL22" s="21">
        <v>3.9095019912191572E-3</v>
      </c>
      <c r="AM22" s="21">
        <v>3.2412139144419089E-4</v>
      </c>
      <c r="AN22" s="21">
        <v>3.2123215802951907E-4</v>
      </c>
      <c r="AO22" s="22">
        <v>6.0294079325167664E-4</v>
      </c>
    </row>
    <row r="23" spans="1:41" x14ac:dyDescent="0.15">
      <c r="A23" s="39">
        <v>34</v>
      </c>
      <c r="B23" s="6" t="s">
        <v>19</v>
      </c>
      <c r="C23" s="21">
        <v>3.242375852939374E-5</v>
      </c>
      <c r="D23" s="21">
        <v>1.3580265429669901E-4</v>
      </c>
      <c r="E23" s="21">
        <v>5.2454747879960682E-5</v>
      </c>
      <c r="F23" s="21">
        <v>1.320687294161221E-5</v>
      </c>
      <c r="G23" s="21">
        <v>3.2507394709313044E-5</v>
      </c>
      <c r="H23" s="21">
        <v>1.4053207918818353E-6</v>
      </c>
      <c r="I23" s="21">
        <v>2.1110980729116827E-5</v>
      </c>
      <c r="J23" s="21">
        <v>1.7253860948513733E-6</v>
      </c>
      <c r="K23" s="21">
        <v>1.7366784100030833E-6</v>
      </c>
      <c r="L23" s="21">
        <v>3.4326180328395868E-6</v>
      </c>
      <c r="M23" s="21">
        <v>2.8671049831277248E-5</v>
      </c>
      <c r="N23" s="21">
        <v>5.8365042477361157E-7</v>
      </c>
      <c r="O23" s="21">
        <v>4.3901105925914069E-6</v>
      </c>
      <c r="P23" s="21">
        <v>1.3516904919128231E-5</v>
      </c>
      <c r="Q23" s="21">
        <v>2.7855199019529227E-5</v>
      </c>
      <c r="R23" s="21">
        <v>1.5337439257803978E-5</v>
      </c>
      <c r="S23" s="21">
        <v>1.4168009507722891E-6</v>
      </c>
      <c r="T23" s="21">
        <v>2.6154339440503826E-5</v>
      </c>
      <c r="U23" s="21">
        <v>6.9762245292507859E-6</v>
      </c>
      <c r="V23" s="21">
        <v>0.92142721648079329</v>
      </c>
      <c r="W23" s="21">
        <v>5.9876917774730455E-6</v>
      </c>
      <c r="X23" s="21">
        <v>2.2508153572008655E-5</v>
      </c>
      <c r="Y23" s="21">
        <v>1.9935047175940949E-3</v>
      </c>
      <c r="Z23" s="21">
        <v>2.3756236530382213E-4</v>
      </c>
      <c r="AA23" s="21">
        <v>2.2826771285411768E-4</v>
      </c>
      <c r="AB23" s="21">
        <v>9.56653311913871E-5</v>
      </c>
      <c r="AC23" s="21">
        <v>1.5364961211154665E-4</v>
      </c>
      <c r="AD23" s="21">
        <v>1.7652524029248268E-4</v>
      </c>
      <c r="AE23" s="21">
        <v>9.5089698803866562E-5</v>
      </c>
      <c r="AF23" s="21">
        <v>1.3672888960474008E-4</v>
      </c>
      <c r="AG23" s="21">
        <v>1.2053508062992549E-4</v>
      </c>
      <c r="AH23" s="21">
        <v>1.9790747385713498E-3</v>
      </c>
      <c r="AI23" s="21">
        <v>1.3961712643622502E-4</v>
      </c>
      <c r="AJ23" s="21">
        <v>6.8963479263427389E-5</v>
      </c>
      <c r="AK23" s="21">
        <v>1.1865628931313905E-4</v>
      </c>
      <c r="AL23" s="21">
        <v>6.4714238064654582E-4</v>
      </c>
      <c r="AM23" s="21">
        <v>1.2910392266139814E-4</v>
      </c>
      <c r="AN23" s="21">
        <v>5.870112082914181E-5</v>
      </c>
      <c r="AO23" s="22">
        <v>2.2949703397928851E-4</v>
      </c>
    </row>
    <row r="24" spans="1:41" x14ac:dyDescent="0.15">
      <c r="A24" s="39">
        <v>35</v>
      </c>
      <c r="B24" s="6" t="s">
        <v>20</v>
      </c>
      <c r="C24" s="21">
        <v>1.4969730011557914E-3</v>
      </c>
      <c r="D24" s="21">
        <v>2.1754407440389705E-3</v>
      </c>
      <c r="E24" s="21">
        <v>1.7329608729833891E-2</v>
      </c>
      <c r="F24" s="21">
        <v>7.8201509961544301E-4</v>
      </c>
      <c r="G24" s="21">
        <v>1.3700103566697533E-3</v>
      </c>
      <c r="H24" s="21">
        <v>4.7184146748504103E-5</v>
      </c>
      <c r="I24" s="21">
        <v>5.8449645975234101E-4</v>
      </c>
      <c r="J24" s="21">
        <v>5.151718232745364E-5</v>
      </c>
      <c r="K24" s="21">
        <v>3.5381243945162646E-5</v>
      </c>
      <c r="L24" s="21">
        <v>1.0180040344710237E-4</v>
      </c>
      <c r="M24" s="21">
        <v>1.0863022489241659E-3</v>
      </c>
      <c r="N24" s="21">
        <v>2.2321225521764554E-5</v>
      </c>
      <c r="O24" s="21">
        <v>1.6608625930873697E-4</v>
      </c>
      <c r="P24" s="21">
        <v>2.5886718434006445E-4</v>
      </c>
      <c r="Q24" s="21">
        <v>3.4581792739565953E-5</v>
      </c>
      <c r="R24" s="21">
        <v>2.061948713453558E-4</v>
      </c>
      <c r="S24" s="21">
        <v>3.4303406746233889E-5</v>
      </c>
      <c r="T24" s="21">
        <v>4.8068022242892097E-4</v>
      </c>
      <c r="U24" s="21">
        <v>1.6986637053816836E-4</v>
      </c>
      <c r="V24" s="21">
        <v>1.1789518367829565E-4</v>
      </c>
      <c r="W24" s="21">
        <v>0.98538577198486677</v>
      </c>
      <c r="X24" s="21">
        <v>1.0917537798892233E-3</v>
      </c>
      <c r="Y24" s="21">
        <v>4.3800079845796522E-3</v>
      </c>
      <c r="Z24" s="21">
        <v>7.1789683308428331E-3</v>
      </c>
      <c r="AA24" s="21">
        <v>4.7058830116747663E-3</v>
      </c>
      <c r="AB24" s="21">
        <v>3.4656015518085333E-3</v>
      </c>
      <c r="AC24" s="21">
        <v>1.9889602941360177E-3</v>
      </c>
      <c r="AD24" s="21">
        <v>3.5917599023684594E-3</v>
      </c>
      <c r="AE24" s="21">
        <v>9.125385332623097E-4</v>
      </c>
      <c r="AF24" s="21">
        <v>1.4969062792330751E-2</v>
      </c>
      <c r="AG24" s="21">
        <v>2.5705160844400735E-3</v>
      </c>
      <c r="AH24" s="21">
        <v>1.145966775269071E-2</v>
      </c>
      <c r="AI24" s="21">
        <v>2.4095512286723157E-3</v>
      </c>
      <c r="AJ24" s="21">
        <v>1.7586614488302827E-3</v>
      </c>
      <c r="AK24" s="21">
        <v>2.8491011709849698E-3</v>
      </c>
      <c r="AL24" s="21">
        <v>2.724130483077598E-2</v>
      </c>
      <c r="AM24" s="21">
        <v>1.8643090477257979E-3</v>
      </c>
      <c r="AN24" s="21">
        <v>1.854194788464486E-3</v>
      </c>
      <c r="AO24" s="22">
        <v>2.5663268859944985E-3</v>
      </c>
    </row>
    <row r="25" spans="1:41" x14ac:dyDescent="0.15">
      <c r="A25" s="39">
        <v>39</v>
      </c>
      <c r="B25" s="6" t="s">
        <v>21</v>
      </c>
      <c r="C25" s="21">
        <v>1.1313465546144328E-3</v>
      </c>
      <c r="D25" s="21">
        <v>3.2001910656082326E-3</v>
      </c>
      <c r="E25" s="21">
        <v>2.3063920851055329E-3</v>
      </c>
      <c r="F25" s="21">
        <v>4.8827348586770962E-4</v>
      </c>
      <c r="G25" s="21">
        <v>1.6143815403958448E-3</v>
      </c>
      <c r="H25" s="21">
        <v>4.2196297605134577E-4</v>
      </c>
      <c r="I25" s="21">
        <v>3.6548624227771211E-3</v>
      </c>
      <c r="J25" s="21">
        <v>1.8066024390146038E-4</v>
      </c>
      <c r="K25" s="21">
        <v>2.2435146041261893E-5</v>
      </c>
      <c r="L25" s="21">
        <v>2.9813652701580085E-4</v>
      </c>
      <c r="M25" s="21">
        <v>2.8945182235206655E-3</v>
      </c>
      <c r="N25" s="21">
        <v>1.2786400506948575E-5</v>
      </c>
      <c r="O25" s="21">
        <v>4.7901254945822E-3</v>
      </c>
      <c r="P25" s="21">
        <v>2.7502767619104831E-4</v>
      </c>
      <c r="Q25" s="21">
        <v>2.9249624957921121E-5</v>
      </c>
      <c r="R25" s="21">
        <v>6.4045514979965343E-4</v>
      </c>
      <c r="S25" s="21">
        <v>8.4529870457601306E-5</v>
      </c>
      <c r="T25" s="21">
        <v>7.0124096509248748E-4</v>
      </c>
      <c r="U25" s="21">
        <v>2.06913847203224E-4</v>
      </c>
      <c r="V25" s="21">
        <v>2.4488409746461923E-4</v>
      </c>
      <c r="W25" s="21">
        <v>1.7330184091693334E-5</v>
      </c>
      <c r="X25" s="21">
        <v>0.73981136485726284</v>
      </c>
      <c r="Y25" s="21">
        <v>3.8556477278703797E-3</v>
      </c>
      <c r="Z25" s="21">
        <v>5.5078150047893314E-3</v>
      </c>
      <c r="AA25" s="21">
        <v>3.9848078435338304E-3</v>
      </c>
      <c r="AB25" s="21">
        <v>5.0893693437082475E-3</v>
      </c>
      <c r="AC25" s="21">
        <v>3.1095682819354473E-3</v>
      </c>
      <c r="AD25" s="21">
        <v>1.0861209664682731E-2</v>
      </c>
      <c r="AE25" s="21">
        <v>1.0581145922111525E-3</v>
      </c>
      <c r="AF25" s="21">
        <v>1.7313053315477789E-3</v>
      </c>
      <c r="AG25" s="21">
        <v>6.6178064697860542E-3</v>
      </c>
      <c r="AH25" s="21">
        <v>6.1102129760511673E-3</v>
      </c>
      <c r="AI25" s="21">
        <v>9.7587147446494202E-3</v>
      </c>
      <c r="AJ25" s="21">
        <v>3.3074579498832959E-3</v>
      </c>
      <c r="AK25" s="21">
        <v>2.2828528076740497E-2</v>
      </c>
      <c r="AL25" s="21">
        <v>3.4975066046353848E-3</v>
      </c>
      <c r="AM25" s="21">
        <v>4.073842556495082E-3</v>
      </c>
      <c r="AN25" s="21">
        <v>9.7625424675442787E-2</v>
      </c>
      <c r="AO25" s="22">
        <v>1.9165194025880937E-3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3.9206405952383423E-4</v>
      </c>
      <c r="D27" s="21">
        <v>3.2435931578453603E-4</v>
      </c>
      <c r="E27" s="21">
        <v>6.6315912974274842E-4</v>
      </c>
      <c r="F27" s="21">
        <v>2.4332723049209475E-4</v>
      </c>
      <c r="G27" s="21">
        <v>2.4944822974290096E-4</v>
      </c>
      <c r="H27" s="21">
        <v>1.8591311342543667E-5</v>
      </c>
      <c r="I27" s="21">
        <v>7.1019429159814009E-4</v>
      </c>
      <c r="J27" s="21">
        <v>4.4297075864734619E-5</v>
      </c>
      <c r="K27" s="21">
        <v>1.1330900991192048E-5</v>
      </c>
      <c r="L27" s="21">
        <v>6.2887565566345502E-5</v>
      </c>
      <c r="M27" s="21">
        <v>5.423659562431251E-4</v>
      </c>
      <c r="N27" s="21">
        <v>1.0136432398992929E-5</v>
      </c>
      <c r="O27" s="21">
        <v>1.9639176685042246E-4</v>
      </c>
      <c r="P27" s="21">
        <v>1.3474556605176229E-4</v>
      </c>
      <c r="Q27" s="21">
        <v>9.4792816827934491E-6</v>
      </c>
      <c r="R27" s="21">
        <v>6.7660180378560761E-5</v>
      </c>
      <c r="S27" s="21">
        <v>9.8594309553796026E-6</v>
      </c>
      <c r="T27" s="21">
        <v>3.1619002390715457E-4</v>
      </c>
      <c r="U27" s="21">
        <v>6.2130791426593196E-5</v>
      </c>
      <c r="V27" s="21">
        <v>2.6313445960232352E-5</v>
      </c>
      <c r="W27" s="21">
        <v>8.2773797465120532E-6</v>
      </c>
      <c r="X27" s="21">
        <v>2.181417413389171E-4</v>
      </c>
      <c r="Y27" s="21">
        <v>2.5522607806196027E-4</v>
      </c>
      <c r="Z27" s="21">
        <v>3.5494745816821674E-2</v>
      </c>
      <c r="AA27" s="21">
        <v>1.8486524486987148E-3</v>
      </c>
      <c r="AB27" s="21">
        <v>2.1303890248241305E-3</v>
      </c>
      <c r="AC27" s="21">
        <v>5.889052471667064E-4</v>
      </c>
      <c r="AD27" s="21">
        <v>2.338439639955685E-4</v>
      </c>
      <c r="AE27" s="21">
        <v>1.3492235039826777E-4</v>
      </c>
      <c r="AF27" s="21">
        <v>3.0216035801167732E-4</v>
      </c>
      <c r="AG27" s="21">
        <v>2.2540539891453284E-4</v>
      </c>
      <c r="AH27" s="21">
        <v>4.7065620572123504E-4</v>
      </c>
      <c r="AI27" s="21">
        <v>5.4108870550067904E-4</v>
      </c>
      <c r="AJ27" s="21">
        <v>5.1251079535822469E-4</v>
      </c>
      <c r="AK27" s="21">
        <v>2.0426022657431698E-4</v>
      </c>
      <c r="AL27" s="21">
        <v>2.183200448602633E-4</v>
      </c>
      <c r="AM27" s="21">
        <v>9.4788799446703087E-4</v>
      </c>
      <c r="AN27" s="21">
        <v>5.1124430936097846E-4</v>
      </c>
      <c r="AO27" s="22">
        <v>1.8698020227747068E-4</v>
      </c>
    </row>
    <row r="28" spans="1:41" x14ac:dyDescent="0.15">
      <c r="A28" s="39">
        <v>47</v>
      </c>
      <c r="B28" s="6" t="s">
        <v>24</v>
      </c>
      <c r="C28" s="21">
        <v>1.4044642010113094E-7</v>
      </c>
      <c r="D28" s="21">
        <v>9.5555813607443625E-8</v>
      </c>
      <c r="E28" s="21">
        <v>1.5735244368291974E-7</v>
      </c>
      <c r="F28" s="21">
        <v>6.1958955992872832E-8</v>
      </c>
      <c r="G28" s="21">
        <v>1.0405630900376106E-7</v>
      </c>
      <c r="H28" s="21">
        <v>5.8270091279363421E-9</v>
      </c>
      <c r="I28" s="21">
        <v>7.2447309760447713E-8</v>
      </c>
      <c r="J28" s="21">
        <v>8.108551586565448E-9</v>
      </c>
      <c r="K28" s="21">
        <v>1.8489918506690384E-9</v>
      </c>
      <c r="L28" s="21">
        <v>7.5818106154923241E-9</v>
      </c>
      <c r="M28" s="21">
        <v>6.598258661085161E-8</v>
      </c>
      <c r="N28" s="21">
        <v>1.1046924704669111E-9</v>
      </c>
      <c r="O28" s="21">
        <v>1.3437614177601091E-8</v>
      </c>
      <c r="P28" s="21">
        <v>1.7418972089169097E-8</v>
      </c>
      <c r="Q28" s="21">
        <v>2.5170173229771555E-9</v>
      </c>
      <c r="R28" s="21">
        <v>1.6182234610306542E-8</v>
      </c>
      <c r="S28" s="21">
        <v>1.9774956467268129E-9</v>
      </c>
      <c r="T28" s="21">
        <v>4.9278563927606821E-8</v>
      </c>
      <c r="U28" s="21">
        <v>8.4569462289981832E-9</v>
      </c>
      <c r="V28" s="21">
        <v>6.1232973382104323E-9</v>
      </c>
      <c r="W28" s="21">
        <v>1.4299327965970992E-9</v>
      </c>
      <c r="X28" s="21">
        <v>4.5375394669582252E-8</v>
      </c>
      <c r="Y28" s="21">
        <v>2.0144534963633338E-7</v>
      </c>
      <c r="Z28" s="21">
        <v>3.1327032131053382E-7</v>
      </c>
      <c r="AA28" s="21">
        <v>1.3383192647654585E-4</v>
      </c>
      <c r="AB28" s="21">
        <v>9.0153521348378436E-7</v>
      </c>
      <c r="AC28" s="21">
        <v>2.1565276692513151E-7</v>
      </c>
      <c r="AD28" s="21">
        <v>1.9858247902622394E-7</v>
      </c>
      <c r="AE28" s="21">
        <v>6.3798036785777349E-8</v>
      </c>
      <c r="AF28" s="21">
        <v>3.9425890728945958E-7</v>
      </c>
      <c r="AG28" s="21">
        <v>3.0471886399344698E-7</v>
      </c>
      <c r="AH28" s="21">
        <v>5.354451650212739E-7</v>
      </c>
      <c r="AI28" s="21">
        <v>8.0293444606453299E-7</v>
      </c>
      <c r="AJ28" s="21">
        <v>6.4411302966979124E-7</v>
      </c>
      <c r="AK28" s="21">
        <v>2.7382859566514024E-7</v>
      </c>
      <c r="AL28" s="21">
        <v>3.5261964744934932E-7</v>
      </c>
      <c r="AM28" s="21">
        <v>8.285065860036982E-7</v>
      </c>
      <c r="AN28" s="21">
        <v>1.1631872748320965E-7</v>
      </c>
      <c r="AO28" s="22">
        <v>1.8398928158700157E-7</v>
      </c>
    </row>
    <row r="29" spans="1:41" x14ac:dyDescent="0.15">
      <c r="A29" s="39">
        <v>48</v>
      </c>
      <c r="B29" s="6" t="s">
        <v>25</v>
      </c>
      <c r="C29" s="21">
        <v>1.4385768874716225E-8</v>
      </c>
      <c r="D29" s="21">
        <v>1.486659472602386E-8</v>
      </c>
      <c r="E29" s="21">
        <v>1.9209741415531515E-8</v>
      </c>
      <c r="F29" s="21">
        <v>1.0845781786582091E-8</v>
      </c>
      <c r="G29" s="21">
        <v>1.4587804975541041E-8</v>
      </c>
      <c r="H29" s="21">
        <v>6.4406863508438023E-10</v>
      </c>
      <c r="I29" s="21">
        <v>1.9528395370839529E-8</v>
      </c>
      <c r="J29" s="21">
        <v>1.9573393021303354E-9</v>
      </c>
      <c r="K29" s="21">
        <v>3.4975676874984448E-10</v>
      </c>
      <c r="L29" s="21">
        <v>1.4360146154360037E-9</v>
      </c>
      <c r="M29" s="21">
        <v>2.4062399028239478E-8</v>
      </c>
      <c r="N29" s="21">
        <v>2.7988418625552115E-10</v>
      </c>
      <c r="O29" s="21">
        <v>3.972455033463271E-9</v>
      </c>
      <c r="P29" s="21">
        <v>3.5454740044418166E-9</v>
      </c>
      <c r="Q29" s="21">
        <v>3.6551692971572989E-10</v>
      </c>
      <c r="R29" s="21">
        <v>2.0262895422550193E-9</v>
      </c>
      <c r="S29" s="21">
        <v>3.6545133169259899E-10</v>
      </c>
      <c r="T29" s="21">
        <v>1.0833383763428027E-8</v>
      </c>
      <c r="U29" s="21">
        <v>2.1584233721716626E-9</v>
      </c>
      <c r="V29" s="21">
        <v>1.3269566861371919E-9</v>
      </c>
      <c r="W29" s="21">
        <v>2.3893755067518452E-10</v>
      </c>
      <c r="X29" s="21">
        <v>8.5531266775877775E-9</v>
      </c>
      <c r="Y29" s="21">
        <v>5.9450015321764021E-8</v>
      </c>
      <c r="Z29" s="21">
        <v>6.1036125575872973E-7</v>
      </c>
      <c r="AA29" s="21">
        <v>9.2034898958235327E-8</v>
      </c>
      <c r="AB29" s="21">
        <v>1.9682427978243355E-5</v>
      </c>
      <c r="AC29" s="21">
        <v>2.8907156427206853E-8</v>
      </c>
      <c r="AD29" s="21">
        <v>6.6284120158491907E-8</v>
      </c>
      <c r="AE29" s="21">
        <v>9.8255602705664523E-9</v>
      </c>
      <c r="AF29" s="21">
        <v>5.3363209643321917E-8</v>
      </c>
      <c r="AG29" s="21">
        <v>8.8646322841602502E-8</v>
      </c>
      <c r="AH29" s="21">
        <v>3.7539455474457042E-7</v>
      </c>
      <c r="AI29" s="21">
        <v>1.0635284324144023E-7</v>
      </c>
      <c r="AJ29" s="21">
        <v>8.4576527388905247E-8</v>
      </c>
      <c r="AK29" s="21">
        <v>1.7424590679320557E-8</v>
      </c>
      <c r="AL29" s="21">
        <v>3.5216200437636056E-8</v>
      </c>
      <c r="AM29" s="21">
        <v>2.3790329628034239E-7</v>
      </c>
      <c r="AN29" s="21">
        <v>2.0498453014517279E-8</v>
      </c>
      <c r="AO29" s="22">
        <v>1.7845390422681249E-7</v>
      </c>
    </row>
    <row r="30" spans="1:41" x14ac:dyDescent="0.15">
      <c r="A30" s="39">
        <v>51</v>
      </c>
      <c r="B30" s="6" t="s">
        <v>26</v>
      </c>
      <c r="C30" s="21">
        <v>1.7919779700703031E-2</v>
      </c>
      <c r="D30" s="21">
        <v>1.0195636040544459E-2</v>
      </c>
      <c r="E30" s="21">
        <v>2.447396816604306E-2</v>
      </c>
      <c r="F30" s="21">
        <v>1.2495313235694517E-3</v>
      </c>
      <c r="G30" s="21">
        <v>1.5325272343606016E-2</v>
      </c>
      <c r="H30" s="21">
        <v>9.362642415708959E-4</v>
      </c>
      <c r="I30" s="21">
        <v>8.1958624502296313E-3</v>
      </c>
      <c r="J30" s="21">
        <v>4.6325220959200243E-4</v>
      </c>
      <c r="K30" s="21">
        <v>1.7160724188489815E-4</v>
      </c>
      <c r="L30" s="21">
        <v>1.6243718806966301E-3</v>
      </c>
      <c r="M30" s="21">
        <v>5.8833766540944436E-3</v>
      </c>
      <c r="N30" s="21">
        <v>3.7591429554074821E-4</v>
      </c>
      <c r="O30" s="21">
        <v>5.4449884210066972E-4</v>
      </c>
      <c r="P30" s="21">
        <v>2.2456898977916335E-3</v>
      </c>
      <c r="Q30" s="21">
        <v>3.2715645448988274E-4</v>
      </c>
      <c r="R30" s="21">
        <v>2.649570658237177E-3</v>
      </c>
      <c r="S30" s="21">
        <v>4.7946421120781635E-4</v>
      </c>
      <c r="T30" s="21">
        <v>5.4768651997764584E-3</v>
      </c>
      <c r="U30" s="21">
        <v>2.0644640676019191E-3</v>
      </c>
      <c r="V30" s="21">
        <v>1.5050596504605945E-3</v>
      </c>
      <c r="W30" s="21">
        <v>3.3029122098587573E-4</v>
      </c>
      <c r="X30" s="21">
        <v>6.2316067438782869E-3</v>
      </c>
      <c r="Y30" s="21">
        <v>2.3348625829204845E-2</v>
      </c>
      <c r="Z30" s="21">
        <v>4.5099246129833232E-3</v>
      </c>
      <c r="AA30" s="21">
        <v>1.0212228681677052E-2</v>
      </c>
      <c r="AB30" s="21">
        <v>9.0968539657216695E-3</v>
      </c>
      <c r="AC30" s="21">
        <v>0.43281822340928805</v>
      </c>
      <c r="AD30" s="21">
        <v>3.9840603456392839E-3</v>
      </c>
      <c r="AE30" s="21">
        <v>1.5977598816091943E-3</v>
      </c>
      <c r="AF30" s="21">
        <v>1.0722961862012038E-2</v>
      </c>
      <c r="AG30" s="21">
        <v>3.164720715773769E-3</v>
      </c>
      <c r="AH30" s="21">
        <v>5.801449999952287E-3</v>
      </c>
      <c r="AI30" s="21">
        <v>7.8132118165815511E-3</v>
      </c>
      <c r="AJ30" s="21">
        <v>2.1390150040772053E-2</v>
      </c>
      <c r="AK30" s="21">
        <v>1.5405186261481804E-2</v>
      </c>
      <c r="AL30" s="21">
        <v>6.5320554467260226E-3</v>
      </c>
      <c r="AM30" s="21">
        <v>2.1734191211606524E-2</v>
      </c>
      <c r="AN30" s="21">
        <v>0.10844482077119071</v>
      </c>
      <c r="AO30" s="22">
        <v>3.4354593258147082E-3</v>
      </c>
    </row>
    <row r="31" spans="1:41" x14ac:dyDescent="0.15">
      <c r="A31" s="39">
        <v>53</v>
      </c>
      <c r="B31" s="6" t="s">
        <v>27</v>
      </c>
      <c r="C31" s="21">
        <v>6.5228438290359451E-4</v>
      </c>
      <c r="D31" s="21">
        <v>1.4916594685033774E-3</v>
      </c>
      <c r="E31" s="21">
        <v>1.1715576391985332E-3</v>
      </c>
      <c r="F31" s="21">
        <v>5.8086094165371214E-4</v>
      </c>
      <c r="G31" s="21">
        <v>4.9516568597629312E-4</v>
      </c>
      <c r="H31" s="21">
        <v>5.8733394259463111E-5</v>
      </c>
      <c r="I31" s="21">
        <v>4.7999246088560767E-4</v>
      </c>
      <c r="J31" s="21">
        <v>3.3980544706351012E-5</v>
      </c>
      <c r="K31" s="21">
        <v>1.0062686877750395E-5</v>
      </c>
      <c r="L31" s="21">
        <v>4.7636197350274404E-5</v>
      </c>
      <c r="M31" s="21">
        <v>7.9256031176505603E-4</v>
      </c>
      <c r="N31" s="21">
        <v>2.006274744660368E-5</v>
      </c>
      <c r="O31" s="21">
        <v>1.7390215296363118E-4</v>
      </c>
      <c r="P31" s="21">
        <v>2.396142269604442E-4</v>
      </c>
      <c r="Q31" s="21">
        <v>1.7734322621245511E-5</v>
      </c>
      <c r="R31" s="21">
        <v>1.584609183652989E-4</v>
      </c>
      <c r="S31" s="21">
        <v>3.5945080096552568E-5</v>
      </c>
      <c r="T31" s="21">
        <v>3.1536368315874792E-4</v>
      </c>
      <c r="U31" s="21">
        <v>9.9213369655909114E-5</v>
      </c>
      <c r="V31" s="21">
        <v>8.9780965013877684E-5</v>
      </c>
      <c r="W31" s="21">
        <v>1.1938478312268487E-5</v>
      </c>
      <c r="X31" s="21">
        <v>5.6824967133560706E-4</v>
      </c>
      <c r="Y31" s="21">
        <v>1.705685146442798E-3</v>
      </c>
      <c r="Z31" s="21">
        <v>4.8685613656973062E-3</v>
      </c>
      <c r="AA31" s="21">
        <v>2.2121349191800261E-3</v>
      </c>
      <c r="AB31" s="21">
        <v>3.1832619294278552E-3</v>
      </c>
      <c r="AC31" s="21">
        <v>1.2818023551191705E-3</v>
      </c>
      <c r="AD31" s="21">
        <v>9.8587008037362034E-2</v>
      </c>
      <c r="AE31" s="21">
        <v>7.5460434719498495E-3</v>
      </c>
      <c r="AF31" s="21">
        <v>2.4614300149466382E-3</v>
      </c>
      <c r="AG31" s="21">
        <v>7.1311281440768735E-4</v>
      </c>
      <c r="AH31" s="21">
        <v>2.0859496704278458E-3</v>
      </c>
      <c r="AI31" s="21">
        <v>1.1429111935883783E-3</v>
      </c>
      <c r="AJ31" s="21">
        <v>1.0712829811100289E-3</v>
      </c>
      <c r="AK31" s="21">
        <v>2.145831436966335E-3</v>
      </c>
      <c r="AL31" s="21">
        <v>9.3960597499736294E-4</v>
      </c>
      <c r="AM31" s="21">
        <v>1.4877954715670446E-3</v>
      </c>
      <c r="AN31" s="21">
        <v>7.637831007875791E-4</v>
      </c>
      <c r="AO31" s="22">
        <v>3.3753221876927164E-3</v>
      </c>
    </row>
    <row r="32" spans="1:41" x14ac:dyDescent="0.15">
      <c r="A32" s="39">
        <v>55</v>
      </c>
      <c r="B32" s="6" t="s">
        <v>28</v>
      </c>
      <c r="C32" s="21">
        <v>1.023160188986166E-8</v>
      </c>
      <c r="D32" s="21">
        <v>1.5967393083203579E-8</v>
      </c>
      <c r="E32" s="21">
        <v>1.4105560102554624E-8</v>
      </c>
      <c r="F32" s="21">
        <v>5.3767683475079725E-9</v>
      </c>
      <c r="G32" s="21">
        <v>9.7669474856849237E-9</v>
      </c>
      <c r="H32" s="21">
        <v>6.6975118002773048E-10</v>
      </c>
      <c r="I32" s="21">
        <v>5.7044499862249816E-9</v>
      </c>
      <c r="J32" s="21">
        <v>3.9852431330641927E-10</v>
      </c>
      <c r="K32" s="21">
        <v>2.5298546697879318E-10</v>
      </c>
      <c r="L32" s="21">
        <v>1.2700663026684656E-9</v>
      </c>
      <c r="M32" s="21">
        <v>9.2310808899993097E-9</v>
      </c>
      <c r="N32" s="21">
        <v>2.25594234382463E-10</v>
      </c>
      <c r="O32" s="21">
        <v>1.0875859121349312E-9</v>
      </c>
      <c r="P32" s="21">
        <v>3.2653096037118961E-9</v>
      </c>
      <c r="Q32" s="21">
        <v>3.7568794302351409E-10</v>
      </c>
      <c r="R32" s="21">
        <v>2.3504631934076496E-9</v>
      </c>
      <c r="S32" s="21">
        <v>3.1497858936809689E-10</v>
      </c>
      <c r="T32" s="21">
        <v>3.7901204990815664E-9</v>
      </c>
      <c r="U32" s="21">
        <v>1.2359878575455018E-9</v>
      </c>
      <c r="V32" s="21">
        <v>1.1625293622723981E-9</v>
      </c>
      <c r="W32" s="21">
        <v>1.3997801031858581E-10</v>
      </c>
      <c r="X32" s="21">
        <v>8.0138473720075984E-9</v>
      </c>
      <c r="Y32" s="21">
        <v>2.5995865914408042E-8</v>
      </c>
      <c r="Z32" s="21">
        <v>5.3092148913416048E-8</v>
      </c>
      <c r="AA32" s="21">
        <v>1.847530982037607E-8</v>
      </c>
      <c r="AB32" s="21">
        <v>2.0854075945198888E-8</v>
      </c>
      <c r="AC32" s="21">
        <v>6.001779363775553E-8</v>
      </c>
      <c r="AD32" s="21">
        <v>5.8439184194170184E-8</v>
      </c>
      <c r="AE32" s="21">
        <v>8.8481116373994326E-6</v>
      </c>
      <c r="AF32" s="21">
        <v>8.724667296562181E-8</v>
      </c>
      <c r="AG32" s="21">
        <v>3.4726706182782771E-8</v>
      </c>
      <c r="AH32" s="21">
        <v>1.8168986110362465E-8</v>
      </c>
      <c r="AI32" s="21">
        <v>2.5159712501558323E-8</v>
      </c>
      <c r="AJ32" s="21">
        <v>6.1082975903203918E-8</v>
      </c>
      <c r="AK32" s="21">
        <v>5.5444762060770446E-8</v>
      </c>
      <c r="AL32" s="21">
        <v>2.5278582844403717E-8</v>
      </c>
      <c r="AM32" s="21">
        <v>6.9808066186485632E-8</v>
      </c>
      <c r="AN32" s="21">
        <v>2.365567458089531E-8</v>
      </c>
      <c r="AO32" s="22">
        <v>5.4091370087921103E-8</v>
      </c>
    </row>
    <row r="33" spans="1:41" x14ac:dyDescent="0.15">
      <c r="A33" s="39">
        <v>57</v>
      </c>
      <c r="B33" s="6" t="s">
        <v>29</v>
      </c>
      <c r="C33" s="21">
        <v>1.9650811686636835E-2</v>
      </c>
      <c r="D33" s="21">
        <v>2.952401305093965E-2</v>
      </c>
      <c r="E33" s="21">
        <v>1.4733728225240541E-2</v>
      </c>
      <c r="F33" s="21">
        <v>1.118034881298097E-2</v>
      </c>
      <c r="G33" s="21">
        <v>1.0719499727850256E-2</v>
      </c>
      <c r="H33" s="21">
        <v>3.0588810807715691E-4</v>
      </c>
      <c r="I33" s="21">
        <v>5.2914473661215674E-3</v>
      </c>
      <c r="J33" s="21">
        <v>2.9463100848510401E-4</v>
      </c>
      <c r="K33" s="21">
        <v>3.7321520528951036E-4</v>
      </c>
      <c r="L33" s="21">
        <v>4.9049762046450215E-4</v>
      </c>
      <c r="M33" s="21">
        <v>1.0530768891548428E-2</v>
      </c>
      <c r="N33" s="21">
        <v>2.7138732626754748E-4</v>
      </c>
      <c r="O33" s="21">
        <v>1.7821240894613541E-3</v>
      </c>
      <c r="P33" s="21">
        <v>1.956624750355857E-3</v>
      </c>
      <c r="Q33" s="21">
        <v>1.8991216564798977E-4</v>
      </c>
      <c r="R33" s="21">
        <v>1.3970985028349599E-3</v>
      </c>
      <c r="S33" s="21">
        <v>2.2418881748384323E-4</v>
      </c>
      <c r="T33" s="21">
        <v>2.053303654820655E-3</v>
      </c>
      <c r="U33" s="21">
        <v>8.0594624266002129E-4</v>
      </c>
      <c r="V33" s="21">
        <v>6.5804933855157627E-4</v>
      </c>
      <c r="W33" s="21">
        <v>1.0166901094056371E-4</v>
      </c>
      <c r="X33" s="21">
        <v>1.4751170643583835E-2</v>
      </c>
      <c r="Y33" s="21">
        <v>2.2095800808017731E-2</v>
      </c>
      <c r="Z33" s="21">
        <v>1.2484162236743581E-2</v>
      </c>
      <c r="AA33" s="21">
        <v>1.2268976866293687E-2</v>
      </c>
      <c r="AB33" s="21">
        <v>3.073238953045002E-2</v>
      </c>
      <c r="AC33" s="21">
        <v>1.3290203499557989E-2</v>
      </c>
      <c r="AD33" s="21">
        <v>1.280257716042665E-2</v>
      </c>
      <c r="AE33" s="21">
        <v>2.4904021427832328E-3</v>
      </c>
      <c r="AF33" s="21">
        <v>0.29732264939911274</v>
      </c>
      <c r="AG33" s="21">
        <v>5.8652255330091038E-3</v>
      </c>
      <c r="AH33" s="21">
        <v>1.3665166990235834E-2</v>
      </c>
      <c r="AI33" s="21">
        <v>9.9974688282151239E-3</v>
      </c>
      <c r="AJ33" s="21">
        <v>7.589960359917834E-3</v>
      </c>
      <c r="AK33" s="21">
        <v>1.4237470191522725E-2</v>
      </c>
      <c r="AL33" s="21">
        <v>3.9321108886623208E-3</v>
      </c>
      <c r="AM33" s="21">
        <v>1.4070987542299983E-2</v>
      </c>
      <c r="AN33" s="21">
        <v>2.6548279522279575E-2</v>
      </c>
      <c r="AO33" s="22">
        <v>1.6253350565959987E-2</v>
      </c>
    </row>
    <row r="34" spans="1:41" x14ac:dyDescent="0.15">
      <c r="A34" s="39">
        <v>59</v>
      </c>
      <c r="B34" s="6" t="s">
        <v>30</v>
      </c>
      <c r="C34" s="21">
        <v>3.0966494902590269E-3</v>
      </c>
      <c r="D34" s="21">
        <v>3.706175035795789E-3</v>
      </c>
      <c r="E34" s="21">
        <v>4.0071287051584668E-3</v>
      </c>
      <c r="F34" s="21">
        <v>1.5111452299431337E-3</v>
      </c>
      <c r="G34" s="21">
        <v>2.4611448857402118E-3</v>
      </c>
      <c r="H34" s="21">
        <v>1.5233727926016003E-4</v>
      </c>
      <c r="I34" s="21">
        <v>1.9061949736930439E-3</v>
      </c>
      <c r="J34" s="21">
        <v>1.9663464620955608E-4</v>
      </c>
      <c r="K34" s="21">
        <v>7.1020995382154475E-5</v>
      </c>
      <c r="L34" s="21">
        <v>2.7884785185880602E-4</v>
      </c>
      <c r="M34" s="21">
        <v>2.9041016134695487E-3</v>
      </c>
      <c r="N34" s="21">
        <v>8.3967689543673914E-5</v>
      </c>
      <c r="O34" s="21">
        <v>3.2633168998753929E-4</v>
      </c>
      <c r="P34" s="21">
        <v>1.0006918513576382E-3</v>
      </c>
      <c r="Q34" s="21">
        <v>1.1817042431681045E-4</v>
      </c>
      <c r="R34" s="21">
        <v>7.8677647726845803E-4</v>
      </c>
      <c r="S34" s="21">
        <v>1.2613371639161124E-4</v>
      </c>
      <c r="T34" s="21">
        <v>1.6222572030017803E-3</v>
      </c>
      <c r="U34" s="21">
        <v>8.0292406157864951E-4</v>
      </c>
      <c r="V34" s="21">
        <v>1.0062783511583634E-3</v>
      </c>
      <c r="W34" s="21">
        <v>4.8971022574320637E-5</v>
      </c>
      <c r="X34" s="21">
        <v>1.6792326617485025E-3</v>
      </c>
      <c r="Y34" s="21">
        <v>9.3376376654837005E-3</v>
      </c>
      <c r="Z34" s="21">
        <v>1.7619088551534053E-2</v>
      </c>
      <c r="AA34" s="21">
        <v>2.2183908055195063E-2</v>
      </c>
      <c r="AB34" s="21">
        <v>8.7881795460759485E-3</v>
      </c>
      <c r="AC34" s="21">
        <v>1.5040298015098971E-2</v>
      </c>
      <c r="AD34" s="21">
        <v>3.1669604898517202E-2</v>
      </c>
      <c r="AE34" s="21">
        <v>4.5285968121629586E-3</v>
      </c>
      <c r="AF34" s="21">
        <v>7.4190993794454093E-3</v>
      </c>
      <c r="AG34" s="21">
        <v>0.56674661105318347</v>
      </c>
      <c r="AH34" s="21">
        <v>1.9239814082406773E-2</v>
      </c>
      <c r="AI34" s="21">
        <v>1.5269291893228031E-2</v>
      </c>
      <c r="AJ34" s="21">
        <v>9.8012052930983445E-3</v>
      </c>
      <c r="AK34" s="21">
        <v>3.4457104656195864E-2</v>
      </c>
      <c r="AL34" s="21">
        <v>1.8035053319711256E-2</v>
      </c>
      <c r="AM34" s="21">
        <v>1.2084442216535714E-2</v>
      </c>
      <c r="AN34" s="21">
        <v>5.1968028039934616E-3</v>
      </c>
      <c r="AO34" s="22">
        <v>2.4833747310537769E-2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5.5328313273509279E-6</v>
      </c>
      <c r="D36" s="21">
        <v>3.9700160758938167E-5</v>
      </c>
      <c r="E36" s="21">
        <v>7.370825738835403E-6</v>
      </c>
      <c r="F36" s="21">
        <v>1.3028770365937731E-5</v>
      </c>
      <c r="G36" s="21">
        <v>9.616474547360921E-6</v>
      </c>
      <c r="H36" s="21">
        <v>3.1954785502161197E-7</v>
      </c>
      <c r="I36" s="21">
        <v>7.4134827542516096E-6</v>
      </c>
      <c r="J36" s="21">
        <v>5.2615503037412775E-7</v>
      </c>
      <c r="K36" s="21">
        <v>1.5225673684409375E-7</v>
      </c>
      <c r="L36" s="21">
        <v>1.0456825933036055E-6</v>
      </c>
      <c r="M36" s="21">
        <v>2.3671281522126192E-5</v>
      </c>
      <c r="N36" s="21">
        <v>1.0752636431494647E-7</v>
      </c>
      <c r="O36" s="21">
        <v>1.0647084078396488E-6</v>
      </c>
      <c r="P36" s="21">
        <v>5.3934421334935264E-6</v>
      </c>
      <c r="Q36" s="21">
        <v>1.0524745684425783E-6</v>
      </c>
      <c r="R36" s="21">
        <v>3.3437730447775061E-6</v>
      </c>
      <c r="S36" s="21">
        <v>6.3326850074181347E-7</v>
      </c>
      <c r="T36" s="21">
        <v>2.7899366208231723E-5</v>
      </c>
      <c r="U36" s="21">
        <v>5.782352541767425E-6</v>
      </c>
      <c r="V36" s="21">
        <v>8.6244165945374151E-6</v>
      </c>
      <c r="W36" s="21">
        <v>4.2166790016963211E-7</v>
      </c>
      <c r="X36" s="21">
        <v>3.959321598945056E-6</v>
      </c>
      <c r="Y36" s="21">
        <v>2.0489631379414208E-5</v>
      </c>
      <c r="Z36" s="21">
        <v>1.1809158643206894E-4</v>
      </c>
      <c r="AA36" s="21">
        <v>2.6794877363326912E-5</v>
      </c>
      <c r="AB36" s="21">
        <v>2.5281980607265789E-5</v>
      </c>
      <c r="AC36" s="21">
        <v>1.6152129777027924E-5</v>
      </c>
      <c r="AD36" s="21">
        <v>2.5481246114133128E-5</v>
      </c>
      <c r="AE36" s="21">
        <v>4.068390259804895E-6</v>
      </c>
      <c r="AF36" s="21">
        <v>2.3521815073597205E-5</v>
      </c>
      <c r="AG36" s="21">
        <v>1.9056400743066481E-4</v>
      </c>
      <c r="AH36" s="21">
        <v>1.9552899653769733E-5</v>
      </c>
      <c r="AI36" s="21">
        <v>5.5974066660413893E-2</v>
      </c>
      <c r="AJ36" s="21">
        <v>1.3994962326638E-5</v>
      </c>
      <c r="AK36" s="21">
        <v>1.6351595012732715E-5</v>
      </c>
      <c r="AL36" s="21">
        <v>2.4181010013736725E-5</v>
      </c>
      <c r="AM36" s="21">
        <v>2.9608776586921782E-5</v>
      </c>
      <c r="AN36" s="21">
        <v>1.0220218774106533E-5</v>
      </c>
      <c r="AO36" s="22">
        <v>1.3011377280030352E-4</v>
      </c>
    </row>
    <row r="37" spans="1:41" x14ac:dyDescent="0.15">
      <c r="A37" s="39">
        <v>64</v>
      </c>
      <c r="B37" s="6" t="s">
        <v>33</v>
      </c>
      <c r="C37" s="21">
        <v>6.5636946103217619E-10</v>
      </c>
      <c r="D37" s="21">
        <v>9.4388814305917025E-10</v>
      </c>
      <c r="E37" s="21">
        <v>5.5938326038218901E-10</v>
      </c>
      <c r="F37" s="21">
        <v>3.7299481613638912E-10</v>
      </c>
      <c r="G37" s="21">
        <v>3.7280684376006142E-10</v>
      </c>
      <c r="H37" s="21">
        <v>1.2899873715892324E-11</v>
      </c>
      <c r="I37" s="21">
        <v>2.5914225833550419E-10</v>
      </c>
      <c r="J37" s="21">
        <v>1.5456646844884006E-11</v>
      </c>
      <c r="K37" s="21">
        <v>1.3146742939414917E-11</v>
      </c>
      <c r="L37" s="21">
        <v>2.442166235762433E-11</v>
      </c>
      <c r="M37" s="21">
        <v>4.0033897075789239E-10</v>
      </c>
      <c r="N37" s="21">
        <v>1.0012903148327522E-11</v>
      </c>
      <c r="O37" s="21">
        <v>7.9604546871739102E-11</v>
      </c>
      <c r="P37" s="21">
        <v>8.2434308358319544E-11</v>
      </c>
      <c r="Q37" s="21">
        <v>7.7717548306533096E-12</v>
      </c>
      <c r="R37" s="21">
        <v>5.6301907070679053E-11</v>
      </c>
      <c r="S37" s="21">
        <v>8.939439787668986E-12</v>
      </c>
      <c r="T37" s="21">
        <v>1.1159040076844522E-10</v>
      </c>
      <c r="U37" s="21">
        <v>3.7063662729042864E-11</v>
      </c>
      <c r="V37" s="21">
        <v>2.900867058081879E-11</v>
      </c>
      <c r="W37" s="21">
        <v>4.4585692043194124E-12</v>
      </c>
      <c r="X37" s="21">
        <v>4.8457869966191701E-10</v>
      </c>
      <c r="Y37" s="21">
        <v>7.8831608759862456E-10</v>
      </c>
      <c r="Z37" s="21">
        <v>4.6788853700775908E-9</v>
      </c>
      <c r="AA37" s="21">
        <v>2.119711517746241E-9</v>
      </c>
      <c r="AB37" s="21">
        <v>1.2478929077839416E-9</v>
      </c>
      <c r="AC37" s="21">
        <v>6.5412826506308547E-10</v>
      </c>
      <c r="AD37" s="21">
        <v>1.4158380602196512E-9</v>
      </c>
      <c r="AE37" s="21">
        <v>2.6987664353938769E-10</v>
      </c>
      <c r="AF37" s="21">
        <v>8.8395005672319908E-9</v>
      </c>
      <c r="AG37" s="21">
        <v>2.8747679254843198E-9</v>
      </c>
      <c r="AH37" s="21">
        <v>8.018942119575543E-10</v>
      </c>
      <c r="AI37" s="21">
        <v>5.5785885882264877E-10</v>
      </c>
      <c r="AJ37" s="21">
        <v>2.6581992148391453E-5</v>
      </c>
      <c r="AK37" s="21">
        <v>6.9124106400442172E-10</v>
      </c>
      <c r="AL37" s="21">
        <v>3.5038750937985343E-10</v>
      </c>
      <c r="AM37" s="21">
        <v>2.1333931621019328E-9</v>
      </c>
      <c r="AN37" s="21">
        <v>9.0416473106253385E-10</v>
      </c>
      <c r="AO37" s="22">
        <v>1.6651494787503856E-9</v>
      </c>
    </row>
    <row r="38" spans="1:41" x14ac:dyDescent="0.15">
      <c r="A38" s="39">
        <v>65</v>
      </c>
      <c r="B38" s="6" t="s">
        <v>34</v>
      </c>
      <c r="C38" s="21">
        <v>9.6432286373982332E-6</v>
      </c>
      <c r="D38" s="21">
        <v>1.3439497200500111E-5</v>
      </c>
      <c r="E38" s="21">
        <v>5.0044972674686032E-5</v>
      </c>
      <c r="F38" s="21">
        <v>3.6355739319937737E-6</v>
      </c>
      <c r="G38" s="21">
        <v>6.5741902611541903E-6</v>
      </c>
      <c r="H38" s="21">
        <v>3.2810413481841879E-7</v>
      </c>
      <c r="I38" s="21">
        <v>2.8750069049050649E-6</v>
      </c>
      <c r="J38" s="21">
        <v>2.6195190933298949E-7</v>
      </c>
      <c r="K38" s="21">
        <v>9.0567273610506161E-8</v>
      </c>
      <c r="L38" s="21">
        <v>3.4276129627035849E-7</v>
      </c>
      <c r="M38" s="21">
        <v>3.1901779277394496E-6</v>
      </c>
      <c r="N38" s="21">
        <v>1.3217160659510571E-7</v>
      </c>
      <c r="O38" s="21">
        <v>1.0665775185510367E-6</v>
      </c>
      <c r="P38" s="21">
        <v>6.4031364733907098E-7</v>
      </c>
      <c r="Q38" s="21">
        <v>3.0995503919803986E-7</v>
      </c>
      <c r="R38" s="21">
        <v>8.9237235576387211E-7</v>
      </c>
      <c r="S38" s="21">
        <v>1.3189346341118453E-7</v>
      </c>
      <c r="T38" s="21">
        <v>1.4509886287669614E-6</v>
      </c>
      <c r="U38" s="21">
        <v>3.3741774336134466E-7</v>
      </c>
      <c r="V38" s="21">
        <v>1.9973371019124105E-7</v>
      </c>
      <c r="W38" s="21">
        <v>3.2519068471748214E-8</v>
      </c>
      <c r="X38" s="21">
        <v>2.8482090399331342E-6</v>
      </c>
      <c r="Y38" s="21">
        <v>1.0798432848518983E-5</v>
      </c>
      <c r="Z38" s="21">
        <v>2.9812978144869675E-5</v>
      </c>
      <c r="AA38" s="21">
        <v>8.9000888275448864E-5</v>
      </c>
      <c r="AB38" s="21">
        <v>1.7162701349767419E-5</v>
      </c>
      <c r="AC38" s="21">
        <v>4.8864319642159958E-6</v>
      </c>
      <c r="AD38" s="21">
        <v>2.5206327681544539E-5</v>
      </c>
      <c r="AE38" s="21">
        <v>4.1127075560528637E-6</v>
      </c>
      <c r="AF38" s="21">
        <v>1.0305693660391793E-5</v>
      </c>
      <c r="AG38" s="21">
        <v>8.3383759388435087E-6</v>
      </c>
      <c r="AH38" s="21">
        <v>3.3897039817005037E-6</v>
      </c>
      <c r="AI38" s="21">
        <v>1.6444630236226932E-5</v>
      </c>
      <c r="AJ38" s="21">
        <v>1.2131632176655032E-5</v>
      </c>
      <c r="AK38" s="21">
        <v>5.0137821550042937E-3</v>
      </c>
      <c r="AL38" s="21">
        <v>1.4691386548846041E-5</v>
      </c>
      <c r="AM38" s="21">
        <v>2.0381068891299343E-5</v>
      </c>
      <c r="AN38" s="21">
        <v>3.5247039809209475E-6</v>
      </c>
      <c r="AO38" s="22">
        <v>4.2197793346165481E-6</v>
      </c>
    </row>
    <row r="39" spans="1:41" x14ac:dyDescent="0.15">
      <c r="A39" s="39">
        <v>66</v>
      </c>
      <c r="B39" s="6" t="s">
        <v>35</v>
      </c>
      <c r="C39" s="21">
        <v>1.1047528378580316E-2</v>
      </c>
      <c r="D39" s="21">
        <v>1.6021012006411029E-2</v>
      </c>
      <c r="E39" s="21">
        <v>1.0362853528901825E-2</v>
      </c>
      <c r="F39" s="21">
        <v>5.3789925891898479E-3</v>
      </c>
      <c r="G39" s="21">
        <v>1.2371210664636555E-2</v>
      </c>
      <c r="H39" s="21">
        <v>5.6020905735035698E-4</v>
      </c>
      <c r="I39" s="21">
        <v>5.979078661468188E-3</v>
      </c>
      <c r="J39" s="21">
        <v>6.3674374921524003E-4</v>
      </c>
      <c r="K39" s="21">
        <v>3.2603511420330406E-4</v>
      </c>
      <c r="L39" s="21">
        <v>1.317221361896478E-3</v>
      </c>
      <c r="M39" s="21">
        <v>1.068227159687261E-2</v>
      </c>
      <c r="N39" s="21">
        <v>1.8336377637322444E-4</v>
      </c>
      <c r="O39" s="21">
        <v>1.5203200450155708E-3</v>
      </c>
      <c r="P39" s="21">
        <v>2.8911471562472475E-3</v>
      </c>
      <c r="Q39" s="21">
        <v>4.3135754996638699E-4</v>
      </c>
      <c r="R39" s="21">
        <v>2.3801138587812415E-3</v>
      </c>
      <c r="S39" s="21">
        <v>4.0622985896196517E-4</v>
      </c>
      <c r="T39" s="21">
        <v>6.3891250800915131E-3</v>
      </c>
      <c r="U39" s="21">
        <v>2.2043475951914952E-3</v>
      </c>
      <c r="V39" s="21">
        <v>1.4664500184525312E-3</v>
      </c>
      <c r="W39" s="21">
        <v>2.0179101248814067E-4</v>
      </c>
      <c r="X39" s="21">
        <v>8.0618444267287689E-3</v>
      </c>
      <c r="Y39" s="21">
        <v>5.5931241163919461E-2</v>
      </c>
      <c r="Z39" s="21">
        <v>0.10695994643879249</v>
      </c>
      <c r="AA39" s="21">
        <v>6.7479738584184268E-2</v>
      </c>
      <c r="AB39" s="21">
        <v>3.5891317975373239E-2</v>
      </c>
      <c r="AC39" s="21">
        <v>2.3378527579957932E-2</v>
      </c>
      <c r="AD39" s="21">
        <v>4.9278879601778472E-2</v>
      </c>
      <c r="AE39" s="21">
        <v>1.2988159416541906E-2</v>
      </c>
      <c r="AF39" s="21">
        <v>5.0788104498483345E-2</v>
      </c>
      <c r="AG39" s="21">
        <v>3.7392578391302049E-2</v>
      </c>
      <c r="AH39" s="21">
        <v>4.1007817591717115E-2</v>
      </c>
      <c r="AI39" s="21">
        <v>3.1019402713744038E-2</v>
      </c>
      <c r="AJ39" s="21">
        <v>2.318427943428418E-2</v>
      </c>
      <c r="AK39" s="21">
        <v>3.6444645631787231E-2</v>
      </c>
      <c r="AL39" s="21">
        <v>0.43382731095534272</v>
      </c>
      <c r="AM39" s="21">
        <v>1.964161661048763E-2</v>
      </c>
      <c r="AN39" s="21">
        <v>1.2796664726315705E-2</v>
      </c>
      <c r="AO39" s="22">
        <v>1.9104771495812297E-2</v>
      </c>
    </row>
    <row r="40" spans="1:41" x14ac:dyDescent="0.15">
      <c r="A40" s="39">
        <v>67</v>
      </c>
      <c r="B40" s="6" t="s">
        <v>36</v>
      </c>
      <c r="C40" s="21">
        <v>4.9760627635901894E-4</v>
      </c>
      <c r="D40" s="21">
        <v>6.2312662881963156E-5</v>
      </c>
      <c r="E40" s="21">
        <v>1.8838102935367311E-4</v>
      </c>
      <c r="F40" s="21">
        <v>2.23737476769698E-5</v>
      </c>
      <c r="G40" s="21">
        <v>1.2782809721579379E-4</v>
      </c>
      <c r="H40" s="21">
        <v>2.6853683879025059E-6</v>
      </c>
      <c r="I40" s="21">
        <v>2.4780863497520211E-5</v>
      </c>
      <c r="J40" s="21">
        <v>2.7257192247649511E-6</v>
      </c>
      <c r="K40" s="21">
        <v>1.2107163361892219E-6</v>
      </c>
      <c r="L40" s="21">
        <v>3.9563131622924591E-6</v>
      </c>
      <c r="M40" s="21">
        <v>1.208461631278176E-4</v>
      </c>
      <c r="N40" s="21">
        <v>1.0016331792503214E-6</v>
      </c>
      <c r="O40" s="21">
        <v>4.3255377600745983E-6</v>
      </c>
      <c r="P40" s="21">
        <v>1.0850007166106895E-5</v>
      </c>
      <c r="Q40" s="21">
        <v>1.8179761885024451E-6</v>
      </c>
      <c r="R40" s="21">
        <v>9.7060613281332997E-6</v>
      </c>
      <c r="S40" s="21">
        <v>1.6264754538066721E-6</v>
      </c>
      <c r="T40" s="21">
        <v>3.9648841468878528E-5</v>
      </c>
      <c r="U40" s="21">
        <v>8.4363297586370007E-6</v>
      </c>
      <c r="V40" s="21">
        <v>7.2548350369215939E-6</v>
      </c>
      <c r="W40" s="21">
        <v>1.48783719048287E-6</v>
      </c>
      <c r="X40" s="21">
        <v>2.9037636638735551E-5</v>
      </c>
      <c r="Y40" s="21">
        <v>1.8608226966839535E-4</v>
      </c>
      <c r="Z40" s="21">
        <v>1.9222096704113001E-4</v>
      </c>
      <c r="AA40" s="21">
        <v>2.119501245825058E-4</v>
      </c>
      <c r="AB40" s="21">
        <v>8.5091439378950218E-5</v>
      </c>
      <c r="AC40" s="21">
        <v>1.4915465943036695E-4</v>
      </c>
      <c r="AD40" s="21">
        <v>1.8159534815253349E-4</v>
      </c>
      <c r="AE40" s="21">
        <v>2.140460835004033E-4</v>
      </c>
      <c r="AF40" s="21">
        <v>1.4029410132191799E-4</v>
      </c>
      <c r="AG40" s="21">
        <v>1.1286617491755855E-3</v>
      </c>
      <c r="AH40" s="21">
        <v>1.974888894189367E-4</v>
      </c>
      <c r="AI40" s="21">
        <v>2.6453320226631234E-3</v>
      </c>
      <c r="AJ40" s="21">
        <v>6.932238862166434E-3</v>
      </c>
      <c r="AK40" s="21">
        <v>6.2103576564485809E-4</v>
      </c>
      <c r="AL40" s="21">
        <v>3.7035438653265141E-4</v>
      </c>
      <c r="AM40" s="21">
        <v>0.26561437390092002</v>
      </c>
      <c r="AN40" s="21">
        <v>6.1583433430048969E-5</v>
      </c>
      <c r="AO40" s="22">
        <v>8.6854364429118642E-4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2">
        <v>0</v>
      </c>
    </row>
    <row r="42" spans="1:41" x14ac:dyDescent="0.15">
      <c r="A42" s="78">
        <v>69</v>
      </c>
      <c r="B42" s="5" t="s">
        <v>38</v>
      </c>
      <c r="C42" s="23">
        <v>6.3915753235687634E-6</v>
      </c>
      <c r="D42" s="23">
        <v>4.2987624153504895E-6</v>
      </c>
      <c r="E42" s="23">
        <v>2.3494892533214537E-5</v>
      </c>
      <c r="F42" s="23">
        <v>5.1525359535877795E-6</v>
      </c>
      <c r="G42" s="23">
        <v>1.2084434655600334E-5</v>
      </c>
      <c r="H42" s="23">
        <v>2.3613135717932978E-7</v>
      </c>
      <c r="I42" s="23">
        <v>3.8534660605144122E-6</v>
      </c>
      <c r="J42" s="23">
        <v>1.3476614187761741E-7</v>
      </c>
      <c r="K42" s="23">
        <v>7.6383062307926642E-7</v>
      </c>
      <c r="L42" s="23">
        <v>3.6383362680327265E-7</v>
      </c>
      <c r="M42" s="23">
        <v>5.2531528505110868E-6</v>
      </c>
      <c r="N42" s="23">
        <v>3.7361303358788349E-7</v>
      </c>
      <c r="O42" s="23">
        <v>1.5570698420978583E-6</v>
      </c>
      <c r="P42" s="23">
        <v>2.5971508333829044E-6</v>
      </c>
      <c r="Q42" s="23">
        <v>4.0684946682198236E-7</v>
      </c>
      <c r="R42" s="23">
        <v>2.2844955377451587E-6</v>
      </c>
      <c r="S42" s="23">
        <v>1.6692555295870936E-7</v>
      </c>
      <c r="T42" s="23">
        <v>1.0963903606436501E-6</v>
      </c>
      <c r="U42" s="23">
        <v>9.4137154586796981E-7</v>
      </c>
      <c r="V42" s="23">
        <v>7.956708087554699E-7</v>
      </c>
      <c r="W42" s="23">
        <v>6.3483452094111526E-8</v>
      </c>
      <c r="X42" s="23">
        <v>2.2059031169174296E-6</v>
      </c>
      <c r="Y42" s="23">
        <v>4.0539991532597624E-5</v>
      </c>
      <c r="Z42" s="23">
        <v>2.155090134302522E-5</v>
      </c>
      <c r="AA42" s="23">
        <v>2.2477833930884141E-5</v>
      </c>
      <c r="AB42" s="23">
        <v>1.991881479299104E-5</v>
      </c>
      <c r="AC42" s="23">
        <v>7.5517041028450406E-6</v>
      </c>
      <c r="AD42" s="23">
        <v>2.57140799349557E-5</v>
      </c>
      <c r="AE42" s="23">
        <v>9.9234342454975312E-6</v>
      </c>
      <c r="AF42" s="23">
        <v>1.1235137905666048E-5</v>
      </c>
      <c r="AG42" s="23">
        <v>1.0197187346784646E-5</v>
      </c>
      <c r="AH42" s="23">
        <v>3.9471455498812266E-6</v>
      </c>
      <c r="AI42" s="23">
        <v>1.8065359908874629E-5</v>
      </c>
      <c r="AJ42" s="23">
        <v>8.8106589535083958E-6</v>
      </c>
      <c r="AK42" s="23">
        <v>3.0009456947992675E-5</v>
      </c>
      <c r="AL42" s="23">
        <v>8.94409341664218E-6</v>
      </c>
      <c r="AM42" s="23">
        <v>1.3491131823554065E-5</v>
      </c>
      <c r="AN42" s="23">
        <v>5.7943982558660201E-6</v>
      </c>
      <c r="AO42" s="24">
        <v>2.5313692047115978E-3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E4F7E-33B3-4518-9E28-8E917A5DAE30}">
  <sheetPr codeName="Sheet17">
    <tabColor theme="4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1" width="9" style="2"/>
    <col min="12" max="12" width="9.625" style="2" bestFit="1" customWidth="1"/>
    <col min="13" max="16384" width="9" style="2"/>
  </cols>
  <sheetData>
    <row r="1" spans="1:10" x14ac:dyDescent="0.15">
      <c r="A1" s="1" t="s">
        <v>92</v>
      </c>
    </row>
    <row r="2" spans="1:10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78</v>
      </c>
    </row>
    <row r="3" spans="1:10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0" x14ac:dyDescent="0.15">
      <c r="A4" s="39">
        <v>1</v>
      </c>
      <c r="B4" s="6" t="s">
        <v>0</v>
      </c>
      <c r="C4" s="9">
        <f t="array" ref="C4:H42">MMULT('MALΓ+M'!C4:AO42,生産者価格評価表!AQ4:AV42)</f>
        <v>106362.11743206994</v>
      </c>
      <c r="D4" s="9">
        <v>4692761.5289495401</v>
      </c>
      <c r="E4" s="9">
        <v>154232.41053485585</v>
      </c>
      <c r="F4" s="9">
        <v>22349.046416504618</v>
      </c>
      <c r="G4" s="9">
        <v>697932.70469855436</v>
      </c>
      <c r="H4" s="9">
        <v>-20321.230702920187</v>
      </c>
      <c r="I4" s="35">
        <f t="array" ref="I4:I42">MMULT(MAL!C4:AO42,生産者価格評価表!AY4:AY42)</f>
        <v>13398732.422671389</v>
      </c>
      <c r="J4" s="8">
        <f>SUM(C4:I4)</f>
        <v>19052048.999999993</v>
      </c>
    </row>
    <row r="5" spans="1:10" x14ac:dyDescent="0.15">
      <c r="A5" s="39">
        <v>2</v>
      </c>
      <c r="B5" s="6" t="s">
        <v>1</v>
      </c>
      <c r="C5" s="9">
        <v>740.93275544636663</v>
      </c>
      <c r="D5" s="9">
        <v>27125.271093029005</v>
      </c>
      <c r="E5" s="9">
        <v>2428.7085795356988</v>
      </c>
      <c r="F5" s="9">
        <v>2612.2068331825753</v>
      </c>
      <c r="G5" s="9">
        <v>3282.0058890141522</v>
      </c>
      <c r="H5" s="9">
        <v>41524.989947156602</v>
      </c>
      <c r="I5" s="35">
        <v>41284.884902635597</v>
      </c>
      <c r="J5" s="8">
        <f t="shared" ref="J5:J43" si="0">SUM(C5:I5)</f>
        <v>118999</v>
      </c>
    </row>
    <row r="6" spans="1:10" x14ac:dyDescent="0.15">
      <c r="A6" s="39">
        <v>3</v>
      </c>
      <c r="B6" s="6" t="s">
        <v>2</v>
      </c>
      <c r="C6" s="9">
        <v>9756.4601572257307</v>
      </c>
      <c r="D6" s="9">
        <v>314890.37991787976</v>
      </c>
      <c r="E6" s="9">
        <v>13526.817379580387</v>
      </c>
      <c r="F6" s="9">
        <v>184.39088839739804</v>
      </c>
      <c r="G6" s="9">
        <v>2263.5305448817844</v>
      </c>
      <c r="H6" s="9">
        <v>-367.35000210821244</v>
      </c>
      <c r="I6" s="35">
        <v>704131.77111414261</v>
      </c>
      <c r="J6" s="8">
        <f t="shared" si="0"/>
        <v>1044385.9999999995</v>
      </c>
    </row>
    <row r="7" spans="1:10" x14ac:dyDescent="0.15">
      <c r="A7" s="39">
        <v>6</v>
      </c>
      <c r="B7" s="6" t="s">
        <v>3</v>
      </c>
      <c r="C7" s="9">
        <v>5981.6457943079295</v>
      </c>
      <c r="D7" s="9">
        <v>433787.10693526577</v>
      </c>
      <c r="E7" s="9">
        <v>149517.45562204748</v>
      </c>
      <c r="F7" s="9">
        <v>142257.07867712434</v>
      </c>
      <c r="G7" s="9">
        <v>156331.7102623031</v>
      </c>
      <c r="H7" s="9">
        <v>3744.0866226326243</v>
      </c>
      <c r="I7" s="35">
        <v>1160425.9160863184</v>
      </c>
      <c r="J7" s="8">
        <f t="shared" si="0"/>
        <v>2052044.9999999995</v>
      </c>
    </row>
    <row r="8" spans="1:10" x14ac:dyDescent="0.15">
      <c r="A8" s="39">
        <v>11</v>
      </c>
      <c r="B8" s="6" t="s">
        <v>4</v>
      </c>
      <c r="C8" s="9">
        <v>634847.9955940512</v>
      </c>
      <c r="D8" s="9">
        <v>25420782.732536983</v>
      </c>
      <c r="E8" s="9">
        <v>612535.0285227932</v>
      </c>
      <c r="F8" s="9">
        <v>16407.62478341188</v>
      </c>
      <c r="G8" s="9">
        <v>238979.84989825924</v>
      </c>
      <c r="H8" s="9">
        <v>-183247.11031042659</v>
      </c>
      <c r="I8" s="35">
        <v>13757105.878974935</v>
      </c>
      <c r="J8" s="8">
        <f t="shared" si="0"/>
        <v>40497412.000000007</v>
      </c>
    </row>
    <row r="9" spans="1:10" x14ac:dyDescent="0.15">
      <c r="A9" s="39">
        <v>15</v>
      </c>
      <c r="B9" s="6" t="s">
        <v>5</v>
      </c>
      <c r="C9" s="9">
        <v>119539.95548903161</v>
      </c>
      <c r="D9" s="9">
        <v>5843149.8151424816</v>
      </c>
      <c r="E9" s="9">
        <v>667739.21637894574</v>
      </c>
      <c r="F9" s="9">
        <v>182214.28125639437</v>
      </c>
      <c r="G9" s="9">
        <v>463095.86133297317</v>
      </c>
      <c r="H9" s="9">
        <v>-3332.1504802124136</v>
      </c>
      <c r="I9" s="35">
        <v>940773.02088038391</v>
      </c>
      <c r="J9" s="8">
        <f t="shared" si="0"/>
        <v>8213179.9999999981</v>
      </c>
    </row>
    <row r="10" spans="1:10" x14ac:dyDescent="0.15">
      <c r="A10" s="39">
        <v>16</v>
      </c>
      <c r="B10" s="6" t="s">
        <v>6</v>
      </c>
      <c r="C10" s="9">
        <v>98126.401139032518</v>
      </c>
      <c r="D10" s="9">
        <v>1995432.8257941268</v>
      </c>
      <c r="E10" s="9">
        <v>920944.5200173402</v>
      </c>
      <c r="F10" s="9">
        <v>1245626.9213182116</v>
      </c>
      <c r="G10" s="9">
        <v>1534737.9298902059</v>
      </c>
      <c r="H10" s="9">
        <v>-83517.961705743044</v>
      </c>
      <c r="I10" s="35">
        <v>3083004.3635468269</v>
      </c>
      <c r="J10" s="8">
        <f t="shared" si="0"/>
        <v>8794355</v>
      </c>
    </row>
    <row r="11" spans="1:10" x14ac:dyDescent="0.15">
      <c r="A11" s="39">
        <v>20</v>
      </c>
      <c r="B11" s="6" t="s">
        <v>7</v>
      </c>
      <c r="C11" s="9">
        <v>301473.56744745001</v>
      </c>
      <c r="D11" s="9">
        <v>9775067.6611981764</v>
      </c>
      <c r="E11" s="9">
        <v>15100142.237714089</v>
      </c>
      <c r="F11" s="9">
        <v>275488.49760126602</v>
      </c>
      <c r="G11" s="9">
        <v>433083.83348478947</v>
      </c>
      <c r="H11" s="9">
        <v>20570.578369590716</v>
      </c>
      <c r="I11" s="35">
        <v>3693320.6241846406</v>
      </c>
      <c r="J11" s="8">
        <f t="shared" si="0"/>
        <v>29599147.000000007</v>
      </c>
    </row>
    <row r="12" spans="1:10" x14ac:dyDescent="0.15">
      <c r="A12" s="39">
        <v>21</v>
      </c>
      <c r="B12" s="6" t="s">
        <v>8</v>
      </c>
      <c r="C12" s="9">
        <v>81812.379061133353</v>
      </c>
      <c r="D12" s="9">
        <v>8440832.3568834644</v>
      </c>
      <c r="E12" s="9">
        <v>1426172.598341224</v>
      </c>
      <c r="F12" s="9">
        <v>951193.77435341862</v>
      </c>
      <c r="G12" s="9">
        <v>1067130.490361854</v>
      </c>
      <c r="H12" s="9">
        <v>6936.0581806213995</v>
      </c>
      <c r="I12" s="35">
        <v>5187874.3428182835</v>
      </c>
      <c r="J12" s="8">
        <f t="shared" si="0"/>
        <v>17161952</v>
      </c>
    </row>
    <row r="13" spans="1:10" x14ac:dyDescent="0.15">
      <c r="A13" s="39">
        <v>22</v>
      </c>
      <c r="B13" s="6" t="s">
        <v>9</v>
      </c>
      <c r="C13" s="9">
        <v>51757.040504106742</v>
      </c>
      <c r="D13" s="9">
        <v>2501974.8597951964</v>
      </c>
      <c r="E13" s="9">
        <v>717883.4749143204</v>
      </c>
      <c r="F13" s="9">
        <v>699872.41531760816</v>
      </c>
      <c r="G13" s="9">
        <v>812042.25866851304</v>
      </c>
      <c r="H13" s="9">
        <v>27713.79746781315</v>
      </c>
      <c r="I13" s="35">
        <v>2468319.1533324416</v>
      </c>
      <c r="J13" s="8">
        <f t="shared" si="0"/>
        <v>7279563</v>
      </c>
    </row>
    <row r="14" spans="1:10" x14ac:dyDescent="0.15">
      <c r="A14" s="39">
        <v>25</v>
      </c>
      <c r="B14" s="6" t="s">
        <v>10</v>
      </c>
      <c r="C14" s="9">
        <v>7770.1170603898736</v>
      </c>
      <c r="D14" s="9">
        <v>248598.92112275428</v>
      </c>
      <c r="E14" s="9">
        <v>102902.06852239057</v>
      </c>
      <c r="F14" s="9">
        <v>1161462.3694680454</v>
      </c>
      <c r="G14" s="9">
        <v>1060138.6866797579</v>
      </c>
      <c r="H14" s="9">
        <v>50185.18105427835</v>
      </c>
      <c r="I14" s="35">
        <v>798718.65609238495</v>
      </c>
      <c r="J14" s="8">
        <f t="shared" si="0"/>
        <v>3429776.0000000009</v>
      </c>
    </row>
    <row r="15" spans="1:10" x14ac:dyDescent="0.15">
      <c r="A15" s="39">
        <v>26</v>
      </c>
      <c r="B15" s="6" t="s">
        <v>11</v>
      </c>
      <c r="C15" s="9">
        <v>2935.8253214252036</v>
      </c>
      <c r="D15" s="9">
        <v>89632.126699974513</v>
      </c>
      <c r="E15" s="9">
        <v>48588.641995544654</v>
      </c>
      <c r="F15" s="9">
        <v>888477.69774723286</v>
      </c>
      <c r="G15" s="9">
        <v>977433.849319965</v>
      </c>
      <c r="H15" s="9">
        <v>-33437.58747399495</v>
      </c>
      <c r="I15" s="35">
        <v>1799497.4463898537</v>
      </c>
      <c r="J15" s="8">
        <f t="shared" si="0"/>
        <v>3773128.0000000009</v>
      </c>
    </row>
    <row r="16" spans="1:10" x14ac:dyDescent="0.15">
      <c r="A16" s="39">
        <v>27</v>
      </c>
      <c r="B16" s="6" t="s">
        <v>12</v>
      </c>
      <c r="C16" s="9">
        <v>6208.4313174765102</v>
      </c>
      <c r="D16" s="9">
        <v>685524.61832597491</v>
      </c>
      <c r="E16" s="9">
        <v>233190.71444672075</v>
      </c>
      <c r="F16" s="9">
        <v>515976.97510515532</v>
      </c>
      <c r="G16" s="9">
        <v>911248.82342091121</v>
      </c>
      <c r="H16" s="9">
        <v>-21340.234372177016</v>
      </c>
      <c r="I16" s="35">
        <v>3103077.6717559374</v>
      </c>
      <c r="J16" s="8">
        <f t="shared" si="0"/>
        <v>5433886.9999999991</v>
      </c>
    </row>
    <row r="17" spans="1:10" x14ac:dyDescent="0.15">
      <c r="A17" s="39">
        <v>28</v>
      </c>
      <c r="B17" s="6" t="s">
        <v>13</v>
      </c>
      <c r="C17" s="9">
        <v>36790.288429493201</v>
      </c>
      <c r="D17" s="9">
        <v>1014324.4887430363</v>
      </c>
      <c r="E17" s="9">
        <v>374610.88445766101</v>
      </c>
      <c r="F17" s="9">
        <v>3188215.6524388092</v>
      </c>
      <c r="G17" s="9">
        <v>3241720.3564835135</v>
      </c>
      <c r="H17" s="9">
        <v>-67421.272460427354</v>
      </c>
      <c r="I17" s="35">
        <v>1745002.6019079154</v>
      </c>
      <c r="J17" s="8">
        <f t="shared" si="0"/>
        <v>9533243.0000000019</v>
      </c>
    </row>
    <row r="18" spans="1:10" x14ac:dyDescent="0.15">
      <c r="A18" s="39">
        <v>29</v>
      </c>
      <c r="B18" s="6" t="s">
        <v>14</v>
      </c>
      <c r="C18" s="9">
        <v>2572.5123282301793</v>
      </c>
      <c r="D18" s="9">
        <v>162234.22112859364</v>
      </c>
      <c r="E18" s="9">
        <v>85979.735738630872</v>
      </c>
      <c r="F18" s="9">
        <v>782739.80400571588</v>
      </c>
      <c r="G18" s="9">
        <v>5440717.9990290971</v>
      </c>
      <c r="H18" s="9">
        <v>-7978.820475064962</v>
      </c>
      <c r="I18" s="35">
        <v>522471.5482447971</v>
      </c>
      <c r="J18" s="8">
        <f t="shared" si="0"/>
        <v>6988736.9999999991</v>
      </c>
    </row>
    <row r="19" spans="1:10" x14ac:dyDescent="0.15">
      <c r="A19" s="39">
        <v>30</v>
      </c>
      <c r="B19" s="6" t="s">
        <v>15</v>
      </c>
      <c r="C19" s="9">
        <v>2474.7621487307661</v>
      </c>
      <c r="D19" s="9">
        <v>142419.12827202282</v>
      </c>
      <c r="E19" s="9">
        <v>69387.947973917675</v>
      </c>
      <c r="F19" s="9">
        <v>113147.77030617598</v>
      </c>
      <c r="G19" s="9">
        <v>4865328.447962733</v>
      </c>
      <c r="H19" s="9">
        <v>60002.477154949032</v>
      </c>
      <c r="I19" s="35">
        <v>515260.46618147055</v>
      </c>
      <c r="J19" s="8">
        <f t="shared" si="0"/>
        <v>5768021</v>
      </c>
    </row>
    <row r="20" spans="1:10" x14ac:dyDescent="0.15">
      <c r="A20" s="39">
        <v>31</v>
      </c>
      <c r="B20" s="6" t="s">
        <v>16</v>
      </c>
      <c r="C20" s="9">
        <v>16858.701115182848</v>
      </c>
      <c r="D20" s="9">
        <v>715089.11255967512</v>
      </c>
      <c r="E20" s="9">
        <v>1502834.756698037</v>
      </c>
      <c r="F20" s="9">
        <v>796509.48730496422</v>
      </c>
      <c r="G20" s="9">
        <v>4708914.4529229272</v>
      </c>
      <c r="H20" s="9">
        <v>-5083.3251836255859</v>
      </c>
      <c r="I20" s="35">
        <v>138134.81458283754</v>
      </c>
      <c r="J20" s="8">
        <f t="shared" si="0"/>
        <v>7873257.9999999991</v>
      </c>
    </row>
    <row r="21" spans="1:10" x14ac:dyDescent="0.15">
      <c r="A21" s="39">
        <v>32</v>
      </c>
      <c r="B21" s="6" t="s">
        <v>17</v>
      </c>
      <c r="C21" s="9">
        <v>4249.1842897224751</v>
      </c>
      <c r="D21" s="9">
        <v>304282.40699516016</v>
      </c>
      <c r="E21" s="9">
        <v>191421.33844716361</v>
      </c>
      <c r="F21" s="9">
        <v>94960.628358354254</v>
      </c>
      <c r="G21" s="9">
        <v>192323.3174556219</v>
      </c>
      <c r="H21" s="9">
        <v>-682028.56794590293</v>
      </c>
      <c r="I21" s="35">
        <v>5042601.6923998818</v>
      </c>
      <c r="J21" s="8">
        <f t="shared" si="0"/>
        <v>5147810.0000000009</v>
      </c>
    </row>
    <row r="22" spans="1:10" x14ac:dyDescent="0.15">
      <c r="A22" s="39">
        <v>33</v>
      </c>
      <c r="B22" s="6" t="s">
        <v>18</v>
      </c>
      <c r="C22" s="9">
        <v>56283.825102796713</v>
      </c>
      <c r="D22" s="9">
        <v>3873276.9178672014</v>
      </c>
      <c r="E22" s="9">
        <v>178261.39916627662</v>
      </c>
      <c r="F22" s="9">
        <v>1045565.1727740475</v>
      </c>
      <c r="G22" s="9">
        <v>4896541.701599109</v>
      </c>
      <c r="H22" s="9">
        <v>-221813.7234942418</v>
      </c>
      <c r="I22" s="35">
        <v>863035.70698481333</v>
      </c>
      <c r="J22" s="8">
        <f t="shared" si="0"/>
        <v>10691151.000000004</v>
      </c>
    </row>
    <row r="23" spans="1:10" x14ac:dyDescent="0.15">
      <c r="A23" s="39">
        <v>34</v>
      </c>
      <c r="B23" s="6" t="s">
        <v>19</v>
      </c>
      <c r="C23" s="9">
        <v>28102.803723588913</v>
      </c>
      <c r="D23" s="9">
        <v>3933302.6485188152</v>
      </c>
      <c r="E23" s="9">
        <v>129381.76468993022</v>
      </c>
      <c r="F23" s="9">
        <v>2292454.2399775353</v>
      </c>
      <c r="G23" s="9">
        <v>3471444.9682558365</v>
      </c>
      <c r="H23" s="9">
        <v>-13233.151872986868</v>
      </c>
      <c r="I23" s="35">
        <v>53384.726707281538</v>
      </c>
      <c r="J23" s="8">
        <f t="shared" si="0"/>
        <v>9894838</v>
      </c>
    </row>
    <row r="24" spans="1:10" x14ac:dyDescent="0.15">
      <c r="A24" s="39">
        <v>35</v>
      </c>
      <c r="B24" s="6" t="s">
        <v>20</v>
      </c>
      <c r="C24" s="9">
        <v>20088.859698591878</v>
      </c>
      <c r="D24" s="9">
        <v>13093596.191152321</v>
      </c>
      <c r="E24" s="9">
        <v>926646.14461365202</v>
      </c>
      <c r="F24" s="9">
        <v>1494503.0895116776</v>
      </c>
      <c r="G24" s="9">
        <v>6454509.5753979329</v>
      </c>
      <c r="H24" s="9">
        <v>-215054.4263598689</v>
      </c>
      <c r="I24" s="35">
        <v>2451044.565985695</v>
      </c>
      <c r="J24" s="8">
        <f t="shared" si="0"/>
        <v>24225334</v>
      </c>
    </row>
    <row r="25" spans="1:10" x14ac:dyDescent="0.15">
      <c r="A25" s="39">
        <v>39</v>
      </c>
      <c r="B25" s="6" t="s">
        <v>21</v>
      </c>
      <c r="C25" s="9">
        <v>153466.86422115489</v>
      </c>
      <c r="D25" s="9">
        <v>3600425.9227081854</v>
      </c>
      <c r="E25" s="9">
        <v>940442.11113903718</v>
      </c>
      <c r="F25" s="9">
        <v>311880.81018715043</v>
      </c>
      <c r="G25" s="9">
        <v>1144126.1466511679</v>
      </c>
      <c r="H25" s="9">
        <v>-29552.382410028848</v>
      </c>
      <c r="I25" s="35">
        <v>1299168.5275033331</v>
      </c>
      <c r="J25" s="8">
        <f t="shared" si="0"/>
        <v>7419958.0000000009</v>
      </c>
    </row>
    <row r="26" spans="1:10" x14ac:dyDescent="0.15">
      <c r="A26" s="39">
        <v>41</v>
      </c>
      <c r="B26" s="6" t="s">
        <v>22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35">
        <v>0</v>
      </c>
      <c r="J26" s="8">
        <f t="shared" si="0"/>
        <v>0</v>
      </c>
    </row>
    <row r="27" spans="1:10" x14ac:dyDescent="0.15">
      <c r="A27" s="39">
        <v>46</v>
      </c>
      <c r="B27" s="6" t="s">
        <v>23</v>
      </c>
      <c r="C27" s="9">
        <v>5737.456708402151</v>
      </c>
      <c r="D27" s="9">
        <v>280884.79929682764</v>
      </c>
      <c r="E27" s="9">
        <v>91743.243998840975</v>
      </c>
      <c r="F27" s="9">
        <v>12990.771366533038</v>
      </c>
      <c r="G27" s="9">
        <v>28450.238556559798</v>
      </c>
      <c r="H27" s="9">
        <v>-242.71541812755746</v>
      </c>
      <c r="I27" s="35">
        <v>201642.20549096391</v>
      </c>
      <c r="J27" s="8">
        <f t="shared" si="0"/>
        <v>621206</v>
      </c>
    </row>
    <row r="28" spans="1:10" x14ac:dyDescent="0.15">
      <c r="A28" s="39">
        <v>47</v>
      </c>
      <c r="B28" s="6" t="s">
        <v>24</v>
      </c>
      <c r="C28" s="9">
        <v>4.6184669244419245</v>
      </c>
      <c r="D28" s="9">
        <v>235.67442617163235</v>
      </c>
      <c r="E28" s="9">
        <v>89.60548245112696</v>
      </c>
      <c r="F28" s="9">
        <v>10.811767680788433</v>
      </c>
      <c r="G28" s="9">
        <v>27.052199336225712</v>
      </c>
      <c r="H28" s="9">
        <v>-3.2690697820748793E-2</v>
      </c>
      <c r="I28" s="35">
        <v>79.27034813360541</v>
      </c>
      <c r="J28" s="8">
        <f t="shared" si="0"/>
        <v>447.00000000000006</v>
      </c>
    </row>
    <row r="29" spans="1:10" x14ac:dyDescent="0.15">
      <c r="A29" s="39">
        <v>48</v>
      </c>
      <c r="B29" s="6" t="s">
        <v>25</v>
      </c>
      <c r="C29" s="9">
        <v>1.1270775954680903</v>
      </c>
      <c r="D29" s="9">
        <v>35.794482484736498</v>
      </c>
      <c r="E29" s="9">
        <v>56.660187128651344</v>
      </c>
      <c r="F29" s="9">
        <v>2.9308736885802098</v>
      </c>
      <c r="G29" s="9">
        <v>5.3859697852732138</v>
      </c>
      <c r="H29" s="9">
        <v>-7.1761301448261322E-3</v>
      </c>
      <c r="I29" s="35">
        <v>15.10858544743547</v>
      </c>
      <c r="J29" s="8">
        <f t="shared" si="0"/>
        <v>117</v>
      </c>
    </row>
    <row r="30" spans="1:10" x14ac:dyDescent="0.15">
      <c r="A30" s="39">
        <v>51</v>
      </c>
      <c r="B30" s="6" t="s">
        <v>26</v>
      </c>
      <c r="C30" s="9">
        <v>819205.88015338802</v>
      </c>
      <c r="D30" s="9">
        <v>25341991.634753391</v>
      </c>
      <c r="E30" s="9">
        <v>2507043.779184964</v>
      </c>
      <c r="F30" s="9">
        <v>1445493.8555774407</v>
      </c>
      <c r="G30" s="9">
        <v>4530917.1377238398</v>
      </c>
      <c r="H30" s="9">
        <v>-4533.1722982830252</v>
      </c>
      <c r="I30" s="35">
        <v>5426361.8849052517</v>
      </c>
      <c r="J30" s="8">
        <f t="shared" si="0"/>
        <v>40066480.999999985</v>
      </c>
    </row>
    <row r="31" spans="1:10" x14ac:dyDescent="0.15">
      <c r="A31" s="39">
        <v>53</v>
      </c>
      <c r="B31" s="6" t="s">
        <v>27</v>
      </c>
      <c r="C31" s="9">
        <v>10352.223182811475</v>
      </c>
      <c r="D31" s="9">
        <v>2307693.3185575721</v>
      </c>
      <c r="E31" s="9">
        <v>257940.59789472798</v>
      </c>
      <c r="F31" s="9">
        <v>77807.67029750254</v>
      </c>
      <c r="G31" s="9">
        <v>113698.06793483708</v>
      </c>
      <c r="H31" s="9">
        <v>275.60494506274836</v>
      </c>
      <c r="I31" s="35">
        <v>415231.51718748605</v>
      </c>
      <c r="J31" s="8">
        <f t="shared" si="0"/>
        <v>3182999</v>
      </c>
    </row>
    <row r="32" spans="1:10" x14ac:dyDescent="0.15">
      <c r="A32" s="39">
        <v>55</v>
      </c>
      <c r="B32" s="6" t="s">
        <v>28</v>
      </c>
      <c r="C32" s="9">
        <v>0.4646338330291131</v>
      </c>
      <c r="D32" s="9">
        <v>506.05689687461717</v>
      </c>
      <c r="E32" s="9">
        <v>7.4405202486133888</v>
      </c>
      <c r="F32" s="9">
        <v>1.3015496094505266</v>
      </c>
      <c r="G32" s="9">
        <v>8.6082905047794043</v>
      </c>
      <c r="H32" s="9">
        <v>1.2959074797676924E-3</v>
      </c>
      <c r="I32" s="35">
        <v>11.126813022030678</v>
      </c>
      <c r="J32" s="8">
        <f t="shared" si="0"/>
        <v>534.99999999999989</v>
      </c>
    </row>
    <row r="33" spans="1:10" x14ac:dyDescent="0.15">
      <c r="A33" s="39">
        <v>57</v>
      </c>
      <c r="B33" s="6" t="s">
        <v>29</v>
      </c>
      <c r="C33" s="9">
        <v>184197.04827299342</v>
      </c>
      <c r="D33" s="9">
        <v>6344928.3185641319</v>
      </c>
      <c r="E33" s="9">
        <v>1910956.1857905965</v>
      </c>
      <c r="F33" s="9">
        <v>1018468.9586589499</v>
      </c>
      <c r="G33" s="9">
        <v>1475529.4763677008</v>
      </c>
      <c r="H33" s="9">
        <v>9221.7189707613925</v>
      </c>
      <c r="I33" s="35">
        <v>5719457.2933748616</v>
      </c>
      <c r="J33" s="8">
        <f t="shared" si="0"/>
        <v>16662758.999999996</v>
      </c>
    </row>
    <row r="34" spans="1:10" x14ac:dyDescent="0.15">
      <c r="A34" s="39">
        <v>59</v>
      </c>
      <c r="B34" s="6" t="s">
        <v>30</v>
      </c>
      <c r="C34" s="9">
        <v>166966.32897001304</v>
      </c>
      <c r="D34" s="9">
        <v>14285077.895025529</v>
      </c>
      <c r="E34" s="9">
        <v>2473312.9576911465</v>
      </c>
      <c r="F34" s="9">
        <v>1771259.2416113217</v>
      </c>
      <c r="G34" s="9">
        <v>6868000.635749639</v>
      </c>
      <c r="H34" s="9">
        <v>-739.95143882091202</v>
      </c>
      <c r="I34" s="35">
        <v>3291177.8923911713</v>
      </c>
      <c r="J34" s="8">
        <f t="shared" si="0"/>
        <v>28855054.999999996</v>
      </c>
    </row>
    <row r="35" spans="1:10" x14ac:dyDescent="0.15">
      <c r="A35" s="39">
        <v>61</v>
      </c>
      <c r="B35" s="6" t="s">
        <v>31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35">
        <v>0</v>
      </c>
      <c r="J35" s="8">
        <f t="shared" si="0"/>
        <v>0</v>
      </c>
    </row>
    <row r="36" spans="1:10" x14ac:dyDescent="0.15">
      <c r="A36" s="39">
        <v>63</v>
      </c>
      <c r="B36" s="6" t="s">
        <v>32</v>
      </c>
      <c r="C36" s="9">
        <v>204.76931713393648</v>
      </c>
      <c r="D36" s="9">
        <v>567687.61181370588</v>
      </c>
      <c r="E36" s="9">
        <v>1539686.4017692108</v>
      </c>
      <c r="F36" s="9">
        <v>82777.940892722763</v>
      </c>
      <c r="G36" s="9">
        <v>862780.5520394023</v>
      </c>
      <c r="H36" s="9">
        <v>-8.3169843240104786</v>
      </c>
      <c r="I36" s="35">
        <v>10323.041152148331</v>
      </c>
      <c r="J36" s="8">
        <f t="shared" si="0"/>
        <v>3063452.0000000009</v>
      </c>
    </row>
    <row r="37" spans="1:10" x14ac:dyDescent="0.15">
      <c r="A37" s="39">
        <v>64</v>
      </c>
      <c r="B37" s="6" t="s">
        <v>33</v>
      </c>
      <c r="C37" s="9">
        <v>16.576484127847234</v>
      </c>
      <c r="D37" s="9">
        <v>652.9035879216359</v>
      </c>
      <c r="E37" s="9">
        <v>2396.8228358747592</v>
      </c>
      <c r="F37" s="9">
        <v>4.2927155700761006E-2</v>
      </c>
      <c r="G37" s="9">
        <v>8.5917304273148518E-2</v>
      </c>
      <c r="H37" s="9">
        <v>2.373565895092073E-4</v>
      </c>
      <c r="I37" s="35">
        <v>0.56801025919352233</v>
      </c>
      <c r="J37" s="8">
        <f t="shared" si="0"/>
        <v>3066.9999999999995</v>
      </c>
    </row>
    <row r="38" spans="1:10" x14ac:dyDescent="0.15">
      <c r="A38" s="39">
        <v>65</v>
      </c>
      <c r="B38" s="6" t="s">
        <v>34</v>
      </c>
      <c r="C38" s="9">
        <v>111.31099920894356</v>
      </c>
      <c r="D38" s="9">
        <v>24058.417161232115</v>
      </c>
      <c r="E38" s="9">
        <v>1759.5772227557286</v>
      </c>
      <c r="F38" s="9">
        <v>512.5686033032847</v>
      </c>
      <c r="G38" s="9">
        <v>874.62032075586865</v>
      </c>
      <c r="H38" s="9">
        <v>3.1418338672606798</v>
      </c>
      <c r="I38" s="35">
        <v>3568.3638588767981</v>
      </c>
      <c r="J38" s="8">
        <f t="shared" si="0"/>
        <v>30887.999999999996</v>
      </c>
    </row>
    <row r="39" spans="1:10" x14ac:dyDescent="0.15">
      <c r="A39" s="39">
        <v>66</v>
      </c>
      <c r="B39" s="6" t="s">
        <v>35</v>
      </c>
      <c r="C39" s="9">
        <v>194511.83197469346</v>
      </c>
      <c r="D39" s="9">
        <v>9667532.1934930738</v>
      </c>
      <c r="E39" s="9">
        <v>5523172.5553063098</v>
      </c>
      <c r="F39" s="9">
        <v>2672807.1832199097</v>
      </c>
      <c r="G39" s="9">
        <v>4377936.2334431736</v>
      </c>
      <c r="H39" s="9">
        <v>-1971.2495310552217</v>
      </c>
      <c r="I39" s="35">
        <v>8119156.2520938953</v>
      </c>
      <c r="J39" s="8">
        <f t="shared" si="0"/>
        <v>30553145</v>
      </c>
    </row>
    <row r="40" spans="1:10" x14ac:dyDescent="0.15">
      <c r="A40" s="39">
        <v>67</v>
      </c>
      <c r="B40" s="6" t="s">
        <v>36</v>
      </c>
      <c r="C40" s="9">
        <v>1099147.788640813</v>
      </c>
      <c r="D40" s="9">
        <v>9450444.6872283146</v>
      </c>
      <c r="E40" s="9">
        <v>709745.44936819619</v>
      </c>
      <c r="F40" s="9">
        <v>14680.712932243547</v>
      </c>
      <c r="G40" s="9">
        <v>211078.10509478778</v>
      </c>
      <c r="H40" s="9">
        <v>-35.603700275014461</v>
      </c>
      <c r="I40" s="35">
        <v>110894.86043591917</v>
      </c>
      <c r="J40" s="8">
        <f t="shared" si="0"/>
        <v>11595956</v>
      </c>
    </row>
    <row r="41" spans="1:10" x14ac:dyDescent="0.15">
      <c r="A41" s="39">
        <v>68</v>
      </c>
      <c r="B41" s="6" t="s">
        <v>37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35">
        <v>0</v>
      </c>
      <c r="J41" s="8">
        <f t="shared" si="0"/>
        <v>0</v>
      </c>
    </row>
    <row r="42" spans="1:10" x14ac:dyDescent="0.15">
      <c r="A42" s="30">
        <v>69</v>
      </c>
      <c r="B42" s="5" t="s">
        <v>38</v>
      </c>
      <c r="C42" s="9">
        <v>88.739049974604868</v>
      </c>
      <c r="D42" s="9">
        <v>3433.5450115735562</v>
      </c>
      <c r="E42" s="9">
        <v>1552.9258637311627</v>
      </c>
      <c r="F42" s="9">
        <v>1780.3035257057843</v>
      </c>
      <c r="G42" s="9">
        <v>2052.97441220886</v>
      </c>
      <c r="H42" s="9">
        <v>-2.7550033537674654</v>
      </c>
      <c r="I42" s="35">
        <v>4346.2671401598</v>
      </c>
      <c r="J42" s="4">
        <f t="shared" si="0"/>
        <v>13252</v>
      </c>
    </row>
    <row r="43" spans="1:10" x14ac:dyDescent="0.15">
      <c r="A43" s="104" t="s">
        <v>78</v>
      </c>
      <c r="B43" s="108"/>
      <c r="C43" s="14">
        <f>SUM(C4:C42)</f>
        <v>4228746.8340625521</v>
      </c>
      <c r="D43" s="16">
        <f t="shared" ref="D43:H43" si="1">SUM(D4:D42)</f>
        <v>155583674.09263864</v>
      </c>
      <c r="E43" s="16">
        <f t="shared" si="1"/>
        <v>39568234.17900987</v>
      </c>
      <c r="F43" s="16">
        <f t="shared" si="1"/>
        <v>23322694.228434145</v>
      </c>
      <c r="G43" s="16">
        <f t="shared" si="1"/>
        <v>61244687.674229756</v>
      </c>
      <c r="H43" s="16">
        <f t="shared" si="1"/>
        <v>-1375085.4634108003</v>
      </c>
      <c r="I43" s="36">
        <f>SUM(I4:I42)</f>
        <v>86068636.455035806</v>
      </c>
      <c r="J43" s="4">
        <f t="shared" si="0"/>
        <v>368641587.99999994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06450-F885-469B-A32B-FE6E5D16380D}">
  <sheetPr codeName="Sheet18">
    <tabColor theme="4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1" width="9" style="2"/>
    <col min="12" max="12" width="9.625" style="2" bestFit="1" customWidth="1"/>
    <col min="13" max="16384" width="9" style="2"/>
  </cols>
  <sheetData>
    <row r="1" spans="1:10" x14ac:dyDescent="0.15">
      <c r="A1" s="1" t="s">
        <v>93</v>
      </c>
    </row>
    <row r="2" spans="1:10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80</v>
      </c>
    </row>
    <row r="3" spans="1:10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0" x14ac:dyDescent="0.15">
      <c r="A4" s="39">
        <v>1</v>
      </c>
      <c r="B4" s="6" t="s">
        <v>0</v>
      </c>
      <c r="C4" s="42">
        <f t="array" ref="C4:H43">最終需要項目別移輸入誘発額!C4:H43/生産者価格評価表!AQ43:AV43</f>
        <v>1.2822030770099746E-2</v>
      </c>
      <c r="D4" s="42">
        <v>1.4132364084814865E-2</v>
      </c>
      <c r="E4" s="42">
        <v>8.601301621822536E-4</v>
      </c>
      <c r="F4" s="42">
        <v>4.1711024547667316E-4</v>
      </c>
      <c r="G4" s="42">
        <v>6.3076110635298353E-3</v>
      </c>
      <c r="H4" s="42">
        <v>1.6967218766110525E-2</v>
      </c>
      <c r="I4" s="43">
        <f t="array" ref="I4:I43">最終需要項目別移輸入誘発額!I4:I43/生産者価格評価表!AY43</f>
        <v>5.4471835381303117E-2</v>
      </c>
      <c r="J4" s="28">
        <f t="array" ref="J4:J43">最終需要項目別移輸入誘発額!J4:J43/SUM(生産者価格評価表!AQ43:AV43,生産者価格評価表!AY43)</f>
        <v>2.0515333338431637E-2</v>
      </c>
    </row>
    <row r="5" spans="1:10" x14ac:dyDescent="0.15">
      <c r="A5" s="39">
        <v>2</v>
      </c>
      <c r="B5" s="6" t="s">
        <v>1</v>
      </c>
      <c r="C5" s="42">
        <v>8.9319983639622597E-5</v>
      </c>
      <c r="D5" s="42">
        <v>8.1688405562726382E-5</v>
      </c>
      <c r="E5" s="42">
        <v>1.3544529954275502E-5</v>
      </c>
      <c r="F5" s="42">
        <v>4.8752784039142763E-5</v>
      </c>
      <c r="G5" s="42">
        <v>2.9661336281779515E-5</v>
      </c>
      <c r="H5" s="42">
        <v>-3.4671305050077483E-2</v>
      </c>
      <c r="I5" s="43">
        <v>1.6784150792855692E-4</v>
      </c>
      <c r="J5" s="28">
        <v>1.2813866644684923E-4</v>
      </c>
    </row>
    <row r="6" spans="1:10" x14ac:dyDescent="0.15">
      <c r="A6" s="39">
        <v>3</v>
      </c>
      <c r="B6" s="6" t="s">
        <v>2</v>
      </c>
      <c r="C6" s="42">
        <v>1.176148382182184E-3</v>
      </c>
      <c r="D6" s="42">
        <v>9.4829994414851566E-4</v>
      </c>
      <c r="E6" s="42">
        <v>7.5436956383942311E-5</v>
      </c>
      <c r="F6" s="42">
        <v>3.4413695908878716E-6</v>
      </c>
      <c r="G6" s="42">
        <v>2.0456800793854007E-5</v>
      </c>
      <c r="H6" s="42">
        <v>3.0671901424777023E-4</v>
      </c>
      <c r="I6" s="43">
        <v>2.8626103360326555E-3</v>
      </c>
      <c r="J6" s="28">
        <v>1.1245996125661478E-3</v>
      </c>
    </row>
    <row r="7" spans="1:10" x14ac:dyDescent="0.15">
      <c r="A7" s="39">
        <v>6</v>
      </c>
      <c r="B7" s="6" t="s">
        <v>3</v>
      </c>
      <c r="C7" s="42">
        <v>7.2109175975589078E-4</v>
      </c>
      <c r="D7" s="42">
        <v>1.3063602939738499E-3</v>
      </c>
      <c r="E7" s="42">
        <v>8.3383559206062958E-4</v>
      </c>
      <c r="F7" s="42">
        <v>2.6550074621523832E-3</v>
      </c>
      <c r="G7" s="42">
        <v>1.4128577420038561E-3</v>
      </c>
      <c r="H7" s="42">
        <v>-3.1261264504194993E-3</v>
      </c>
      <c r="I7" s="43">
        <v>4.7176499596555963E-3</v>
      </c>
      <c r="J7" s="28">
        <v>2.209651423868475E-3</v>
      </c>
    </row>
    <row r="8" spans="1:10" x14ac:dyDescent="0.15">
      <c r="A8" s="39">
        <v>11</v>
      </c>
      <c r="B8" s="6" t="s">
        <v>4</v>
      </c>
      <c r="C8" s="42">
        <v>7.6531388527892513E-2</v>
      </c>
      <c r="D8" s="42">
        <v>7.6555297915938597E-2</v>
      </c>
      <c r="E8" s="42">
        <v>3.416012572186009E-3</v>
      </c>
      <c r="F8" s="42">
        <v>3.0622283714279571E-4</v>
      </c>
      <c r="G8" s="42">
        <v>2.1597955433683542E-3</v>
      </c>
      <c r="H8" s="42">
        <v>0.15300223959603981</v>
      </c>
      <c r="I8" s="43">
        <v>5.5928783643346504E-2</v>
      </c>
      <c r="J8" s="28">
        <v>4.3607798117871827E-2</v>
      </c>
    </row>
    <row r="9" spans="1:10" x14ac:dyDescent="0.15">
      <c r="A9" s="39">
        <v>15</v>
      </c>
      <c r="B9" s="6" t="s">
        <v>5</v>
      </c>
      <c r="C9" s="42">
        <v>1.4410628751497283E-2</v>
      </c>
      <c r="D9" s="42">
        <v>1.759678604597599E-2</v>
      </c>
      <c r="E9" s="42">
        <v>3.7238777406625222E-3</v>
      </c>
      <c r="F9" s="42">
        <v>3.4007465986594489E-3</v>
      </c>
      <c r="G9" s="42">
        <v>4.1852582043427353E-3</v>
      </c>
      <c r="H9" s="42">
        <v>2.782180222541333E-3</v>
      </c>
      <c r="I9" s="43">
        <v>3.824662774655989E-3</v>
      </c>
      <c r="J9" s="28">
        <v>8.84398971829959E-3</v>
      </c>
    </row>
    <row r="10" spans="1:10" x14ac:dyDescent="0.15">
      <c r="A10" s="39">
        <v>16</v>
      </c>
      <c r="B10" s="6" t="s">
        <v>6</v>
      </c>
      <c r="C10" s="42">
        <v>1.182920916902002E-2</v>
      </c>
      <c r="D10" s="42">
        <v>6.0092938937866885E-3</v>
      </c>
      <c r="E10" s="42">
        <v>5.1359643321165242E-3</v>
      </c>
      <c r="F10" s="42">
        <v>2.3247692149392898E-2</v>
      </c>
      <c r="G10" s="42">
        <v>1.3870291334714681E-2</v>
      </c>
      <c r="H10" s="42">
        <v>6.9733351679204594E-2</v>
      </c>
      <c r="I10" s="43">
        <v>1.2533790576099834E-2</v>
      </c>
      <c r="J10" s="28">
        <v>9.4698016114436318E-3</v>
      </c>
    </row>
    <row r="11" spans="1:10" x14ac:dyDescent="0.15">
      <c r="A11" s="39">
        <v>20</v>
      </c>
      <c r="B11" s="6" t="s">
        <v>7</v>
      </c>
      <c r="C11" s="42">
        <v>3.6342858261088289E-2</v>
      </c>
      <c r="D11" s="42">
        <v>2.9437851101007391E-2</v>
      </c>
      <c r="E11" s="42">
        <v>8.421114438177614E-2</v>
      </c>
      <c r="F11" s="42">
        <v>5.141565000983863E-3</v>
      </c>
      <c r="G11" s="42">
        <v>3.9140226000792385E-3</v>
      </c>
      <c r="H11" s="42">
        <v>-1.7175411688629242E-2</v>
      </c>
      <c r="I11" s="43">
        <v>1.5014998934566866E-2</v>
      </c>
      <c r="J11" s="28">
        <v>3.1872496613788846E-2</v>
      </c>
    </row>
    <row r="12" spans="1:10" x14ac:dyDescent="0.15">
      <c r="A12" s="39">
        <v>21</v>
      </c>
      <c r="B12" s="6" t="s">
        <v>8</v>
      </c>
      <c r="C12" s="42">
        <v>9.862541918337412E-3</v>
      </c>
      <c r="D12" s="42">
        <v>2.5419769427973794E-2</v>
      </c>
      <c r="E12" s="42">
        <v>7.9535427350005371E-3</v>
      </c>
      <c r="F12" s="42">
        <v>1.7752554687229902E-2</v>
      </c>
      <c r="G12" s="42">
        <v>9.6442594564237656E-3</v>
      </c>
      <c r="H12" s="42">
        <v>-5.7912642322476195E-3</v>
      </c>
      <c r="I12" s="43">
        <v>2.1091027738021004E-2</v>
      </c>
      <c r="J12" s="28">
        <v>1.8480068260278128E-2</v>
      </c>
    </row>
    <row r="13" spans="1:10" x14ac:dyDescent="0.15">
      <c r="A13" s="39">
        <v>22</v>
      </c>
      <c r="B13" s="6" t="s">
        <v>9</v>
      </c>
      <c r="C13" s="42">
        <v>6.239348951818254E-3</v>
      </c>
      <c r="D13" s="42">
        <v>7.5347573985065251E-3</v>
      </c>
      <c r="E13" s="42">
        <v>4.0035244704060948E-3</v>
      </c>
      <c r="F13" s="42">
        <v>1.3062031798363256E-2</v>
      </c>
      <c r="G13" s="42">
        <v>7.3388833914059719E-3</v>
      </c>
      <c r="H13" s="42">
        <v>-2.3139645002332142E-2</v>
      </c>
      <c r="I13" s="43">
        <v>1.0034820485058641E-2</v>
      </c>
      <c r="J13" s="28">
        <v>7.8386666706092064E-3</v>
      </c>
    </row>
    <row r="14" spans="1:10" x14ac:dyDescent="0.15">
      <c r="A14" s="39">
        <v>25</v>
      </c>
      <c r="B14" s="6" t="s">
        <v>10</v>
      </c>
      <c r="C14" s="42">
        <v>9.3669327426868486E-4</v>
      </c>
      <c r="D14" s="42">
        <v>7.4866162338007723E-4</v>
      </c>
      <c r="E14" s="42">
        <v>5.738688293862236E-4</v>
      </c>
      <c r="F14" s="42">
        <v>2.1676891488442481E-2</v>
      </c>
      <c r="G14" s="42">
        <v>9.5810705874077116E-3</v>
      </c>
      <c r="H14" s="42">
        <v>-4.1902134679394389E-2</v>
      </c>
      <c r="I14" s="43">
        <v>3.247148295686739E-3</v>
      </c>
      <c r="J14" s="28">
        <v>3.6931984542005296E-3</v>
      </c>
    </row>
    <row r="15" spans="1:10" x14ac:dyDescent="0.15">
      <c r="A15" s="39">
        <v>26</v>
      </c>
      <c r="B15" s="6" t="s">
        <v>11</v>
      </c>
      <c r="C15" s="42">
        <v>3.5391588204318578E-4</v>
      </c>
      <c r="D15" s="42">
        <v>2.6992930290745994E-4</v>
      </c>
      <c r="E15" s="42">
        <v>2.7097129828233054E-4</v>
      </c>
      <c r="F15" s="42">
        <v>1.6582056509320112E-2</v>
      </c>
      <c r="G15" s="42">
        <v>8.8336203767697373E-3</v>
      </c>
      <c r="H15" s="42">
        <v>2.7918725493367949E-2</v>
      </c>
      <c r="I15" s="43">
        <v>7.3157613404507566E-3</v>
      </c>
      <c r="J15" s="28">
        <v>4.0629214552497699E-3</v>
      </c>
    </row>
    <row r="16" spans="1:10" x14ac:dyDescent="0.15">
      <c r="A16" s="39">
        <v>27</v>
      </c>
      <c r="B16" s="6" t="s">
        <v>12</v>
      </c>
      <c r="C16" s="42">
        <v>7.4843091984865462E-4</v>
      </c>
      <c r="D16" s="42">
        <v>2.0644738573483558E-3</v>
      </c>
      <c r="E16" s="42">
        <v>1.3004683408687605E-3</v>
      </c>
      <c r="F16" s="42">
        <v>9.6299089784647202E-3</v>
      </c>
      <c r="G16" s="42">
        <v>8.2354690094667959E-3</v>
      </c>
      <c r="H16" s="42">
        <v>1.7818036240332957E-2</v>
      </c>
      <c r="I16" s="43">
        <v>1.2615397545015393E-2</v>
      </c>
      <c r="J16" s="28">
        <v>5.8512343280436811E-3</v>
      </c>
    </row>
    <row r="17" spans="1:10" x14ac:dyDescent="0.15">
      <c r="A17" s="39">
        <v>28</v>
      </c>
      <c r="B17" s="6" t="s">
        <v>13</v>
      </c>
      <c r="C17" s="42">
        <v>4.4350960818835038E-3</v>
      </c>
      <c r="D17" s="42">
        <v>3.0546625663011445E-3</v>
      </c>
      <c r="E17" s="42">
        <v>2.0891466306362789E-3</v>
      </c>
      <c r="F17" s="42">
        <v>5.9503094165093667E-2</v>
      </c>
      <c r="G17" s="42">
        <v>2.9297253227668733E-2</v>
      </c>
      <c r="H17" s="42">
        <v>5.6293415297983221E-2</v>
      </c>
      <c r="I17" s="43">
        <v>7.0942154431144454E-3</v>
      </c>
      <c r="J17" s="28">
        <v>1.0265439582969273E-2</v>
      </c>
    </row>
    <row r="18" spans="1:10" x14ac:dyDescent="0.15">
      <c r="A18" s="39">
        <v>29</v>
      </c>
      <c r="B18" s="6" t="s">
        <v>14</v>
      </c>
      <c r="C18" s="42">
        <v>3.1011823594142575E-4</v>
      </c>
      <c r="D18" s="42">
        <v>4.8857225449486566E-4</v>
      </c>
      <c r="E18" s="42">
        <v>4.7949561177702436E-4</v>
      </c>
      <c r="F18" s="42">
        <v>1.4608622923261615E-2</v>
      </c>
      <c r="G18" s="42">
        <v>4.9170833825653973E-2</v>
      </c>
      <c r="H18" s="42">
        <v>6.6619189789767531E-3</v>
      </c>
      <c r="I18" s="43">
        <v>2.1240803435442377E-3</v>
      </c>
      <c r="J18" s="28">
        <v>7.5255039061484005E-3</v>
      </c>
    </row>
    <row r="19" spans="1:10" x14ac:dyDescent="0.15">
      <c r="A19" s="39">
        <v>30</v>
      </c>
      <c r="B19" s="6" t="s">
        <v>15</v>
      </c>
      <c r="C19" s="42">
        <v>2.9833438056524141E-4</v>
      </c>
      <c r="D19" s="42">
        <v>4.2889862631326111E-4</v>
      </c>
      <c r="E19" s="42">
        <v>3.8696579232165709E-4</v>
      </c>
      <c r="F19" s="42">
        <v>2.1117274253229005E-3</v>
      </c>
      <c r="G19" s="42">
        <v>4.3970714281588164E-2</v>
      </c>
      <c r="H19" s="42">
        <v>-5.0099089532518841E-2</v>
      </c>
      <c r="I19" s="43">
        <v>2.0947640722221868E-3</v>
      </c>
      <c r="J19" s="28">
        <v>6.2110313446114814E-3</v>
      </c>
    </row>
    <row r="20" spans="1:10" x14ac:dyDescent="0.15">
      <c r="A20" s="39">
        <v>31</v>
      </c>
      <c r="B20" s="6" t="s">
        <v>16</v>
      </c>
      <c r="C20" s="42">
        <v>2.0323287055736324E-3</v>
      </c>
      <c r="D20" s="42">
        <v>2.1535080419998799E-3</v>
      </c>
      <c r="E20" s="42">
        <v>8.3810756670996897E-3</v>
      </c>
      <c r="F20" s="42">
        <v>1.4865612679068108E-2</v>
      </c>
      <c r="G20" s="42">
        <v>4.2557112885691258E-2</v>
      </c>
      <c r="H20" s="42">
        <v>4.2443241608127623E-3</v>
      </c>
      <c r="I20" s="43">
        <v>5.6157975568281091E-4</v>
      </c>
      <c r="J20" s="28">
        <v>8.4779601569087721E-3</v>
      </c>
    </row>
    <row r="21" spans="1:10" x14ac:dyDescent="0.15">
      <c r="A21" s="39">
        <v>32</v>
      </c>
      <c r="B21" s="6" t="s">
        <v>17</v>
      </c>
      <c r="C21" s="42">
        <v>5.1224226280980787E-4</v>
      </c>
      <c r="D21" s="42">
        <v>9.1635377884245772E-4</v>
      </c>
      <c r="E21" s="42">
        <v>1.0675270282862715E-3</v>
      </c>
      <c r="F21" s="42">
        <v>1.7722926637228362E-3</v>
      </c>
      <c r="G21" s="42">
        <v>1.7381341736690708E-3</v>
      </c>
      <c r="H21" s="42">
        <v>0.56945999414357718</v>
      </c>
      <c r="I21" s="43">
        <v>2.0500429489666773E-2</v>
      </c>
      <c r="J21" s="28">
        <v>5.543185308462718E-3</v>
      </c>
    </row>
    <row r="22" spans="1:10" x14ac:dyDescent="0.15">
      <c r="A22" s="39">
        <v>33</v>
      </c>
      <c r="B22" s="6" t="s">
        <v>18</v>
      </c>
      <c r="C22" s="42">
        <v>6.7850561341812445E-3</v>
      </c>
      <c r="D22" s="42">
        <v>1.1664466490983594E-2</v>
      </c>
      <c r="E22" s="42">
        <v>9.941360939896191E-4</v>
      </c>
      <c r="F22" s="42">
        <v>1.9513850289181667E-2</v>
      </c>
      <c r="G22" s="42">
        <v>4.4252806040063077E-2</v>
      </c>
      <c r="H22" s="42">
        <v>0.18520344692073801</v>
      </c>
      <c r="I22" s="43">
        <v>3.5086258517647451E-3</v>
      </c>
      <c r="J22" s="28">
        <v>1.1512280203379011E-2</v>
      </c>
    </row>
    <row r="23" spans="1:10" x14ac:dyDescent="0.15">
      <c r="A23" s="39">
        <v>34</v>
      </c>
      <c r="B23" s="6" t="s">
        <v>19</v>
      </c>
      <c r="C23" s="42">
        <v>3.3878134693968009E-3</v>
      </c>
      <c r="D23" s="42">
        <v>1.1845235420918018E-2</v>
      </c>
      <c r="E23" s="42">
        <v>7.2154197590671711E-4</v>
      </c>
      <c r="F23" s="42">
        <v>4.2785098431533899E-2</v>
      </c>
      <c r="G23" s="42">
        <v>3.1373403969746437E-2</v>
      </c>
      <c r="H23" s="42">
        <v>1.1049024838927111E-2</v>
      </c>
      <c r="I23" s="43">
        <v>2.17032772454987E-4</v>
      </c>
      <c r="J23" s="28">
        <v>1.0654806729700322E-2</v>
      </c>
    </row>
    <row r="24" spans="1:10" x14ac:dyDescent="0.15">
      <c r="A24" s="39">
        <v>35</v>
      </c>
      <c r="B24" s="6" t="s">
        <v>20</v>
      </c>
      <c r="C24" s="42">
        <v>2.4217266768506167E-3</v>
      </c>
      <c r="D24" s="42">
        <v>3.9431679494340545E-2</v>
      </c>
      <c r="E24" s="42">
        <v>5.167761405583257E-3</v>
      </c>
      <c r="F24" s="42">
        <v>2.7892579348329866E-2</v>
      </c>
      <c r="G24" s="42">
        <v>5.8333039465493314E-2</v>
      </c>
      <c r="H24" s="42">
        <v>0.17955976938660281</v>
      </c>
      <c r="I24" s="43">
        <v>9.9645915672365547E-3</v>
      </c>
      <c r="J24" s="28">
        <v>2.6085950243191248E-2</v>
      </c>
    </row>
    <row r="25" spans="1:10" x14ac:dyDescent="0.15">
      <c r="A25" s="39">
        <v>39</v>
      </c>
      <c r="B25" s="6" t="s">
        <v>21</v>
      </c>
      <c r="C25" s="42">
        <v>1.8500542324113762E-2</v>
      </c>
      <c r="D25" s="42">
        <v>1.0842769164003839E-2</v>
      </c>
      <c r="E25" s="42">
        <v>5.2446993648862968E-3</v>
      </c>
      <c r="F25" s="42">
        <v>5.8207710016905433E-3</v>
      </c>
      <c r="G25" s="42">
        <v>1.0340112581208882E-2</v>
      </c>
      <c r="H25" s="42">
        <v>2.4674772150422023E-2</v>
      </c>
      <c r="I25" s="43">
        <v>5.2817006811023441E-3</v>
      </c>
      <c r="J25" s="28">
        <v>7.9898446475317481E-3</v>
      </c>
    </row>
    <row r="26" spans="1:10" x14ac:dyDescent="0.15">
      <c r="A26" s="39">
        <v>41</v>
      </c>
      <c r="B26" s="6" t="s">
        <v>22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3">
        <v>0</v>
      </c>
      <c r="J26" s="28">
        <v>0</v>
      </c>
    </row>
    <row r="27" spans="1:10" x14ac:dyDescent="0.15">
      <c r="A27" s="39">
        <v>46</v>
      </c>
      <c r="B27" s="6" t="s">
        <v>23</v>
      </c>
      <c r="C27" s="42">
        <v>6.9165458749193974E-4</v>
      </c>
      <c r="D27" s="42">
        <v>8.4589132114742114E-4</v>
      </c>
      <c r="E27" s="42">
        <v>5.1163780081110504E-4</v>
      </c>
      <c r="F27" s="42">
        <v>2.4245257415655755E-4</v>
      </c>
      <c r="G27" s="42">
        <v>2.5712083453221699E-4</v>
      </c>
      <c r="H27" s="42">
        <v>2.0265532425093051E-4</v>
      </c>
      <c r="I27" s="43">
        <v>8.1976568207612352E-4</v>
      </c>
      <c r="J27" s="28">
        <v>6.6891745669107655E-4</v>
      </c>
    </row>
    <row r="28" spans="1:10" x14ac:dyDescent="0.15">
      <c r="A28" s="39">
        <v>47</v>
      </c>
      <c r="B28" s="6" t="s">
        <v>24</v>
      </c>
      <c r="C28" s="42">
        <v>5.5675955354784104E-7</v>
      </c>
      <c r="D28" s="42">
        <v>7.0973919633262978E-7</v>
      </c>
      <c r="E28" s="42">
        <v>4.9971583719550888E-7</v>
      </c>
      <c r="F28" s="42">
        <v>2.0178485414214555E-7</v>
      </c>
      <c r="G28" s="42">
        <v>2.4448596645100763E-7</v>
      </c>
      <c r="H28" s="42">
        <v>2.7295109713101701E-8</v>
      </c>
      <c r="I28" s="43">
        <v>3.2226939220355266E-7</v>
      </c>
      <c r="J28" s="28">
        <v>4.813316406166573E-7</v>
      </c>
    </row>
    <row r="29" spans="1:10" x14ac:dyDescent="0.15">
      <c r="A29" s="39">
        <v>48</v>
      </c>
      <c r="B29" s="6" t="s">
        <v>25</v>
      </c>
      <c r="C29" s="42">
        <v>1.3587002551553704E-7</v>
      </c>
      <c r="D29" s="42">
        <v>1.0779594394072271E-7</v>
      </c>
      <c r="E29" s="42">
        <v>3.1598504993365059E-7</v>
      </c>
      <c r="F29" s="42">
        <v>5.4700206036621224E-8</v>
      </c>
      <c r="G29" s="42">
        <v>4.8676043373121364E-8</v>
      </c>
      <c r="H29" s="42">
        <v>5.9917124037102956E-9</v>
      </c>
      <c r="I29" s="43">
        <v>6.1423152084484405E-8</v>
      </c>
      <c r="J29" s="28">
        <v>1.2598613412113848E-7</v>
      </c>
    </row>
    <row r="30" spans="1:10" x14ac:dyDescent="0.15">
      <c r="A30" s="39">
        <v>51</v>
      </c>
      <c r="B30" s="6" t="s">
        <v>26</v>
      </c>
      <c r="C30" s="42">
        <v>9.8755865866264642E-2</v>
      </c>
      <c r="D30" s="42">
        <v>7.6318016632061114E-2</v>
      </c>
      <c r="E30" s="42">
        <v>1.3981393177415456E-2</v>
      </c>
      <c r="F30" s="42">
        <v>2.6977898103503383E-2</v>
      </c>
      <c r="G30" s="42">
        <v>4.0948450865599652E-2</v>
      </c>
      <c r="H30" s="42">
        <v>3.7849738145233143E-3</v>
      </c>
      <c r="I30" s="43">
        <v>2.206058618006226E-2</v>
      </c>
      <c r="J30" s="28">
        <v>4.3143769649812348E-2</v>
      </c>
    </row>
    <row r="31" spans="1:10" x14ac:dyDescent="0.15">
      <c r="A31" s="39">
        <v>53</v>
      </c>
      <c r="B31" s="6" t="s">
        <v>27</v>
      </c>
      <c r="C31" s="42">
        <v>1.2479680490915688E-3</v>
      </c>
      <c r="D31" s="42">
        <v>6.9496738695883856E-3</v>
      </c>
      <c r="E31" s="42">
        <v>1.4384945909306131E-3</v>
      </c>
      <c r="F31" s="42">
        <v>1.4521593383864469E-3</v>
      </c>
      <c r="G31" s="42">
        <v>1.0275534967479373E-3</v>
      </c>
      <c r="H31" s="42">
        <v>-2.3011644640349172E-4</v>
      </c>
      <c r="I31" s="43">
        <v>1.6881016902086847E-3</v>
      </c>
      <c r="J31" s="28">
        <v>3.4274678540294843E-3</v>
      </c>
    </row>
    <row r="32" spans="1:10" x14ac:dyDescent="0.15">
      <c r="A32" s="39">
        <v>55</v>
      </c>
      <c r="B32" s="6" t="s">
        <v>28</v>
      </c>
      <c r="C32" s="42">
        <v>5.6011947183484487E-8</v>
      </c>
      <c r="D32" s="42">
        <v>1.5240025026084381E-6</v>
      </c>
      <c r="E32" s="42">
        <v>4.1494624028545839E-8</v>
      </c>
      <c r="F32" s="42">
        <v>2.4291402280907024E-8</v>
      </c>
      <c r="G32" s="42">
        <v>7.7797971151784989E-8</v>
      </c>
      <c r="H32" s="42">
        <v>-1.0820184087914365E-9</v>
      </c>
      <c r="I32" s="43">
        <v>4.5235467664765368E-8</v>
      </c>
      <c r="J32" s="28">
        <v>5.760904423487955E-7</v>
      </c>
    </row>
    <row r="33" spans="1:10" x14ac:dyDescent="0.15">
      <c r="A33" s="39">
        <v>57</v>
      </c>
      <c r="B33" s="6" t="s">
        <v>29</v>
      </c>
      <c r="C33" s="42">
        <v>2.2205088406840556E-2</v>
      </c>
      <c r="D33" s="42">
        <v>1.9107904063915344E-2</v>
      </c>
      <c r="E33" s="42">
        <v>1.0657105392486776E-2</v>
      </c>
      <c r="F33" s="42">
        <v>1.9008141530498776E-2</v>
      </c>
      <c r="G33" s="42">
        <v>1.3335191182538337E-2</v>
      </c>
      <c r="H33" s="42">
        <v>-7.6996775177605569E-3</v>
      </c>
      <c r="I33" s="43">
        <v>2.3252150003977273E-2</v>
      </c>
      <c r="J33" s="28">
        <v>1.7942534958993221E-2</v>
      </c>
    </row>
    <row r="34" spans="1:10" x14ac:dyDescent="0.15">
      <c r="A34" s="39">
        <v>59</v>
      </c>
      <c r="B34" s="6" t="s">
        <v>30</v>
      </c>
      <c r="C34" s="42">
        <v>2.0127912637611736E-2</v>
      </c>
      <c r="D34" s="42">
        <v>4.3019855270087025E-2</v>
      </c>
      <c r="E34" s="42">
        <v>1.3793281632887264E-2</v>
      </c>
      <c r="F34" s="42">
        <v>3.3057803151982264E-2</v>
      </c>
      <c r="G34" s="42">
        <v>6.2069991136316061E-2</v>
      </c>
      <c r="H34" s="42">
        <v>6.1782271567678744E-4</v>
      </c>
      <c r="I34" s="43">
        <v>1.3380109006548289E-2</v>
      </c>
      <c r="J34" s="28">
        <v>3.1071254951306214E-2</v>
      </c>
    </row>
    <row r="35" spans="1:10" x14ac:dyDescent="0.15">
      <c r="A35" s="39">
        <v>61</v>
      </c>
      <c r="B35" s="6" t="s">
        <v>31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3">
        <v>0</v>
      </c>
      <c r="J35" s="28">
        <v>0</v>
      </c>
    </row>
    <row r="36" spans="1:10" x14ac:dyDescent="0.15">
      <c r="A36" s="39">
        <v>63</v>
      </c>
      <c r="B36" s="6" t="s">
        <v>32</v>
      </c>
      <c r="C36" s="42">
        <v>2.4685090410507357E-5</v>
      </c>
      <c r="D36" s="42">
        <v>1.709604881283241E-3</v>
      </c>
      <c r="E36" s="42">
        <v>8.5865915592641846E-3</v>
      </c>
      <c r="F36" s="42">
        <v>1.5449217207011924E-3</v>
      </c>
      <c r="G36" s="42">
        <v>7.7974339342538976E-3</v>
      </c>
      <c r="H36" s="42">
        <v>6.9442690043137532E-6</v>
      </c>
      <c r="I36" s="43">
        <v>4.1967775796669676E-5</v>
      </c>
      <c r="J36" s="28">
        <v>3.2987390986809408E-3</v>
      </c>
    </row>
    <row r="37" spans="1:10" x14ac:dyDescent="0.15">
      <c r="A37" s="39">
        <v>64</v>
      </c>
      <c r="B37" s="6" t="s">
        <v>33</v>
      </c>
      <c r="C37" s="42">
        <v>1.9983072420786701E-6</v>
      </c>
      <c r="D37" s="42">
        <v>1.9662348405877643E-6</v>
      </c>
      <c r="E37" s="42">
        <v>1.3366708121813201E-5</v>
      </c>
      <c r="F37" s="42">
        <v>8.0116869947242176E-10</v>
      </c>
      <c r="G37" s="42">
        <v>7.7648308401887858E-10</v>
      </c>
      <c r="H37" s="42">
        <v>-1.9818096839980704E-10</v>
      </c>
      <c r="I37" s="43">
        <v>2.3092155554452107E-9</v>
      </c>
      <c r="J37" s="28">
        <v>3.3025596012780486E-6</v>
      </c>
    </row>
    <row r="38" spans="1:10" x14ac:dyDescent="0.15">
      <c r="A38" s="39">
        <v>65</v>
      </c>
      <c r="B38" s="6" t="s">
        <v>34</v>
      </c>
      <c r="C38" s="42">
        <v>1.3418622074905106E-5</v>
      </c>
      <c r="D38" s="42">
        <v>7.2452501268053734E-5</v>
      </c>
      <c r="E38" s="42">
        <v>9.8128884631485923E-6</v>
      </c>
      <c r="F38" s="42">
        <v>9.5662970116514908E-6</v>
      </c>
      <c r="G38" s="42">
        <v>7.9044365946004613E-6</v>
      </c>
      <c r="H38" s="42">
        <v>-2.6232752992133763E-6</v>
      </c>
      <c r="I38" s="43">
        <v>1.4506993838643632E-5</v>
      </c>
      <c r="J38" s="28">
        <v>3.3260339407980559E-5</v>
      </c>
    </row>
    <row r="39" spans="1:10" x14ac:dyDescent="0.15">
      <c r="A39" s="39">
        <v>66</v>
      </c>
      <c r="B39" s="6" t="s">
        <v>35</v>
      </c>
      <c r="C39" s="42">
        <v>2.3448543099199321E-2</v>
      </c>
      <c r="D39" s="42">
        <v>2.9114005456547475E-2</v>
      </c>
      <c r="E39" s="42">
        <v>3.0801874192860151E-2</v>
      </c>
      <c r="F39" s="42">
        <v>4.9883795466161764E-2</v>
      </c>
      <c r="G39" s="42">
        <v>3.9565876245076174E-2</v>
      </c>
      <c r="H39" s="42">
        <v>1.6458954934850676E-3</v>
      </c>
      <c r="I39" s="43">
        <v>3.3007998730596302E-2</v>
      </c>
      <c r="J39" s="28">
        <v>3.2899766015321297E-2</v>
      </c>
    </row>
    <row r="40" spans="1:10" x14ac:dyDescent="0.15">
      <c r="A40" s="39">
        <v>67</v>
      </c>
      <c r="B40" s="6" t="s">
        <v>36</v>
      </c>
      <c r="C40" s="42">
        <v>0.13250306694806577</v>
      </c>
      <c r="D40" s="42">
        <v>2.846024121605242E-2</v>
      </c>
      <c r="E40" s="42">
        <v>3.9581399678326286E-3</v>
      </c>
      <c r="F40" s="42">
        <v>2.7399270916626361E-4</v>
      </c>
      <c r="G40" s="42">
        <v>1.9076317559009418E-3</v>
      </c>
      <c r="H40" s="42">
        <v>2.9727322143062448E-5</v>
      </c>
      <c r="I40" s="43">
        <v>4.5083716815456877E-4</v>
      </c>
      <c r="J40" s="28">
        <v>1.2486578357938637E-2</v>
      </c>
    </row>
    <row r="41" spans="1:10" x14ac:dyDescent="0.15">
      <c r="A41" s="39">
        <v>68</v>
      </c>
      <c r="B41" s="6" t="s">
        <v>37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3">
        <v>0</v>
      </c>
      <c r="J41" s="28">
        <v>0</v>
      </c>
    </row>
    <row r="42" spans="1:10" x14ac:dyDescent="0.15">
      <c r="A42" s="30">
        <v>69</v>
      </c>
      <c r="B42" s="5" t="s">
        <v>38</v>
      </c>
      <c r="C42" s="42">
        <v>1.0697557144915702E-5</v>
      </c>
      <c r="D42" s="42">
        <v>1.0340203290922249E-5</v>
      </c>
      <c r="E42" s="42">
        <v>8.6604259791831154E-6</v>
      </c>
      <c r="F42" s="42">
        <v>3.3226600669715109E-5</v>
      </c>
      <c r="G42" s="42">
        <v>1.8553886396805625E-5</v>
      </c>
      <c r="H42" s="42">
        <v>2.3002910250914819E-6</v>
      </c>
      <c r="I42" s="43">
        <v>1.7669518333044641E-5</v>
      </c>
      <c r="J42" s="29">
        <v>1.4269814097207925E-5</v>
      </c>
    </row>
    <row r="43" spans="1:10" x14ac:dyDescent="0.15">
      <c r="A43" s="104" t="s">
        <v>78</v>
      </c>
      <c r="B43" s="108"/>
      <c r="C43" s="34">
        <v>0.50977851263577201</v>
      </c>
      <c r="D43" s="32">
        <v>0.46854397232124723</v>
      </c>
      <c r="E43" s="32">
        <v>0.2206658870443165</v>
      </c>
      <c r="F43" s="32">
        <v>0.43528186990633272</v>
      </c>
      <c r="G43" s="32">
        <v>0.55350274740779193</v>
      </c>
      <c r="H43" s="32">
        <v>1.1481280942515342</v>
      </c>
      <c r="I43" s="44">
        <v>0.34990747248143017</v>
      </c>
      <c r="J43" s="29">
        <v>0.39695494485809801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08FAA2-159E-45CA-850C-8FBADC5ABC29}">
  <sheetPr codeName="Sheet19">
    <tabColor theme="4" tint="0.59999389629810485"/>
    <pageSetUpPr fitToPage="1"/>
  </sheetPr>
  <dimension ref="A1:J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1" width="9" style="2"/>
    <col min="12" max="12" width="9.625" style="2" bestFit="1" customWidth="1"/>
    <col min="13" max="16384" width="9" style="2"/>
  </cols>
  <sheetData>
    <row r="1" spans="1:10" x14ac:dyDescent="0.15">
      <c r="A1" s="1" t="s">
        <v>94</v>
      </c>
    </row>
    <row r="2" spans="1:10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78</v>
      </c>
    </row>
    <row r="3" spans="1:10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0" x14ac:dyDescent="0.15">
      <c r="A4" s="39">
        <v>1</v>
      </c>
      <c r="B4" s="6" t="s">
        <v>0</v>
      </c>
      <c r="C4" s="45">
        <f t="array" ref="C4:J43">IFERROR(最終需要項目別移輸入誘発額!C4:J43/最終需要項目別移輸入誘発額!J4:J43,"-")</f>
        <v>5.5827127797157131E-3</v>
      </c>
      <c r="D4" s="45">
        <v>0.24631269471066036</v>
      </c>
      <c r="E4" s="45">
        <v>8.0953188045472645E-3</v>
      </c>
      <c r="F4" s="45">
        <v>1.1730521172029647E-3</v>
      </c>
      <c r="G4" s="45">
        <v>3.6632947180565964E-2</v>
      </c>
      <c r="H4" s="45">
        <v>-1.066616546226613E-3</v>
      </c>
      <c r="I4" s="46">
        <v>0.70326989095353443</v>
      </c>
      <c r="J4" s="47">
        <v>1</v>
      </c>
    </row>
    <row r="5" spans="1:10" x14ac:dyDescent="0.15">
      <c r="A5" s="39">
        <v>2</v>
      </c>
      <c r="B5" s="6" t="s">
        <v>1</v>
      </c>
      <c r="C5" s="45">
        <v>6.2263779985240767E-3</v>
      </c>
      <c r="D5" s="45">
        <v>0.22794537007058047</v>
      </c>
      <c r="E5" s="45">
        <v>2.0409487302714299E-2</v>
      </c>
      <c r="F5" s="45">
        <v>2.1951502392310654E-2</v>
      </c>
      <c r="G5" s="45">
        <v>2.7580113185944017E-2</v>
      </c>
      <c r="H5" s="45">
        <v>0.34895242772759943</v>
      </c>
      <c r="I5" s="46">
        <v>0.34693472132232706</v>
      </c>
      <c r="J5" s="47">
        <v>1</v>
      </c>
    </row>
    <row r="6" spans="1:10" x14ac:dyDescent="0.15">
      <c r="A6" s="39">
        <v>3</v>
      </c>
      <c r="B6" s="6" t="s">
        <v>2</v>
      </c>
      <c r="C6" s="45">
        <v>9.3418143839784674E-3</v>
      </c>
      <c r="D6" s="45">
        <v>0.30150766088197267</v>
      </c>
      <c r="E6" s="45">
        <v>1.2951932886481046E-2</v>
      </c>
      <c r="F6" s="45">
        <v>1.7655434714501929E-4</v>
      </c>
      <c r="G6" s="45">
        <v>2.1673313744935163E-3</v>
      </c>
      <c r="H6" s="45">
        <v>-3.5173776947241018E-4</v>
      </c>
      <c r="I6" s="46">
        <v>0.67420644389540163</v>
      </c>
      <c r="J6" s="47">
        <v>1</v>
      </c>
    </row>
    <row r="7" spans="1:10" x14ac:dyDescent="0.15">
      <c r="A7" s="39">
        <v>6</v>
      </c>
      <c r="B7" s="6" t="s">
        <v>3</v>
      </c>
      <c r="C7" s="45">
        <v>2.914968138763005E-3</v>
      </c>
      <c r="D7" s="45">
        <v>0.21139258979957354</v>
      </c>
      <c r="E7" s="45">
        <v>7.2862659260419488E-2</v>
      </c>
      <c r="F7" s="45">
        <v>6.9324541458459427E-2</v>
      </c>
      <c r="G7" s="45">
        <v>7.6183373299466201E-2</v>
      </c>
      <c r="H7" s="45">
        <v>1.8245636049076044E-3</v>
      </c>
      <c r="I7" s="46">
        <v>0.56549730443841084</v>
      </c>
      <c r="J7" s="47">
        <v>1</v>
      </c>
    </row>
    <row r="8" spans="1:10" x14ac:dyDescent="0.15">
      <c r="A8" s="39">
        <v>11</v>
      </c>
      <c r="B8" s="6" t="s">
        <v>4</v>
      </c>
      <c r="C8" s="45">
        <v>1.5676260882894224E-2</v>
      </c>
      <c r="D8" s="45">
        <v>0.62771375940114338</v>
      </c>
      <c r="E8" s="45">
        <v>1.5125288216511048E-2</v>
      </c>
      <c r="F8" s="45">
        <v>4.0515242760233363E-4</v>
      </c>
      <c r="G8" s="45">
        <v>5.9011141230027042E-3</v>
      </c>
      <c r="H8" s="45">
        <v>-4.5249091549461624E-3</v>
      </c>
      <c r="I8" s="46">
        <v>0.33970333410379244</v>
      </c>
      <c r="J8" s="47">
        <v>1</v>
      </c>
    </row>
    <row r="9" spans="1:10" x14ac:dyDescent="0.15">
      <c r="A9" s="39">
        <v>15</v>
      </c>
      <c r="B9" s="6" t="s">
        <v>5</v>
      </c>
      <c r="C9" s="45">
        <v>1.4554649415820868E-2</v>
      </c>
      <c r="D9" s="45">
        <v>0.71143574293300316</v>
      </c>
      <c r="E9" s="45">
        <v>8.1300935372041749E-2</v>
      </c>
      <c r="F9" s="45">
        <v>2.2185594526893896E-2</v>
      </c>
      <c r="G9" s="45">
        <v>5.6384477307568237E-2</v>
      </c>
      <c r="H9" s="45">
        <v>-4.0570771372506321E-4</v>
      </c>
      <c r="I9" s="46">
        <v>0.11454430815839713</v>
      </c>
      <c r="J9" s="47">
        <v>1</v>
      </c>
    </row>
    <row r="10" spans="1:10" x14ac:dyDescent="0.15">
      <c r="A10" s="39">
        <v>16</v>
      </c>
      <c r="B10" s="6" t="s">
        <v>6</v>
      </c>
      <c r="C10" s="45">
        <v>1.1157884931758216E-2</v>
      </c>
      <c r="D10" s="45">
        <v>0.22689928093579653</v>
      </c>
      <c r="E10" s="45">
        <v>0.10471996184112879</v>
      </c>
      <c r="F10" s="45">
        <v>0.14163937222436571</v>
      </c>
      <c r="G10" s="45">
        <v>0.17451398424218784</v>
      </c>
      <c r="H10" s="45">
        <v>-9.4967694283143046E-3</v>
      </c>
      <c r="I10" s="46">
        <v>0.35056628525307731</v>
      </c>
      <c r="J10" s="47">
        <v>1</v>
      </c>
    </row>
    <row r="11" spans="1:10" x14ac:dyDescent="0.15">
      <c r="A11" s="39">
        <v>20</v>
      </c>
      <c r="B11" s="6" t="s">
        <v>7</v>
      </c>
      <c r="C11" s="45">
        <v>1.0185211332186361E-2</v>
      </c>
      <c r="D11" s="45">
        <v>0.33024828929016686</v>
      </c>
      <c r="E11" s="45">
        <v>0.51015464187917592</v>
      </c>
      <c r="F11" s="45">
        <v>9.3073120519745374E-3</v>
      </c>
      <c r="G11" s="45">
        <v>1.4631632238753007E-2</v>
      </c>
      <c r="H11" s="45">
        <v>6.9497199934818088E-4</v>
      </c>
      <c r="I11" s="46">
        <v>0.12477794120839494</v>
      </c>
      <c r="J11" s="47">
        <v>1</v>
      </c>
    </row>
    <row r="12" spans="1:10" x14ac:dyDescent="0.15">
      <c r="A12" s="39">
        <v>21</v>
      </c>
      <c r="B12" s="6" t="s">
        <v>8</v>
      </c>
      <c r="C12" s="45">
        <v>4.7670788882950704E-3</v>
      </c>
      <c r="D12" s="45">
        <v>0.49183404993111879</v>
      </c>
      <c r="E12" s="45">
        <v>8.3100838316132339E-2</v>
      </c>
      <c r="F12" s="45">
        <v>5.5424567925223107E-2</v>
      </c>
      <c r="G12" s="45">
        <v>6.2180018354663504E-2</v>
      </c>
      <c r="H12" s="45">
        <v>4.0415322106840759E-4</v>
      </c>
      <c r="I12" s="46">
        <v>0.30228929336349869</v>
      </c>
      <c r="J12" s="47">
        <v>1</v>
      </c>
    </row>
    <row r="13" spans="1:10" x14ac:dyDescent="0.15">
      <c r="A13" s="39">
        <v>22</v>
      </c>
      <c r="B13" s="6" t="s">
        <v>9</v>
      </c>
      <c r="C13" s="45">
        <v>7.109910375678697E-3</v>
      </c>
      <c r="D13" s="45">
        <v>0.34369849670855196</v>
      </c>
      <c r="E13" s="45">
        <v>9.8616287119751608E-2</v>
      </c>
      <c r="F13" s="45">
        <v>9.6142091952169134E-2</v>
      </c>
      <c r="G13" s="45">
        <v>0.11155096242295218</v>
      </c>
      <c r="H13" s="45">
        <v>3.8070688402330128E-3</v>
      </c>
      <c r="I13" s="46">
        <v>0.33907518258066338</v>
      </c>
      <c r="J13" s="47">
        <v>1</v>
      </c>
    </row>
    <row r="14" spans="1:10" x14ac:dyDescent="0.15">
      <c r="A14" s="39">
        <v>25</v>
      </c>
      <c r="B14" s="6" t="s">
        <v>10</v>
      </c>
      <c r="C14" s="45">
        <v>2.2654882010923953E-3</v>
      </c>
      <c r="D14" s="45">
        <v>7.2482553123805818E-2</v>
      </c>
      <c r="E14" s="45">
        <v>3.0002562418767448E-2</v>
      </c>
      <c r="F14" s="45">
        <v>0.33864088193166114</v>
      </c>
      <c r="G14" s="45">
        <v>0.30909852033478502</v>
      </c>
      <c r="H14" s="45">
        <v>1.4632203693266947E-2</v>
      </c>
      <c r="I14" s="46">
        <v>0.23287779029662134</v>
      </c>
      <c r="J14" s="47">
        <v>1</v>
      </c>
    </row>
    <row r="15" spans="1:10" x14ac:dyDescent="0.15">
      <c r="A15" s="39">
        <v>26</v>
      </c>
      <c r="B15" s="6" t="s">
        <v>11</v>
      </c>
      <c r="C15" s="45">
        <v>7.7808792106316108E-4</v>
      </c>
      <c r="D15" s="45">
        <v>2.3755389878099682E-2</v>
      </c>
      <c r="E15" s="45">
        <v>1.2877549342493719E-2</v>
      </c>
      <c r="F15" s="45">
        <v>0.23547510122827336</v>
      </c>
      <c r="G15" s="45">
        <v>0.25905133600555419</v>
      </c>
      <c r="H15" s="45">
        <v>-8.8620336956485284E-3</v>
      </c>
      <c r="I15" s="46">
        <v>0.47692456932016442</v>
      </c>
      <c r="J15" s="47">
        <v>1</v>
      </c>
    </row>
    <row r="16" spans="1:10" x14ac:dyDescent="0.15">
      <c r="A16" s="39">
        <v>27</v>
      </c>
      <c r="B16" s="6" t="s">
        <v>12</v>
      </c>
      <c r="C16" s="45">
        <v>1.1425396438086606E-3</v>
      </c>
      <c r="D16" s="45">
        <v>0.12615731948897263</v>
      </c>
      <c r="E16" s="45">
        <v>4.2914163369006532E-2</v>
      </c>
      <c r="F16" s="45">
        <v>9.4955411311489435E-2</v>
      </c>
      <c r="G16" s="45">
        <v>0.16769741870247051</v>
      </c>
      <c r="H16" s="45">
        <v>-3.9272503039126539E-3</v>
      </c>
      <c r="I16" s="46">
        <v>0.57106039778816486</v>
      </c>
      <c r="J16" s="47">
        <v>1</v>
      </c>
    </row>
    <row r="17" spans="1:10" x14ac:dyDescent="0.15">
      <c r="A17" s="39">
        <v>28</v>
      </c>
      <c r="B17" s="6" t="s">
        <v>13</v>
      </c>
      <c r="C17" s="45">
        <v>3.8591577314763918E-3</v>
      </c>
      <c r="D17" s="45">
        <v>0.10639868182768823</v>
      </c>
      <c r="E17" s="45">
        <v>3.9295220362856681E-2</v>
      </c>
      <c r="F17" s="45">
        <v>0.33443138420355051</v>
      </c>
      <c r="G17" s="45">
        <v>0.34004381892746394</v>
      </c>
      <c r="H17" s="45">
        <v>-7.0722284599718417E-3</v>
      </c>
      <c r="I17" s="46">
        <v>0.18304396540693604</v>
      </c>
      <c r="J17" s="47">
        <v>1</v>
      </c>
    </row>
    <row r="18" spans="1:10" x14ac:dyDescent="0.15">
      <c r="A18" s="39">
        <v>29</v>
      </c>
      <c r="B18" s="6" t="s">
        <v>14</v>
      </c>
      <c r="C18" s="45">
        <v>3.6809402446109782E-4</v>
      </c>
      <c r="D18" s="45">
        <v>2.3213668096051354E-2</v>
      </c>
      <c r="E18" s="45">
        <v>1.2302614297637883E-2</v>
      </c>
      <c r="F18" s="45">
        <v>0.11200018029090464</v>
      </c>
      <c r="G18" s="45">
        <v>0.77849803176583954</v>
      </c>
      <c r="H18" s="45">
        <v>-1.1416684409593554E-3</v>
      </c>
      <c r="I18" s="46">
        <v>7.4759079966064998E-2</v>
      </c>
      <c r="J18" s="47">
        <v>1</v>
      </c>
    </row>
    <row r="19" spans="1:10" x14ac:dyDescent="0.15">
      <c r="A19" s="39">
        <v>30</v>
      </c>
      <c r="B19" s="6" t="s">
        <v>15</v>
      </c>
      <c r="C19" s="45">
        <v>4.2904874110735139E-4</v>
      </c>
      <c r="D19" s="45">
        <v>2.4691159805420752E-2</v>
      </c>
      <c r="E19" s="45">
        <v>1.2029766877394807E-2</v>
      </c>
      <c r="F19" s="45">
        <v>1.9616393613368602E-2</v>
      </c>
      <c r="G19" s="45">
        <v>0.84350047407295037</v>
      </c>
      <c r="H19" s="45">
        <v>1.0402610731644186E-2</v>
      </c>
      <c r="I19" s="46">
        <v>8.9330546158113949E-2</v>
      </c>
      <c r="J19" s="47">
        <v>1</v>
      </c>
    </row>
    <row r="20" spans="1:10" x14ac:dyDescent="0.15">
      <c r="A20" s="39">
        <v>31</v>
      </c>
      <c r="B20" s="6" t="s">
        <v>16</v>
      </c>
      <c r="C20" s="45">
        <v>2.1412611037492802E-3</v>
      </c>
      <c r="D20" s="45">
        <v>9.0825057753686614E-2</v>
      </c>
      <c r="E20" s="45">
        <v>0.19087838309096911</v>
      </c>
      <c r="F20" s="45">
        <v>0.1011664405389693</v>
      </c>
      <c r="G20" s="45">
        <v>0.59808969208463991</v>
      </c>
      <c r="H20" s="45">
        <v>-6.4564443126664795E-4</v>
      </c>
      <c r="I20" s="46">
        <v>1.7544809859252365E-2</v>
      </c>
      <c r="J20" s="47">
        <v>1</v>
      </c>
    </row>
    <row r="21" spans="1:10" x14ac:dyDescent="0.15">
      <c r="A21" s="39">
        <v>32</v>
      </c>
      <c r="B21" s="6" t="s">
        <v>17</v>
      </c>
      <c r="C21" s="45">
        <v>8.2543533846868365E-4</v>
      </c>
      <c r="D21" s="45">
        <v>5.910909823695127E-2</v>
      </c>
      <c r="E21" s="45">
        <v>3.7185004583922793E-2</v>
      </c>
      <c r="F21" s="45">
        <v>1.8446801330731757E-2</v>
      </c>
      <c r="G21" s="45">
        <v>3.7360220648318773E-2</v>
      </c>
      <c r="H21" s="45">
        <v>-0.1324890716529753</v>
      </c>
      <c r="I21" s="46">
        <v>0.97956251151458207</v>
      </c>
      <c r="J21" s="47">
        <v>1</v>
      </c>
    </row>
    <row r="22" spans="1:10" x14ac:dyDescent="0.15">
      <c r="A22" s="39">
        <v>33</v>
      </c>
      <c r="B22" s="6" t="s">
        <v>18</v>
      </c>
      <c r="C22" s="45">
        <v>5.2645243812192615E-3</v>
      </c>
      <c r="D22" s="45">
        <v>0.36228811265196798</v>
      </c>
      <c r="E22" s="45">
        <v>1.6673733180485109E-2</v>
      </c>
      <c r="F22" s="45">
        <v>9.7797250527473345E-2</v>
      </c>
      <c r="G22" s="45">
        <v>0.45799948963391379</v>
      </c>
      <c r="H22" s="45">
        <v>-2.0747412836488954E-2</v>
      </c>
      <c r="I22" s="46">
        <v>8.0724302461429365E-2</v>
      </c>
      <c r="J22" s="47">
        <v>1</v>
      </c>
    </row>
    <row r="23" spans="1:10" x14ac:dyDescent="0.15">
      <c r="A23" s="39">
        <v>34</v>
      </c>
      <c r="B23" s="6" t="s">
        <v>19</v>
      </c>
      <c r="C23" s="45">
        <v>2.8401479360843414E-3</v>
      </c>
      <c r="D23" s="45">
        <v>0.39751056546037594</v>
      </c>
      <c r="E23" s="45">
        <v>1.3075682966202198E-2</v>
      </c>
      <c r="F23" s="45">
        <v>0.23168183652703919</v>
      </c>
      <c r="G23" s="45">
        <v>0.35083393667039686</v>
      </c>
      <c r="H23" s="45">
        <v>-1.3373793358705689E-3</v>
      </c>
      <c r="I23" s="46">
        <v>5.3952097757721286E-3</v>
      </c>
      <c r="J23" s="47">
        <v>1</v>
      </c>
    </row>
    <row r="24" spans="1:10" x14ac:dyDescent="0.15">
      <c r="A24" s="39">
        <v>35</v>
      </c>
      <c r="B24" s="6" t="s">
        <v>20</v>
      </c>
      <c r="C24" s="45">
        <v>8.2925006105558248E-4</v>
      </c>
      <c r="D24" s="45">
        <v>0.5404918747932359</v>
      </c>
      <c r="E24" s="45">
        <v>3.8251119452621461E-2</v>
      </c>
      <c r="F24" s="45">
        <v>6.1691743424948348E-2</v>
      </c>
      <c r="G24" s="45">
        <v>0.26643635028511609</v>
      </c>
      <c r="H24" s="45">
        <v>-8.877253306801421E-3</v>
      </c>
      <c r="I24" s="46">
        <v>0.10117691528982407</v>
      </c>
      <c r="J24" s="47">
        <v>1</v>
      </c>
    </row>
    <row r="25" spans="1:10" x14ac:dyDescent="0.15">
      <c r="A25" s="39">
        <v>39</v>
      </c>
      <c r="B25" s="6" t="s">
        <v>21</v>
      </c>
      <c r="C25" s="45">
        <v>2.068298287148726E-2</v>
      </c>
      <c r="D25" s="45">
        <v>0.48523535075376234</v>
      </c>
      <c r="E25" s="45">
        <v>0.12674493725423205</v>
      </c>
      <c r="F25" s="45">
        <v>4.2032692124018813E-2</v>
      </c>
      <c r="G25" s="45">
        <v>0.15419577127676029</v>
      </c>
      <c r="H25" s="45">
        <v>-3.9828234081687314E-3</v>
      </c>
      <c r="I25" s="46">
        <v>0.17509108912790786</v>
      </c>
      <c r="J25" s="47">
        <v>1</v>
      </c>
    </row>
    <row r="26" spans="1:10" x14ac:dyDescent="0.15">
      <c r="A26" s="39">
        <v>41</v>
      </c>
      <c r="B26" s="6" t="s">
        <v>22</v>
      </c>
      <c r="C26" s="45" t="str">
        <v>-</v>
      </c>
      <c r="D26" s="45" t="str">
        <v>-</v>
      </c>
      <c r="E26" s="45" t="str">
        <v>-</v>
      </c>
      <c r="F26" s="45" t="str">
        <v>-</v>
      </c>
      <c r="G26" s="45" t="str">
        <v>-</v>
      </c>
      <c r="H26" s="45" t="str">
        <v>-</v>
      </c>
      <c r="I26" s="46" t="str">
        <v>-</v>
      </c>
      <c r="J26" s="47" t="str">
        <v>-</v>
      </c>
    </row>
    <row r="27" spans="1:10" x14ac:dyDescent="0.15">
      <c r="A27" s="39">
        <v>46</v>
      </c>
      <c r="B27" s="6" t="s">
        <v>23</v>
      </c>
      <c r="C27" s="45">
        <v>9.2359969292024717E-3</v>
      </c>
      <c r="D27" s="45">
        <v>0.45216047381517183</v>
      </c>
      <c r="E27" s="45">
        <v>0.14768570168163375</v>
      </c>
      <c r="F27" s="45">
        <v>2.0912179480772945E-2</v>
      </c>
      <c r="G27" s="45">
        <v>4.5798396275244922E-2</v>
      </c>
      <c r="H27" s="45">
        <v>-3.9071647428961961E-4</v>
      </c>
      <c r="I27" s="46">
        <v>0.32459796829226362</v>
      </c>
      <c r="J27" s="47">
        <v>1</v>
      </c>
    </row>
    <row r="28" spans="1:10" x14ac:dyDescent="0.15">
      <c r="A28" s="39">
        <v>47</v>
      </c>
      <c r="B28" s="6" t="s">
        <v>24</v>
      </c>
      <c r="C28" s="45">
        <v>1.0332140770563589E-2</v>
      </c>
      <c r="D28" s="45">
        <v>0.52723585273295825</v>
      </c>
      <c r="E28" s="45">
        <v>0.20045969228440033</v>
      </c>
      <c r="F28" s="45">
        <v>2.4187399733307455E-2</v>
      </c>
      <c r="G28" s="45">
        <v>6.0519461602294648E-2</v>
      </c>
      <c r="H28" s="45">
        <v>-7.3133552171697518E-5</v>
      </c>
      <c r="I28" s="46">
        <v>0.17733858642864742</v>
      </c>
      <c r="J28" s="47">
        <v>1</v>
      </c>
    </row>
    <row r="29" spans="1:10" x14ac:dyDescent="0.15">
      <c r="A29" s="39">
        <v>48</v>
      </c>
      <c r="B29" s="6" t="s">
        <v>25</v>
      </c>
      <c r="C29" s="45">
        <v>9.6331418416076096E-3</v>
      </c>
      <c r="D29" s="45">
        <v>0.30593574773279059</v>
      </c>
      <c r="E29" s="45">
        <v>0.4842751036636867</v>
      </c>
      <c r="F29" s="45">
        <v>2.5050202466497518E-2</v>
      </c>
      <c r="G29" s="45">
        <v>4.6033929788659944E-2</v>
      </c>
      <c r="H29" s="45">
        <v>-6.1334445682274634E-5</v>
      </c>
      <c r="I29" s="46">
        <v>0.1291332089524399</v>
      </c>
      <c r="J29" s="47">
        <v>1</v>
      </c>
    </row>
    <row r="30" spans="1:10" x14ac:dyDescent="0.15">
      <c r="A30" s="39">
        <v>51</v>
      </c>
      <c r="B30" s="6" t="s">
        <v>26</v>
      </c>
      <c r="C30" s="45">
        <v>2.0446164966506249E-2</v>
      </c>
      <c r="D30" s="45">
        <v>0.63249856244558644</v>
      </c>
      <c r="E30" s="45">
        <v>6.2572098088298916E-2</v>
      </c>
      <c r="F30" s="45">
        <v>3.6077384873841087E-2</v>
      </c>
      <c r="G30" s="45">
        <v>0.11308497838190086</v>
      </c>
      <c r="H30" s="45">
        <v>-1.1314126384802865E-4</v>
      </c>
      <c r="I30" s="46">
        <v>0.1354339525077147</v>
      </c>
      <c r="J30" s="47">
        <v>1</v>
      </c>
    </row>
    <row r="31" spans="1:10" x14ac:dyDescent="0.15">
      <c r="A31" s="39">
        <v>53</v>
      </c>
      <c r="B31" s="6" t="s">
        <v>27</v>
      </c>
      <c r="C31" s="45">
        <v>3.2523488643293554E-3</v>
      </c>
      <c r="D31" s="45">
        <v>0.72500598289775531</v>
      </c>
      <c r="E31" s="45">
        <v>8.1036971074991845E-2</v>
      </c>
      <c r="F31" s="45">
        <v>2.4444767433952238E-2</v>
      </c>
      <c r="G31" s="45">
        <v>3.5720422134859944E-2</v>
      </c>
      <c r="H31" s="45">
        <v>8.6586563509051799E-5</v>
      </c>
      <c r="I31" s="46">
        <v>0.1304529210306023</v>
      </c>
      <c r="J31" s="47">
        <v>1</v>
      </c>
    </row>
    <row r="32" spans="1:10" x14ac:dyDescent="0.15">
      <c r="A32" s="39">
        <v>55</v>
      </c>
      <c r="B32" s="6" t="s">
        <v>28</v>
      </c>
      <c r="C32" s="45">
        <v>8.6847445426002472E-4</v>
      </c>
      <c r="D32" s="45">
        <v>0.94590074182171457</v>
      </c>
      <c r="E32" s="45">
        <v>1.3907514483389515E-2</v>
      </c>
      <c r="F32" s="45">
        <v>2.4328030083187418E-3</v>
      </c>
      <c r="G32" s="45">
        <v>1.6090262625755899E-2</v>
      </c>
      <c r="H32" s="45">
        <v>2.4222569715283973E-6</v>
      </c>
      <c r="I32" s="46">
        <v>2.0797781349590056E-2</v>
      </c>
      <c r="J32" s="47">
        <v>1</v>
      </c>
    </row>
    <row r="33" spans="1:10" x14ac:dyDescent="0.15">
      <c r="A33" s="39">
        <v>57</v>
      </c>
      <c r="B33" s="6" t="s">
        <v>29</v>
      </c>
      <c r="C33" s="45">
        <v>1.1054414714453557E-2</v>
      </c>
      <c r="D33" s="45">
        <v>0.38078497795978045</v>
      </c>
      <c r="E33" s="45">
        <v>0.11468426001903988</v>
      </c>
      <c r="F33" s="45">
        <v>6.1122468293453094E-2</v>
      </c>
      <c r="G33" s="45">
        <v>8.8552530608388511E-2</v>
      </c>
      <c r="H33" s="45">
        <v>5.5343289612250852E-4</v>
      </c>
      <c r="I33" s="46">
        <v>0.34324791550876194</v>
      </c>
      <c r="J33" s="47">
        <v>1</v>
      </c>
    </row>
    <row r="34" spans="1:10" x14ac:dyDescent="0.15">
      <c r="A34" s="39">
        <v>59</v>
      </c>
      <c r="B34" s="6" t="s">
        <v>30</v>
      </c>
      <c r="C34" s="45">
        <v>5.7863805482267511E-3</v>
      </c>
      <c r="D34" s="45">
        <v>0.49506327037066922</v>
      </c>
      <c r="E34" s="45">
        <v>8.5715066482844923E-2</v>
      </c>
      <c r="F34" s="45">
        <v>6.1384712023987542E-2</v>
      </c>
      <c r="G34" s="45">
        <v>0.23801724293194521</v>
      </c>
      <c r="H34" s="45">
        <v>-2.5643736905748822E-5</v>
      </c>
      <c r="I34" s="46">
        <v>0.11405897137923222</v>
      </c>
      <c r="J34" s="47">
        <v>1</v>
      </c>
    </row>
    <row r="35" spans="1:10" x14ac:dyDescent="0.15">
      <c r="A35" s="39">
        <v>61</v>
      </c>
      <c r="B35" s="6" t="s">
        <v>31</v>
      </c>
      <c r="C35" s="45" t="str">
        <v>-</v>
      </c>
      <c r="D35" s="45" t="str">
        <v>-</v>
      </c>
      <c r="E35" s="45" t="str">
        <v>-</v>
      </c>
      <c r="F35" s="45" t="str">
        <v>-</v>
      </c>
      <c r="G35" s="45" t="str">
        <v>-</v>
      </c>
      <c r="H35" s="45" t="str">
        <v>-</v>
      </c>
      <c r="I35" s="46" t="str">
        <v>-</v>
      </c>
      <c r="J35" s="47" t="str">
        <v>-</v>
      </c>
    </row>
    <row r="36" spans="1:10" x14ac:dyDescent="0.15">
      <c r="A36" s="39">
        <v>63</v>
      </c>
      <c r="B36" s="6" t="s">
        <v>32</v>
      </c>
      <c r="C36" s="45">
        <v>6.6842671970684183E-5</v>
      </c>
      <c r="D36" s="45">
        <v>0.1853097785810601</v>
      </c>
      <c r="E36" s="45">
        <v>0.50259850709892318</v>
      </c>
      <c r="F36" s="45">
        <v>2.7021132008179901E-2</v>
      </c>
      <c r="G36" s="45">
        <v>0.28163671310645705</v>
      </c>
      <c r="H36" s="45">
        <v>-2.7149060354170642E-6</v>
      </c>
      <c r="I36" s="46">
        <v>3.3697414394442374E-3</v>
      </c>
      <c r="J36" s="47">
        <v>1</v>
      </c>
    </row>
    <row r="37" spans="1:10" x14ac:dyDescent="0.15">
      <c r="A37" s="39">
        <v>64</v>
      </c>
      <c r="B37" s="6" t="s">
        <v>33</v>
      </c>
      <c r="C37" s="45">
        <v>5.4047877821477783E-3</v>
      </c>
      <c r="D37" s="45">
        <v>0.21288020473480143</v>
      </c>
      <c r="E37" s="45">
        <v>0.78148771955486129</v>
      </c>
      <c r="F37" s="45">
        <v>1.3996464199791657E-5</v>
      </c>
      <c r="G37" s="45">
        <v>2.801346732088312E-5</v>
      </c>
      <c r="H37" s="45">
        <v>7.7390475875189867E-8</v>
      </c>
      <c r="I37" s="46">
        <v>1.8520060619286677E-4</v>
      </c>
      <c r="J37" s="47">
        <v>1</v>
      </c>
    </row>
    <row r="38" spans="1:10" x14ac:dyDescent="0.15">
      <c r="A38" s="39">
        <v>65</v>
      </c>
      <c r="B38" s="6" t="s">
        <v>34</v>
      </c>
      <c r="C38" s="45">
        <v>3.6036972030867513E-3</v>
      </c>
      <c r="D38" s="45">
        <v>0.77889203448692435</v>
      </c>
      <c r="E38" s="45">
        <v>5.6966369553086274E-2</v>
      </c>
      <c r="F38" s="45">
        <v>1.659442512636897E-2</v>
      </c>
      <c r="G38" s="45">
        <v>2.831586120033245E-2</v>
      </c>
      <c r="H38" s="45">
        <v>1.0171697316953768E-4</v>
      </c>
      <c r="I38" s="46">
        <v>0.1155258954570318</v>
      </c>
      <c r="J38" s="47">
        <v>1</v>
      </c>
    </row>
    <row r="39" spans="1:10" x14ac:dyDescent="0.15">
      <c r="A39" s="39">
        <v>66</v>
      </c>
      <c r="B39" s="6" t="s">
        <v>35</v>
      </c>
      <c r="C39" s="45">
        <v>6.3663440203845937E-3</v>
      </c>
      <c r="D39" s="45">
        <v>0.31641692511501102</v>
      </c>
      <c r="E39" s="45">
        <v>0.18077263585487877</v>
      </c>
      <c r="F39" s="45">
        <v>8.7480591056007806E-2</v>
      </c>
      <c r="G39" s="45">
        <v>0.14328921731112046</v>
      </c>
      <c r="H39" s="45">
        <v>-6.4518710956113406E-5</v>
      </c>
      <c r="I39" s="46">
        <v>0.26573880535355349</v>
      </c>
      <c r="J39" s="47">
        <v>1</v>
      </c>
    </row>
    <row r="40" spans="1:10" x14ac:dyDescent="0.15">
      <c r="A40" s="39">
        <v>67</v>
      </c>
      <c r="B40" s="6" t="s">
        <v>36</v>
      </c>
      <c r="C40" s="45">
        <v>9.4787164477065367E-2</v>
      </c>
      <c r="D40" s="45">
        <v>0.81497762558156606</v>
      </c>
      <c r="E40" s="45">
        <v>6.1206290310880464E-2</v>
      </c>
      <c r="F40" s="45">
        <v>1.266020061842555E-3</v>
      </c>
      <c r="G40" s="45">
        <v>1.8202734219997713E-2</v>
      </c>
      <c r="H40" s="45">
        <v>-3.0703548957079919E-6</v>
      </c>
      <c r="I40" s="46">
        <v>9.5632357035434733E-3</v>
      </c>
      <c r="J40" s="47">
        <v>1</v>
      </c>
    </row>
    <row r="41" spans="1:10" x14ac:dyDescent="0.15">
      <c r="A41" s="39">
        <v>68</v>
      </c>
      <c r="B41" s="6" t="s">
        <v>37</v>
      </c>
      <c r="C41" s="45" t="str">
        <v>-</v>
      </c>
      <c r="D41" s="45" t="str">
        <v>-</v>
      </c>
      <c r="E41" s="45" t="str">
        <v>-</v>
      </c>
      <c r="F41" s="45" t="str">
        <v>-</v>
      </c>
      <c r="G41" s="45" t="str">
        <v>-</v>
      </c>
      <c r="H41" s="45" t="str">
        <v>-</v>
      </c>
      <c r="I41" s="46" t="str">
        <v>-</v>
      </c>
      <c r="J41" s="47" t="str">
        <v>-</v>
      </c>
    </row>
    <row r="42" spans="1:10" x14ac:dyDescent="0.15">
      <c r="A42" s="30">
        <v>69</v>
      </c>
      <c r="B42" s="5" t="s">
        <v>38</v>
      </c>
      <c r="C42" s="45">
        <v>6.6962760318898936E-3</v>
      </c>
      <c r="D42" s="45">
        <v>0.25909636368650441</v>
      </c>
      <c r="E42" s="45">
        <v>0.11718426378894981</v>
      </c>
      <c r="F42" s="45">
        <v>0.13434225216614731</v>
      </c>
      <c r="G42" s="45">
        <v>0.15491808121105191</v>
      </c>
      <c r="H42" s="45">
        <v>-2.0789340128037016E-4</v>
      </c>
      <c r="I42" s="46">
        <v>0.32797065651673707</v>
      </c>
      <c r="J42" s="48">
        <v>1</v>
      </c>
    </row>
    <row r="43" spans="1:10" x14ac:dyDescent="0.15">
      <c r="A43" s="104" t="s">
        <v>80</v>
      </c>
      <c r="B43" s="108"/>
      <c r="C43" s="49">
        <v>1.1471160530218183E-2</v>
      </c>
      <c r="D43" s="50">
        <v>0.42204590897280603</v>
      </c>
      <c r="E43" s="50">
        <v>0.10733524232488353</v>
      </c>
      <c r="F43" s="50">
        <v>6.3266584638394491E-2</v>
      </c>
      <c r="G43" s="50">
        <v>0.16613613240573868</v>
      </c>
      <c r="H43" s="50">
        <v>-3.7301419811885156E-3</v>
      </c>
      <c r="I43" s="51">
        <v>0.23347511310914768</v>
      </c>
      <c r="J43" s="48">
        <v>1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B7C6F-61AB-44E9-9E8B-418C38AC2951}">
  <sheetPr codeName="Sheet1">
    <tabColor rgb="FF00B0F0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50" width="18.625" style="2" customWidth="1"/>
    <col min="51" max="16384" width="9" style="2"/>
  </cols>
  <sheetData>
    <row r="1" spans="1:41" x14ac:dyDescent="0.15">
      <c r="A1" s="1" t="s">
        <v>66</v>
      </c>
    </row>
    <row r="2" spans="1:41" ht="18.75" customHeight="1" x14ac:dyDescent="0.15">
      <c r="A2" s="96"/>
      <c r="B2" s="97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</row>
    <row r="3" spans="1:41" ht="25.5" x14ac:dyDescent="0.15">
      <c r="A3" s="98"/>
      <c r="B3" s="99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</row>
    <row r="4" spans="1:41" x14ac:dyDescent="0.15">
      <c r="A4" s="90">
        <v>1</v>
      </c>
      <c r="B4" s="6" t="s">
        <v>0</v>
      </c>
      <c r="C4" s="21">
        <f t="array" ref="C4:AO42">生産者価格評価表!C4:AO42/生産者価格評価表!C51:AO51</f>
        <v>0.14650280443501523</v>
      </c>
      <c r="D4" s="21">
        <v>9.2612165308851634E-4</v>
      </c>
      <c r="E4" s="21">
        <v>0</v>
      </c>
      <c r="F4" s="21">
        <v>0</v>
      </c>
      <c r="G4" s="21">
        <v>0.34603032402245315</v>
      </c>
      <c r="H4" s="21">
        <v>5.8566924769445363E-4</v>
      </c>
      <c r="I4" s="21">
        <v>5.50000263879496E-3</v>
      </c>
      <c r="J4" s="21">
        <v>3.3057745653385545E-4</v>
      </c>
      <c r="K4" s="21">
        <v>0</v>
      </c>
      <c r="L4" s="21">
        <v>9.8801529919121918E-4</v>
      </c>
      <c r="M4" s="21">
        <v>5.6715010038287348E-5</v>
      </c>
      <c r="N4" s="21">
        <v>0</v>
      </c>
      <c r="O4" s="21">
        <v>3.186550208878366E-7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3.6136538254610395E-3</v>
      </c>
      <c r="Y4" s="21">
        <v>1.0265262713486151E-3</v>
      </c>
      <c r="Z4" s="21">
        <v>0</v>
      </c>
      <c r="AA4" s="21">
        <v>0</v>
      </c>
      <c r="AB4" s="21">
        <v>0</v>
      </c>
      <c r="AC4" s="21">
        <v>1.6516743145069337E-4</v>
      </c>
      <c r="AD4" s="21">
        <v>0</v>
      </c>
      <c r="AE4" s="21">
        <v>4.8561336525431858E-6</v>
      </c>
      <c r="AF4" s="21">
        <v>6.0810149915623686E-5</v>
      </c>
      <c r="AG4" s="21">
        <v>0</v>
      </c>
      <c r="AH4" s="21">
        <v>1.9532634830180535E-5</v>
      </c>
      <c r="AI4" s="21">
        <v>1.1769698370648752E-3</v>
      </c>
      <c r="AJ4" s="21">
        <v>1.5323386752048584E-3</v>
      </c>
      <c r="AK4" s="21">
        <v>1.516049017669925E-3</v>
      </c>
      <c r="AL4" s="21">
        <v>1.0232205942979339E-5</v>
      </c>
      <c r="AM4" s="21">
        <v>1.1411691656114643E-2</v>
      </c>
      <c r="AN4" s="21">
        <v>0</v>
      </c>
      <c r="AO4" s="22">
        <v>0</v>
      </c>
    </row>
    <row r="5" spans="1:41" x14ac:dyDescent="0.15">
      <c r="A5" s="90">
        <v>2</v>
      </c>
      <c r="B5" s="6" t="s">
        <v>1</v>
      </c>
      <c r="C5" s="21">
        <v>2.0930136556712568E-4</v>
      </c>
      <c r="D5" s="21">
        <v>0.18706608744509087</v>
      </c>
      <c r="E5" s="21">
        <v>3.9603019010979381E-4</v>
      </c>
      <c r="F5" s="21">
        <v>6.6653861046089938E-5</v>
      </c>
      <c r="G5" s="21">
        <v>5.5178212782363938E-4</v>
      </c>
      <c r="H5" s="21">
        <v>7.6558071594046233E-7</v>
      </c>
      <c r="I5" s="21">
        <v>5.9953170185436916E-2</v>
      </c>
      <c r="J5" s="21">
        <v>4.7111280037433506E-5</v>
      </c>
      <c r="K5" s="21">
        <v>0</v>
      </c>
      <c r="L5" s="21">
        <v>0</v>
      </c>
      <c r="M5" s="21">
        <v>9.4300491750121476E-7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1.9304467748797911E-7</v>
      </c>
      <c r="X5" s="21">
        <v>7.6454475607246752E-5</v>
      </c>
      <c r="Y5" s="21">
        <v>5.5201242824633924E-5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3.5340219497148156E-6</v>
      </c>
      <c r="AI5" s="21">
        <v>4.4663594323784864E-5</v>
      </c>
      <c r="AJ5" s="21">
        <v>3.8559888642393891E-5</v>
      </c>
      <c r="AK5" s="21">
        <v>0</v>
      </c>
      <c r="AL5" s="21">
        <v>0</v>
      </c>
      <c r="AM5" s="21">
        <v>1.1097217073884839E-3</v>
      </c>
      <c r="AN5" s="21">
        <v>0</v>
      </c>
      <c r="AO5" s="22">
        <v>0</v>
      </c>
    </row>
    <row r="6" spans="1:41" x14ac:dyDescent="0.15">
      <c r="A6" s="90">
        <v>3</v>
      </c>
      <c r="B6" s="6" t="s">
        <v>2</v>
      </c>
      <c r="C6" s="21">
        <v>0</v>
      </c>
      <c r="D6" s="21">
        <v>0</v>
      </c>
      <c r="E6" s="21">
        <v>7.3722519539580728E-2</v>
      </c>
      <c r="F6" s="21">
        <v>0</v>
      </c>
      <c r="G6" s="21">
        <v>2.1182340054556551E-2</v>
      </c>
      <c r="H6" s="21">
        <v>0</v>
      </c>
      <c r="I6" s="21">
        <v>0</v>
      </c>
      <c r="J6" s="21">
        <v>1.7966166115970406E-5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5.8072365576985877E-4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5.7665980954079814E-6</v>
      </c>
      <c r="AG6" s="21">
        <v>0</v>
      </c>
      <c r="AH6" s="21">
        <v>5.890036582858026E-6</v>
      </c>
      <c r="AI6" s="21">
        <v>7.7702417522201067E-5</v>
      </c>
      <c r="AJ6" s="21">
        <v>2.7797497900222077E-4</v>
      </c>
      <c r="AK6" s="21">
        <v>0</v>
      </c>
      <c r="AL6" s="21">
        <v>0</v>
      </c>
      <c r="AM6" s="21">
        <v>3.605418912498192E-3</v>
      </c>
      <c r="AN6" s="21">
        <v>0</v>
      </c>
      <c r="AO6" s="22">
        <v>0</v>
      </c>
    </row>
    <row r="7" spans="1:41" x14ac:dyDescent="0.15">
      <c r="A7" s="90">
        <v>6</v>
      </c>
      <c r="B7" s="6" t="s">
        <v>3</v>
      </c>
      <c r="C7" s="21">
        <v>1.7108006609487147E-5</v>
      </c>
      <c r="D7" s="21">
        <v>4.0897267278819464E-4</v>
      </c>
      <c r="E7" s="21">
        <v>0</v>
      </c>
      <c r="F7" s="21">
        <v>5.9699641543614554E-3</v>
      </c>
      <c r="G7" s="21">
        <v>1.220127973996734E-4</v>
      </c>
      <c r="H7" s="21">
        <v>4.2872520092665887E-5</v>
      </c>
      <c r="I7" s="21">
        <v>4.934546575861962E-3</v>
      </c>
      <c r="J7" s="21">
        <v>2.0806417354837372E-2</v>
      </c>
      <c r="K7" s="21">
        <v>3.9604456754690494E-2</v>
      </c>
      <c r="L7" s="21">
        <v>2.3822703914509092E-5</v>
      </c>
      <c r="M7" s="21">
        <v>3.5759958906539997E-2</v>
      </c>
      <c r="N7" s="21">
        <v>3.1020256227316439E-6</v>
      </c>
      <c r="O7" s="21">
        <v>0.15057947415548453</v>
      </c>
      <c r="P7" s="21">
        <v>1.1702788189286097E-4</v>
      </c>
      <c r="Q7" s="21">
        <v>4.4615606133429051E-5</v>
      </c>
      <c r="R7" s="21">
        <v>8.6179269714858428E-5</v>
      </c>
      <c r="S7" s="21">
        <v>1.6853638739347822E-4</v>
      </c>
      <c r="T7" s="21">
        <v>7.1084363167651387E-5</v>
      </c>
      <c r="U7" s="21">
        <v>1.1670618727188316E-5</v>
      </c>
      <c r="V7" s="21">
        <v>2.3119128824987616E-6</v>
      </c>
      <c r="W7" s="21">
        <v>8.764228357954251E-5</v>
      </c>
      <c r="X7" s="21">
        <v>2.5697198745769048E-4</v>
      </c>
      <c r="Y7" s="21">
        <v>2.3947251370549988E-3</v>
      </c>
      <c r="Z7" s="21">
        <v>5.6290950291125137E-2</v>
      </c>
      <c r="AA7" s="21">
        <v>0</v>
      </c>
      <c r="AB7" s="21">
        <v>1.0061595410168482E-6</v>
      </c>
      <c r="AC7" s="21">
        <v>1.966131736217732E-6</v>
      </c>
      <c r="AD7" s="21">
        <v>7.3702119494843212E-7</v>
      </c>
      <c r="AE7" s="21">
        <v>3.2266668787662364E-7</v>
      </c>
      <c r="AF7" s="21">
        <v>1.5926794739698233E-6</v>
      </c>
      <c r="AG7" s="21">
        <v>1.0958364297561452E-7</v>
      </c>
      <c r="AH7" s="21">
        <v>7.1794770239701888E-6</v>
      </c>
      <c r="AI7" s="21">
        <v>2.8526576511595469E-5</v>
      </c>
      <c r="AJ7" s="21">
        <v>6.3111993386752476E-6</v>
      </c>
      <c r="AK7" s="21">
        <v>4.2985387247863837E-5</v>
      </c>
      <c r="AL7" s="21">
        <v>4.879975142036301E-6</v>
      </c>
      <c r="AM7" s="21">
        <v>3.0353811530387563E-5</v>
      </c>
      <c r="AN7" s="21">
        <v>0</v>
      </c>
      <c r="AO7" s="22">
        <v>1.1543815201974246E-4</v>
      </c>
    </row>
    <row r="8" spans="1:41" x14ac:dyDescent="0.15">
      <c r="A8" s="90">
        <v>11</v>
      </c>
      <c r="B8" s="6" t="s">
        <v>4</v>
      </c>
      <c r="C8" s="21">
        <v>0.22157948000475564</v>
      </c>
      <c r="D8" s="21">
        <v>1.4162265565108063E-2</v>
      </c>
      <c r="E8" s="21">
        <v>0.16103289407171778</v>
      </c>
      <c r="F8" s="21">
        <v>0</v>
      </c>
      <c r="G8" s="21">
        <v>0.15592617013919396</v>
      </c>
      <c r="H8" s="21">
        <v>1.0993739080905039E-3</v>
      </c>
      <c r="I8" s="21">
        <v>1.8187580121982695E-3</v>
      </c>
      <c r="J8" s="21">
        <v>6.5049498783890181E-3</v>
      </c>
      <c r="K8" s="21">
        <v>0</v>
      </c>
      <c r="L8" s="21">
        <v>1.6299744783611484E-5</v>
      </c>
      <c r="M8" s="21">
        <v>6.0918117670578475E-4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1.2440370228438422E-3</v>
      </c>
      <c r="Y8" s="21">
        <v>5.662723564738813E-5</v>
      </c>
      <c r="Z8" s="21">
        <v>0</v>
      </c>
      <c r="AA8" s="21">
        <v>0</v>
      </c>
      <c r="AB8" s="21">
        <v>0</v>
      </c>
      <c r="AC8" s="21">
        <v>1.3722115645791301E-4</v>
      </c>
      <c r="AD8" s="21">
        <v>0</v>
      </c>
      <c r="AE8" s="21">
        <v>0</v>
      </c>
      <c r="AF8" s="21">
        <v>1.7851740103927278E-4</v>
      </c>
      <c r="AG8" s="21">
        <v>5.4791821487807258E-8</v>
      </c>
      <c r="AH8" s="21">
        <v>6.8450184601706013E-4</v>
      </c>
      <c r="AI8" s="21">
        <v>5.2091211242836213E-3</v>
      </c>
      <c r="AJ8" s="21">
        <v>6.41381191437276E-3</v>
      </c>
      <c r="AK8" s="21">
        <v>1.1190854793733643E-3</v>
      </c>
      <c r="AL8" s="21">
        <v>5.745777183365322E-6</v>
      </c>
      <c r="AM8" s="21">
        <v>0.10120688346230444</v>
      </c>
      <c r="AN8" s="21">
        <v>0</v>
      </c>
      <c r="AO8" s="22">
        <v>3.3279842164563055E-3</v>
      </c>
    </row>
    <row r="9" spans="1:41" x14ac:dyDescent="0.15">
      <c r="A9" s="90">
        <v>15</v>
      </c>
      <c r="B9" s="6" t="s">
        <v>5</v>
      </c>
      <c r="C9" s="21">
        <v>2.302435783637979E-3</v>
      </c>
      <c r="D9" s="21">
        <v>9.6806756824627997E-4</v>
      </c>
      <c r="E9" s="21">
        <v>9.6058234596981124E-3</v>
      </c>
      <c r="F9" s="21">
        <v>1.4013469331447634E-3</v>
      </c>
      <c r="G9" s="21">
        <v>7.1803026951303335E-4</v>
      </c>
      <c r="H9" s="21">
        <v>0.19374857410591656</v>
      </c>
      <c r="I9" s="21">
        <v>2.26647355713833E-3</v>
      </c>
      <c r="J9" s="21">
        <v>1.6169549504373363E-3</v>
      </c>
      <c r="K9" s="21">
        <v>3.0795508868927511E-4</v>
      </c>
      <c r="L9" s="21">
        <v>1.2845452716007666E-3</v>
      </c>
      <c r="M9" s="21">
        <v>2.3381133354501548E-3</v>
      </c>
      <c r="N9" s="21">
        <v>3.7224307472779727E-4</v>
      </c>
      <c r="O9" s="21">
        <v>4.5376474974427936E-4</v>
      </c>
      <c r="P9" s="21">
        <v>1.1875329297205059E-3</v>
      </c>
      <c r="Q9" s="21">
        <v>1.1275580459175706E-3</v>
      </c>
      <c r="R9" s="21">
        <v>1.5347698806216113E-3</v>
      </c>
      <c r="S9" s="21">
        <v>1.7066730723408541E-3</v>
      </c>
      <c r="T9" s="21">
        <v>2.8637180595913526E-3</v>
      </c>
      <c r="U9" s="21">
        <v>7.9103453732882415E-4</v>
      </c>
      <c r="V9" s="21">
        <v>1.5218166549048099E-3</v>
      </c>
      <c r="W9" s="21">
        <v>6.5693103749159287E-4</v>
      </c>
      <c r="X9" s="21">
        <v>3.3399279251387979E-3</v>
      </c>
      <c r="Y9" s="21">
        <v>3.4846904114191998E-3</v>
      </c>
      <c r="Z9" s="21">
        <v>3.2536801158932589E-4</v>
      </c>
      <c r="AA9" s="21">
        <v>6.4209600874417041E-4</v>
      </c>
      <c r="AB9" s="21">
        <v>2.2834790783377371E-3</v>
      </c>
      <c r="AC9" s="21">
        <v>4.1916444743153574E-3</v>
      </c>
      <c r="AD9" s="21">
        <v>1.2278466015676317E-3</v>
      </c>
      <c r="AE9" s="21">
        <v>2.6071468380431189E-5</v>
      </c>
      <c r="AF9" s="21">
        <v>2.2065475712214682E-3</v>
      </c>
      <c r="AG9" s="21">
        <v>5.8109466278893982E-4</v>
      </c>
      <c r="AH9" s="21">
        <v>4.085138345656829E-3</v>
      </c>
      <c r="AI9" s="21">
        <v>4.1459134388568107E-4</v>
      </c>
      <c r="AJ9" s="21">
        <v>3.659597681566385E-3</v>
      </c>
      <c r="AK9" s="21">
        <v>2.2927819393639009E-2</v>
      </c>
      <c r="AL9" s="21">
        <v>2.3638363460194386E-3</v>
      </c>
      <c r="AM9" s="21">
        <v>4.2435083258231332E-3</v>
      </c>
      <c r="AN9" s="21">
        <v>2.0007851103204622E-2</v>
      </c>
      <c r="AO9" s="22">
        <v>1.8256598023184975E-4</v>
      </c>
    </row>
    <row r="10" spans="1:41" x14ac:dyDescent="0.15">
      <c r="A10" s="90">
        <v>16</v>
      </c>
      <c r="B10" s="6" t="s">
        <v>6</v>
      </c>
      <c r="C10" s="21">
        <v>1.2933310836640092E-2</v>
      </c>
      <c r="D10" s="21">
        <v>1.875699903469203E-2</v>
      </c>
      <c r="E10" s="21">
        <v>3.4474621881453536E-3</v>
      </c>
      <c r="F10" s="21">
        <v>4.2698867348919432E-4</v>
      </c>
      <c r="G10" s="21">
        <v>7.7241394136722012E-3</v>
      </c>
      <c r="H10" s="21">
        <v>2.9849992114518624E-3</v>
      </c>
      <c r="I10" s="21">
        <v>0.27659861340120817</v>
      </c>
      <c r="J10" s="21">
        <v>6.2574160341245365E-3</v>
      </c>
      <c r="K10" s="21">
        <v>3.7062036836441829E-4</v>
      </c>
      <c r="L10" s="21">
        <v>4.3313437196142975E-3</v>
      </c>
      <c r="M10" s="21">
        <v>2.3896081396951319E-2</v>
      </c>
      <c r="N10" s="21">
        <v>2.7918230604584795E-4</v>
      </c>
      <c r="O10" s="21">
        <v>1.574155803185913E-4</v>
      </c>
      <c r="P10" s="21">
        <v>3.6661234539128945E-3</v>
      </c>
      <c r="Q10" s="21">
        <v>1.265460828511806E-3</v>
      </c>
      <c r="R10" s="21">
        <v>1.6435617867048E-3</v>
      </c>
      <c r="S10" s="21">
        <v>5.8232227644229376E-3</v>
      </c>
      <c r="T10" s="21">
        <v>3.3838233701785707E-3</v>
      </c>
      <c r="U10" s="21">
        <v>5.0344715065344962E-3</v>
      </c>
      <c r="V10" s="21">
        <v>3.2730906633976218E-3</v>
      </c>
      <c r="W10" s="21">
        <v>8.9900906306151866E-4</v>
      </c>
      <c r="X10" s="21">
        <v>5.2313974934258586E-2</v>
      </c>
      <c r="Y10" s="21">
        <v>3.3352157224264663E-2</v>
      </c>
      <c r="Z10" s="21">
        <v>1.2387969445197809E-3</v>
      </c>
      <c r="AA10" s="21">
        <v>2.2953987259605518E-3</v>
      </c>
      <c r="AB10" s="21">
        <v>3.8504048702146425E-3</v>
      </c>
      <c r="AC10" s="21">
        <v>7.1065151497127707E-3</v>
      </c>
      <c r="AD10" s="21">
        <v>4.228290595419155E-3</v>
      </c>
      <c r="AE10" s="21">
        <v>6.077265732812268E-4</v>
      </c>
      <c r="AF10" s="21">
        <v>2.8259488566456117E-3</v>
      </c>
      <c r="AG10" s="21">
        <v>8.5734406836616654E-3</v>
      </c>
      <c r="AH10" s="21">
        <v>1.1483183483904425E-3</v>
      </c>
      <c r="AI10" s="21">
        <v>6.6537666122615906E-3</v>
      </c>
      <c r="AJ10" s="21">
        <v>5.5918936492786999E-3</v>
      </c>
      <c r="AK10" s="21">
        <v>1.5597182633512776E-2</v>
      </c>
      <c r="AL10" s="21">
        <v>3.4039007254850462E-3</v>
      </c>
      <c r="AM10" s="21">
        <v>5.0137448197582713E-3</v>
      </c>
      <c r="AN10" s="21">
        <v>0.43129038489098803</v>
      </c>
      <c r="AO10" s="22">
        <v>5.1892887146178901E-4</v>
      </c>
    </row>
    <row r="11" spans="1:41" x14ac:dyDescent="0.15">
      <c r="A11" s="90">
        <v>20</v>
      </c>
      <c r="B11" s="6" t="s">
        <v>7</v>
      </c>
      <c r="C11" s="21">
        <v>3.6921413002998789E-2</v>
      </c>
      <c r="D11" s="21">
        <v>7.544745529034576E-4</v>
      </c>
      <c r="E11" s="21">
        <v>1.5545970260193467E-2</v>
      </c>
      <c r="F11" s="21">
        <v>1.454791210819901E-2</v>
      </c>
      <c r="G11" s="21">
        <v>5.0919268484703609E-3</v>
      </c>
      <c r="H11" s="21">
        <v>5.9824773885735545E-2</v>
      </c>
      <c r="I11" s="21">
        <v>3.2904516586585525E-2</v>
      </c>
      <c r="J11" s="21">
        <v>0.24755260892686892</v>
      </c>
      <c r="K11" s="21">
        <v>1.878526041004578E-2</v>
      </c>
      <c r="L11" s="21">
        <v>0.13512676499592194</v>
      </c>
      <c r="M11" s="21">
        <v>1.3728265588982685E-2</v>
      </c>
      <c r="N11" s="21">
        <v>1.8301951174116697E-4</v>
      </c>
      <c r="O11" s="21">
        <v>4.0313046692520213E-3</v>
      </c>
      <c r="P11" s="21">
        <v>8.7523352438718532E-3</v>
      </c>
      <c r="Q11" s="21">
        <v>3.940369214420575E-3</v>
      </c>
      <c r="R11" s="21">
        <v>2.9719285475865971E-3</v>
      </c>
      <c r="S11" s="21">
        <v>8.8588149373606435E-3</v>
      </c>
      <c r="T11" s="21">
        <v>1.1203197720164934E-2</v>
      </c>
      <c r="U11" s="21">
        <v>6.0040665103893017E-3</v>
      </c>
      <c r="V11" s="21">
        <v>8.8372869933515171E-3</v>
      </c>
      <c r="W11" s="21">
        <v>7.8159929021332977E-3</v>
      </c>
      <c r="X11" s="21">
        <v>2.3731327646127155E-2</v>
      </c>
      <c r="Y11" s="21">
        <v>4.5082939867344017E-3</v>
      </c>
      <c r="Z11" s="21">
        <v>5.3038269550432018E-4</v>
      </c>
      <c r="AA11" s="21">
        <v>7.2369458479231517E-3</v>
      </c>
      <c r="AB11" s="21">
        <v>1.322596716666647E-2</v>
      </c>
      <c r="AC11" s="21">
        <v>9.5091528625876459E-6</v>
      </c>
      <c r="AD11" s="21">
        <v>2.3492550588981276E-5</v>
      </c>
      <c r="AE11" s="21">
        <v>3.47189356155247E-5</v>
      </c>
      <c r="AF11" s="21">
        <v>3.7161605726264863E-4</v>
      </c>
      <c r="AG11" s="21">
        <v>5.0392038222336335E-4</v>
      </c>
      <c r="AH11" s="21">
        <v>9.3581537989159973E-4</v>
      </c>
      <c r="AI11" s="21">
        <v>7.3517117523281324E-3</v>
      </c>
      <c r="AJ11" s="21">
        <v>0.16419785746754917</v>
      </c>
      <c r="AK11" s="21">
        <v>2.0637870582070989E-3</v>
      </c>
      <c r="AL11" s="21">
        <v>4.070332169478939E-3</v>
      </c>
      <c r="AM11" s="21">
        <v>7.005477805713642E-3</v>
      </c>
      <c r="AN11" s="21">
        <v>9.3041804009047456E-3</v>
      </c>
      <c r="AO11" s="22">
        <v>3.1579029266466537E-3</v>
      </c>
    </row>
    <row r="12" spans="1:41" x14ac:dyDescent="0.15">
      <c r="A12" s="90">
        <v>21</v>
      </c>
      <c r="B12" s="6" t="s">
        <v>8</v>
      </c>
      <c r="C12" s="21">
        <v>3.7630368796895937E-3</v>
      </c>
      <c r="D12" s="21">
        <v>8.4984631789374113E-3</v>
      </c>
      <c r="E12" s="21">
        <v>2.227858550911048E-2</v>
      </c>
      <c r="F12" s="21">
        <v>7.845563407919004E-3</v>
      </c>
      <c r="G12" s="21">
        <v>2.3243535708620732E-3</v>
      </c>
      <c r="H12" s="21">
        <v>1.4492442952752952E-3</v>
      </c>
      <c r="I12" s="21">
        <v>6.735084337143502E-3</v>
      </c>
      <c r="J12" s="21">
        <v>1.5126314125239348E-2</v>
      </c>
      <c r="K12" s="21">
        <v>0.12263595232425523</v>
      </c>
      <c r="L12" s="21">
        <v>6.7581249525896841E-4</v>
      </c>
      <c r="M12" s="21">
        <v>1.5741715802835992E-2</v>
      </c>
      <c r="N12" s="21">
        <v>2.0163166547755684E-4</v>
      </c>
      <c r="O12" s="21">
        <v>5.4190472852185499E-3</v>
      </c>
      <c r="P12" s="21">
        <v>3.6591217857654588E-3</v>
      </c>
      <c r="Q12" s="21">
        <v>6.4287032474077315E-4</v>
      </c>
      <c r="R12" s="21">
        <v>6.3554070770768041E-4</v>
      </c>
      <c r="S12" s="21">
        <v>1.0150927240710642E-3</v>
      </c>
      <c r="T12" s="21">
        <v>7.9887307211985367E-4</v>
      </c>
      <c r="U12" s="21">
        <v>6.6499185507519032E-4</v>
      </c>
      <c r="V12" s="21">
        <v>3.4042917194794265E-4</v>
      </c>
      <c r="W12" s="21">
        <v>1.6227335589639523E-3</v>
      </c>
      <c r="X12" s="21">
        <v>2.1919309380114662E-3</v>
      </c>
      <c r="Y12" s="21">
        <v>1.5270874643422245E-2</v>
      </c>
      <c r="Z12" s="21">
        <v>6.9961498832468022E-3</v>
      </c>
      <c r="AA12" s="21">
        <v>7.1880731071398488E-3</v>
      </c>
      <c r="AB12" s="21">
        <v>1.0012293592658657E-2</v>
      </c>
      <c r="AC12" s="21">
        <v>1.4306885267211028E-3</v>
      </c>
      <c r="AD12" s="21">
        <v>3.6393492422224458E-4</v>
      </c>
      <c r="AE12" s="21">
        <v>2.8457588537278818E-4</v>
      </c>
      <c r="AF12" s="21">
        <v>9.732488063553843E-2</v>
      </c>
      <c r="AG12" s="21">
        <v>7.7289343390700915E-4</v>
      </c>
      <c r="AH12" s="21">
        <v>9.3352144942784338E-3</v>
      </c>
      <c r="AI12" s="21">
        <v>2.6854750874749688E-3</v>
      </c>
      <c r="AJ12" s="21">
        <v>2.0972166712981575E-3</v>
      </c>
      <c r="AK12" s="21">
        <v>2.7759767696546611E-3</v>
      </c>
      <c r="AL12" s="21">
        <v>2.0763507136599617E-3</v>
      </c>
      <c r="AM12" s="21">
        <v>3.8709408683422863E-3</v>
      </c>
      <c r="AN12" s="21">
        <v>0</v>
      </c>
      <c r="AO12" s="22">
        <v>7.6666855444835853E-3</v>
      </c>
    </row>
    <row r="13" spans="1:41" x14ac:dyDescent="0.15">
      <c r="A13" s="90">
        <v>22</v>
      </c>
      <c r="B13" s="6" t="s">
        <v>9</v>
      </c>
      <c r="C13" s="21">
        <v>5.3063199653315303E-3</v>
      </c>
      <c r="D13" s="21">
        <v>6.6368372338435101E-3</v>
      </c>
      <c r="E13" s="21">
        <v>9.0094317823715148E-3</v>
      </c>
      <c r="F13" s="21">
        <v>3.1357611901228675E-3</v>
      </c>
      <c r="G13" s="21">
        <v>6.8428230659534827E-3</v>
      </c>
      <c r="H13" s="21">
        <v>4.5996089413702975E-3</v>
      </c>
      <c r="I13" s="21">
        <v>7.7121924138917226E-3</v>
      </c>
      <c r="J13" s="21">
        <v>1.1146209458348039E-2</v>
      </c>
      <c r="K13" s="21">
        <v>3.8494386086159387E-4</v>
      </c>
      <c r="L13" s="21">
        <v>0.17793804467007748</v>
      </c>
      <c r="M13" s="21">
        <v>3.0093981217228054E-3</v>
      </c>
      <c r="N13" s="21">
        <v>8.0652666191022743E-5</v>
      </c>
      <c r="O13" s="21">
        <v>6.0098336939445982E-4</v>
      </c>
      <c r="P13" s="21">
        <v>3.6746254795204957E-3</v>
      </c>
      <c r="Q13" s="21">
        <v>1.0389352282798048E-2</v>
      </c>
      <c r="R13" s="21">
        <v>1.1204184443234807E-2</v>
      </c>
      <c r="S13" s="21">
        <v>4.1004709332847743E-2</v>
      </c>
      <c r="T13" s="21">
        <v>1.2633050717135495E-2</v>
      </c>
      <c r="U13" s="21">
        <v>2.0400474947499723E-2</v>
      </c>
      <c r="V13" s="21">
        <v>4.013307370551663E-2</v>
      </c>
      <c r="W13" s="21">
        <v>2.9269047911372418E-2</v>
      </c>
      <c r="X13" s="21">
        <v>3.5473460858140134E-2</v>
      </c>
      <c r="Y13" s="21">
        <v>1.4527508120439873E-2</v>
      </c>
      <c r="Z13" s="21">
        <v>0</v>
      </c>
      <c r="AA13" s="21">
        <v>3.1341197614362215E-2</v>
      </c>
      <c r="AB13" s="21">
        <v>1.7476488147692145E-2</v>
      </c>
      <c r="AC13" s="21">
        <v>6.0657018903577612E-3</v>
      </c>
      <c r="AD13" s="21">
        <v>2.3843249840910905E-3</v>
      </c>
      <c r="AE13" s="21">
        <v>7.7764285111705676E-4</v>
      </c>
      <c r="AF13" s="21">
        <v>3.7832178704788016E-3</v>
      </c>
      <c r="AG13" s="21">
        <v>1.7521328675371005E-3</v>
      </c>
      <c r="AH13" s="21">
        <v>1.762696921035909E-3</v>
      </c>
      <c r="AI13" s="21">
        <v>3.4281029415546469E-3</v>
      </c>
      <c r="AJ13" s="21">
        <v>2.6849535235327561E-3</v>
      </c>
      <c r="AK13" s="21">
        <v>7.366295092729575E-3</v>
      </c>
      <c r="AL13" s="21">
        <v>1.4448327369826614E-2</v>
      </c>
      <c r="AM13" s="21">
        <v>2.9952049845187604E-3</v>
      </c>
      <c r="AN13" s="21">
        <v>4.5980671331634339E-2</v>
      </c>
      <c r="AO13" s="22">
        <v>1.7684835389356784E-3</v>
      </c>
    </row>
    <row r="14" spans="1:41" x14ac:dyDescent="0.15">
      <c r="A14" s="90">
        <v>25</v>
      </c>
      <c r="B14" s="6" t="s">
        <v>10</v>
      </c>
      <c r="C14" s="21">
        <v>1.8859665215632637E-3</v>
      </c>
      <c r="D14" s="21">
        <v>2.8368684725119033E-4</v>
      </c>
      <c r="E14" s="21">
        <v>1.3976335920927808E-5</v>
      </c>
      <c r="F14" s="21">
        <v>1.7592579688225556E-4</v>
      </c>
      <c r="G14" s="21">
        <v>8.4182216793594032E-4</v>
      </c>
      <c r="H14" s="21">
        <v>2.2661189191837685E-4</v>
      </c>
      <c r="I14" s="21">
        <v>1.1756459832891399E-3</v>
      </c>
      <c r="J14" s="21">
        <v>5.2812543418234784E-3</v>
      </c>
      <c r="K14" s="21">
        <v>1.3145385239282895E-2</v>
      </c>
      <c r="L14" s="21">
        <v>2.4825765131962106E-3</v>
      </c>
      <c r="M14" s="21">
        <v>3.769668893460517E-2</v>
      </c>
      <c r="N14" s="21">
        <v>0</v>
      </c>
      <c r="O14" s="21">
        <v>3.0520777900636992E-3</v>
      </c>
      <c r="P14" s="21">
        <v>5.3182670771311268E-3</v>
      </c>
      <c r="Q14" s="21">
        <v>9.9330563109788859E-3</v>
      </c>
      <c r="R14" s="21">
        <v>8.2494666244396619E-3</v>
      </c>
      <c r="S14" s="21">
        <v>6.9119290829877042E-3</v>
      </c>
      <c r="T14" s="21">
        <v>3.5356588146923162E-2</v>
      </c>
      <c r="U14" s="21">
        <v>1.0413926502644678E-2</v>
      </c>
      <c r="V14" s="21">
        <v>2.8211116948691139E-3</v>
      </c>
      <c r="W14" s="21">
        <v>1.4991849653716457E-3</v>
      </c>
      <c r="X14" s="21">
        <v>2.7544848572944175E-3</v>
      </c>
      <c r="Y14" s="21">
        <v>5.4711785519554357E-2</v>
      </c>
      <c r="Z14" s="21">
        <v>4.9492867054687569E-5</v>
      </c>
      <c r="AA14" s="21">
        <v>3.7734616157274101E-3</v>
      </c>
      <c r="AB14" s="21">
        <v>4.3617016103080376E-4</v>
      </c>
      <c r="AC14" s="21">
        <v>2.0625834817680357E-4</v>
      </c>
      <c r="AD14" s="21">
        <v>1.0349005945734235E-5</v>
      </c>
      <c r="AE14" s="21">
        <v>7.4342404886774079E-5</v>
      </c>
      <c r="AF14" s="21">
        <v>4.9276953724807727E-5</v>
      </c>
      <c r="AG14" s="21">
        <v>3.3970929322440499E-6</v>
      </c>
      <c r="AH14" s="21">
        <v>1.9424385509198279E-4</v>
      </c>
      <c r="AI14" s="21">
        <v>1.4579527917662205E-3</v>
      </c>
      <c r="AJ14" s="21">
        <v>6.5580031502120606E-4</v>
      </c>
      <c r="AK14" s="21">
        <v>4.8195737217301878E-4</v>
      </c>
      <c r="AL14" s="21">
        <v>1.501891059238156E-3</v>
      </c>
      <c r="AM14" s="21">
        <v>1.0737063984265858E-3</v>
      </c>
      <c r="AN14" s="21">
        <v>5.376759488307464E-3</v>
      </c>
      <c r="AO14" s="22">
        <v>2.3657583662353176E-3</v>
      </c>
    </row>
    <row r="15" spans="1:41" x14ac:dyDescent="0.15">
      <c r="A15" s="90">
        <v>26</v>
      </c>
      <c r="B15" s="6" t="s">
        <v>11</v>
      </c>
      <c r="C15" s="21">
        <v>1.5216062349143861E-5</v>
      </c>
      <c r="D15" s="21">
        <v>2.3180637324027227E-5</v>
      </c>
      <c r="E15" s="21">
        <v>2.647342460934866E-4</v>
      </c>
      <c r="F15" s="21">
        <v>1.0852460466686097E-3</v>
      </c>
      <c r="G15" s="21">
        <v>0</v>
      </c>
      <c r="H15" s="21">
        <v>8.4979459469391313E-5</v>
      </c>
      <c r="I15" s="21">
        <v>2.1929642689570402E-3</v>
      </c>
      <c r="J15" s="21">
        <v>2.0760903067343578E-4</v>
      </c>
      <c r="K15" s="21">
        <v>0</v>
      </c>
      <c r="L15" s="21">
        <v>1.1798507570291081E-3</v>
      </c>
      <c r="M15" s="21">
        <v>3.9827139115722731E-3</v>
      </c>
      <c r="N15" s="21">
        <v>0.24699258615876168</v>
      </c>
      <c r="O15" s="21">
        <v>1.1293133940264929E-3</v>
      </c>
      <c r="P15" s="21">
        <v>0.19025907922562552</v>
      </c>
      <c r="Q15" s="21">
        <v>6.7503412079878158E-2</v>
      </c>
      <c r="R15" s="21">
        <v>8.3895519067414673E-2</v>
      </c>
      <c r="S15" s="21">
        <v>2.1717947575497522E-2</v>
      </c>
      <c r="T15" s="21">
        <v>8.8304620946173459E-3</v>
      </c>
      <c r="U15" s="21">
        <v>7.2077274434365957E-2</v>
      </c>
      <c r="V15" s="21">
        <v>5.7196724713019361E-3</v>
      </c>
      <c r="W15" s="21">
        <v>4.2218291832588566E-2</v>
      </c>
      <c r="X15" s="21">
        <v>2.8104098903774964E-3</v>
      </c>
      <c r="Y15" s="21">
        <v>1.9180840897832424E-2</v>
      </c>
      <c r="Z15" s="21">
        <v>0</v>
      </c>
      <c r="AA15" s="21">
        <v>1.836102968654482E-5</v>
      </c>
      <c r="AB15" s="21">
        <v>0</v>
      </c>
      <c r="AC15" s="21">
        <v>0</v>
      </c>
      <c r="AD15" s="21">
        <v>0</v>
      </c>
      <c r="AE15" s="21">
        <v>0</v>
      </c>
      <c r="AF15" s="21">
        <v>4.654468462722156E-5</v>
      </c>
      <c r="AG15" s="21">
        <v>0</v>
      </c>
      <c r="AH15" s="21">
        <v>3.7250501632129136E-5</v>
      </c>
      <c r="AI15" s="21">
        <v>0</v>
      </c>
      <c r="AJ15" s="21">
        <v>2.5227693833457968E-6</v>
      </c>
      <c r="AK15" s="21">
        <v>3.2564687308987756E-6</v>
      </c>
      <c r="AL15" s="21">
        <v>2.0560830749652138E-4</v>
      </c>
      <c r="AM15" s="21">
        <v>2.1668301414576292E-5</v>
      </c>
      <c r="AN15" s="21">
        <v>2.4301033728588607E-5</v>
      </c>
      <c r="AO15" s="22">
        <v>2.1506236283803429E-3</v>
      </c>
    </row>
    <row r="16" spans="1:41" x14ac:dyDescent="0.15">
      <c r="A16" s="90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6.4957217310371285E-4</v>
      </c>
      <c r="G16" s="21">
        <v>3.2217563451102403E-4</v>
      </c>
      <c r="H16" s="21">
        <v>0</v>
      </c>
      <c r="I16" s="21">
        <v>6.6158359363160761E-4</v>
      </c>
      <c r="J16" s="21">
        <v>1.0687872598322838E-2</v>
      </c>
      <c r="K16" s="21">
        <v>0</v>
      </c>
      <c r="L16" s="21">
        <v>2.1703737092639598E-3</v>
      </c>
      <c r="M16" s="21">
        <v>1.2717364317421383E-2</v>
      </c>
      <c r="N16" s="21">
        <v>-3.4122281850048085E-5</v>
      </c>
      <c r="O16" s="21">
        <v>0.26431637345093828</v>
      </c>
      <c r="P16" s="21">
        <v>5.9244865089107479E-2</v>
      </c>
      <c r="Q16" s="21">
        <v>2.9016367843504677E-2</v>
      </c>
      <c r="R16" s="21">
        <v>1.9796106882897072E-2</v>
      </c>
      <c r="S16" s="21">
        <v>4.8710890356425403E-2</v>
      </c>
      <c r="T16" s="21">
        <v>6.6407521839561362E-2</v>
      </c>
      <c r="U16" s="21">
        <v>8.6214361723358252E-2</v>
      </c>
      <c r="V16" s="21">
        <v>3.017797683347696E-2</v>
      </c>
      <c r="W16" s="21">
        <v>3.8530752403213193E-2</v>
      </c>
      <c r="X16" s="21">
        <v>7.1879005600998247E-3</v>
      </c>
      <c r="Y16" s="21">
        <v>1.0776027415454477E-2</v>
      </c>
      <c r="Z16" s="21">
        <v>3.4980511469757786E-3</v>
      </c>
      <c r="AA16" s="21">
        <v>2.5786446103897507E-4</v>
      </c>
      <c r="AB16" s="21">
        <v>4.0246381640673928E-6</v>
      </c>
      <c r="AC16" s="21">
        <v>1.1846252850921932E-5</v>
      </c>
      <c r="AD16" s="21">
        <v>0</v>
      </c>
      <c r="AE16" s="21">
        <v>0</v>
      </c>
      <c r="AF16" s="21">
        <v>2.0759753143468732E-5</v>
      </c>
      <c r="AG16" s="21">
        <v>6.3092782443210062E-5</v>
      </c>
      <c r="AH16" s="21">
        <v>2.2423528461118419E-4</v>
      </c>
      <c r="AI16" s="21">
        <v>6.5465816337602467E-5</v>
      </c>
      <c r="AJ16" s="21">
        <v>1.925728215554994E-3</v>
      </c>
      <c r="AK16" s="21">
        <v>1.9685353478283098E-4</v>
      </c>
      <c r="AL16" s="21">
        <v>3.6204299450937863E-4</v>
      </c>
      <c r="AM16" s="21">
        <v>3.1915839134985036E-4</v>
      </c>
      <c r="AN16" s="21">
        <v>9.6331790113840998E-4</v>
      </c>
      <c r="AO16" s="22">
        <v>1.8736082510414313E-3</v>
      </c>
    </row>
    <row r="17" spans="1:41" x14ac:dyDescent="0.15">
      <c r="A17" s="90">
        <v>28</v>
      </c>
      <c r="B17" s="6" t="s">
        <v>13</v>
      </c>
      <c r="C17" s="21">
        <v>1.462835200444148E-3</v>
      </c>
      <c r="D17" s="21">
        <v>1.0469921191352297E-3</v>
      </c>
      <c r="E17" s="21">
        <v>1.2520552610039927E-3</v>
      </c>
      <c r="F17" s="21">
        <v>1.7958166016993503E-3</v>
      </c>
      <c r="G17" s="21">
        <v>5.6871153153948842E-3</v>
      </c>
      <c r="H17" s="21">
        <v>1.6291557635213039E-3</v>
      </c>
      <c r="I17" s="21">
        <v>4.5614712312290577E-3</v>
      </c>
      <c r="J17" s="21">
        <v>9.7009312063521969E-3</v>
      </c>
      <c r="K17" s="21">
        <v>8.2360081858759616E-5</v>
      </c>
      <c r="L17" s="21">
        <v>1.9816728177306118E-3</v>
      </c>
      <c r="M17" s="21">
        <v>9.0436865888130786E-3</v>
      </c>
      <c r="N17" s="21">
        <v>8.0652666191022743E-5</v>
      </c>
      <c r="O17" s="21">
        <v>1.8641318721938441E-4</v>
      </c>
      <c r="P17" s="21">
        <v>6.374793794621568E-2</v>
      </c>
      <c r="Q17" s="21">
        <v>1.9776881409690916E-2</v>
      </c>
      <c r="R17" s="21">
        <v>2.9819409204674636E-2</v>
      </c>
      <c r="S17" s="21">
        <v>3.4697186604650439E-2</v>
      </c>
      <c r="T17" s="21">
        <v>2.1414282406185869E-2</v>
      </c>
      <c r="U17" s="21">
        <v>2.5923945378703409E-2</v>
      </c>
      <c r="V17" s="21">
        <v>3.3733120868539433E-2</v>
      </c>
      <c r="W17" s="21">
        <v>1.3367185647977625E-2</v>
      </c>
      <c r="X17" s="21">
        <v>7.6728201507568995E-3</v>
      </c>
      <c r="Y17" s="21">
        <v>8.6881441141816257E-2</v>
      </c>
      <c r="Z17" s="21">
        <v>1.0766126263251894E-3</v>
      </c>
      <c r="AA17" s="21">
        <v>6.9339888580951625E-4</v>
      </c>
      <c r="AB17" s="21">
        <v>1.3314844592789626E-4</v>
      </c>
      <c r="AC17" s="21">
        <v>2.411169982673557E-3</v>
      </c>
      <c r="AD17" s="21">
        <v>1.0484126498141448E-4</v>
      </c>
      <c r="AE17" s="21">
        <v>3.237476212810103E-4</v>
      </c>
      <c r="AF17" s="21">
        <v>1.2725234397109584E-3</v>
      </c>
      <c r="AG17" s="21">
        <v>5.6687618511285388E-4</v>
      </c>
      <c r="AH17" s="21">
        <v>3.9465632957817499E-3</v>
      </c>
      <c r="AI17" s="21">
        <v>1.873347162604641E-4</v>
      </c>
      <c r="AJ17" s="21">
        <v>3.8897683186943583E-4</v>
      </c>
      <c r="AK17" s="21">
        <v>2.1419423077486698E-3</v>
      </c>
      <c r="AL17" s="21">
        <v>2.1942768871527985E-3</v>
      </c>
      <c r="AM17" s="21">
        <v>2.0259748137941452E-3</v>
      </c>
      <c r="AN17" s="21">
        <v>3.8819343622847956E-4</v>
      </c>
      <c r="AO17" s="22">
        <v>2.6058624849346879E-3</v>
      </c>
    </row>
    <row r="18" spans="1:41" x14ac:dyDescent="0.15">
      <c r="A18" s="90">
        <v>29</v>
      </c>
      <c r="B18" s="6" t="s">
        <v>14</v>
      </c>
      <c r="C18" s="21">
        <v>0</v>
      </c>
      <c r="D18" s="21">
        <v>3.3115196177181756E-5</v>
      </c>
      <c r="E18" s="21">
        <v>0</v>
      </c>
      <c r="F18" s="21">
        <v>3.7487747303497851E-4</v>
      </c>
      <c r="G18" s="21">
        <v>0</v>
      </c>
      <c r="H18" s="21">
        <v>0</v>
      </c>
      <c r="I18" s="21">
        <v>8.4567095634201694E-5</v>
      </c>
      <c r="J18" s="21">
        <v>1.1977444077313603E-5</v>
      </c>
      <c r="K18" s="21">
        <v>0</v>
      </c>
      <c r="L18" s="21">
        <v>3.3978698741220865E-4</v>
      </c>
      <c r="M18" s="21">
        <v>1.5659270230048744E-3</v>
      </c>
      <c r="N18" s="21">
        <v>0</v>
      </c>
      <c r="O18" s="21">
        <v>0</v>
      </c>
      <c r="P18" s="21">
        <v>7.6468218553070271E-4</v>
      </c>
      <c r="Q18" s="21">
        <v>0.12884784253124612</v>
      </c>
      <c r="R18" s="21">
        <v>2.6270607178180413E-2</v>
      </c>
      <c r="S18" s="21">
        <v>1.2791330643208467E-2</v>
      </c>
      <c r="T18" s="21">
        <v>2.2376470150656368E-3</v>
      </c>
      <c r="U18" s="21">
        <v>2.271755958959569E-2</v>
      </c>
      <c r="V18" s="21">
        <v>1.5287523935523062E-3</v>
      </c>
      <c r="W18" s="21">
        <v>8.3711893945887256E-3</v>
      </c>
      <c r="X18" s="21">
        <v>1.2610269063121193E-3</v>
      </c>
      <c r="Y18" s="21">
        <v>6.1662404519468583E-3</v>
      </c>
      <c r="Z18" s="21">
        <v>0</v>
      </c>
      <c r="AA18" s="21">
        <v>7.1651218200316676E-3</v>
      </c>
      <c r="AB18" s="21">
        <v>0</v>
      </c>
      <c r="AC18" s="21">
        <v>3.8333386052043827E-6</v>
      </c>
      <c r="AD18" s="21">
        <v>3.0709216456184672E-8</v>
      </c>
      <c r="AE18" s="21">
        <v>0</v>
      </c>
      <c r="AF18" s="21">
        <v>5.1597322958436172E-5</v>
      </c>
      <c r="AG18" s="21">
        <v>1.0410446082683378E-6</v>
      </c>
      <c r="AH18" s="21">
        <v>3.3082902774312294E-4</v>
      </c>
      <c r="AI18" s="21">
        <v>0</v>
      </c>
      <c r="AJ18" s="21">
        <v>4.2758803107555879E-8</v>
      </c>
      <c r="AK18" s="21">
        <v>0</v>
      </c>
      <c r="AL18" s="21">
        <v>6.2542981414122735E-3</v>
      </c>
      <c r="AM18" s="21">
        <v>6.3208686183129162E-6</v>
      </c>
      <c r="AN18" s="21">
        <v>0</v>
      </c>
      <c r="AO18" s="22">
        <v>0</v>
      </c>
    </row>
    <row r="19" spans="1:41" x14ac:dyDescent="0.15">
      <c r="A19" s="90">
        <v>30</v>
      </c>
      <c r="B19" s="6" t="s">
        <v>15</v>
      </c>
      <c r="C19" s="21">
        <v>0</v>
      </c>
      <c r="D19" s="21">
        <v>1.8158165903821329E-4</v>
      </c>
      <c r="E19" s="21">
        <v>0</v>
      </c>
      <c r="F19" s="21">
        <v>3.8719833825864972E-4</v>
      </c>
      <c r="G19" s="21">
        <v>0</v>
      </c>
      <c r="H19" s="21">
        <v>0</v>
      </c>
      <c r="I19" s="21">
        <v>4.4985171228891841E-5</v>
      </c>
      <c r="J19" s="21">
        <v>0</v>
      </c>
      <c r="K19" s="21">
        <v>4.4760914053673705E-5</v>
      </c>
      <c r="L19" s="21">
        <v>2.6599929660332125E-3</v>
      </c>
      <c r="M19" s="21">
        <v>1.8332689171164688E-3</v>
      </c>
      <c r="N19" s="21">
        <v>2.2954989608214163E-4</v>
      </c>
      <c r="O19" s="21">
        <v>1.0196960668410771E-5</v>
      </c>
      <c r="P19" s="21">
        <v>4.9561808100780016E-4</v>
      </c>
      <c r="Q19" s="21">
        <v>5.4309360556965003E-3</v>
      </c>
      <c r="R19" s="21">
        <v>5.399256873393482E-2</v>
      </c>
      <c r="S19" s="21">
        <v>1.5826922816146174E-3</v>
      </c>
      <c r="T19" s="21">
        <v>2.4649659347305833E-3</v>
      </c>
      <c r="U19" s="21">
        <v>2.8408620105721803E-3</v>
      </c>
      <c r="V19" s="21">
        <v>8.9124241620327268E-4</v>
      </c>
      <c r="W19" s="21">
        <v>1.4437811429325958E-3</v>
      </c>
      <c r="X19" s="21">
        <v>2.1119369033483285E-4</v>
      </c>
      <c r="Y19" s="21">
        <v>7.2301371633033549E-5</v>
      </c>
      <c r="Z19" s="21">
        <v>3.5691971433668923E-6</v>
      </c>
      <c r="AA19" s="21">
        <v>1.9225078142382225E-4</v>
      </c>
      <c r="AB19" s="21">
        <v>0</v>
      </c>
      <c r="AC19" s="21">
        <v>2.6957026320469533E-6</v>
      </c>
      <c r="AD19" s="21">
        <v>0</v>
      </c>
      <c r="AE19" s="21">
        <v>0</v>
      </c>
      <c r="AF19" s="21">
        <v>6.4187728800076929E-5</v>
      </c>
      <c r="AG19" s="21">
        <v>2.520423788439134E-6</v>
      </c>
      <c r="AH19" s="21">
        <v>2.0822075271292696E-5</v>
      </c>
      <c r="AI19" s="21">
        <v>0</v>
      </c>
      <c r="AJ19" s="21">
        <v>0</v>
      </c>
      <c r="AK19" s="21">
        <v>0</v>
      </c>
      <c r="AL19" s="21">
        <v>9.6985570484147254E-3</v>
      </c>
      <c r="AM19" s="21">
        <v>5.1840217445156287E-6</v>
      </c>
      <c r="AN19" s="21">
        <v>0</v>
      </c>
      <c r="AO19" s="22">
        <v>0</v>
      </c>
    </row>
    <row r="20" spans="1:41" x14ac:dyDescent="0.15">
      <c r="A20" s="90">
        <v>31</v>
      </c>
      <c r="B20" s="6" t="s">
        <v>16</v>
      </c>
      <c r="C20" s="21">
        <v>6.0582470464183899E-6</v>
      </c>
      <c r="D20" s="21">
        <v>2.9803676559463579E-5</v>
      </c>
      <c r="E20" s="21">
        <v>1.3364233617821482E-5</v>
      </c>
      <c r="F20" s="21">
        <v>0</v>
      </c>
      <c r="G20" s="21">
        <v>0</v>
      </c>
      <c r="H20" s="21">
        <v>0</v>
      </c>
      <c r="I20" s="21">
        <v>0</v>
      </c>
      <c r="J20" s="21">
        <v>3.9924813591045342E-7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1.2252919258013222E-5</v>
      </c>
      <c r="Q20" s="21">
        <v>2.0137862222952296E-3</v>
      </c>
      <c r="R20" s="21">
        <v>1.6255973033677377E-3</v>
      </c>
      <c r="S20" s="21">
        <v>5.6357018184495039E-2</v>
      </c>
      <c r="T20" s="21">
        <v>7.8825289833982615E-6</v>
      </c>
      <c r="U20" s="21">
        <v>1.8696331200955684E-4</v>
      </c>
      <c r="V20" s="21">
        <v>5.6063887400594967E-4</v>
      </c>
      <c r="W20" s="21">
        <v>1.0598152794090052E-4</v>
      </c>
      <c r="X20" s="21">
        <v>4.9789797386200817E-5</v>
      </c>
      <c r="Y20" s="21">
        <v>1.3914625833271835E-4</v>
      </c>
      <c r="Z20" s="21">
        <v>0</v>
      </c>
      <c r="AA20" s="21">
        <v>7.2094043033933342E-5</v>
      </c>
      <c r="AB20" s="21">
        <v>2.0123190820336966E-5</v>
      </c>
      <c r="AC20" s="21">
        <v>7.3827628414555632E-4</v>
      </c>
      <c r="AD20" s="21">
        <v>1.1208864006507405E-5</v>
      </c>
      <c r="AE20" s="21">
        <v>0</v>
      </c>
      <c r="AF20" s="21">
        <v>3.0205990023565616E-5</v>
      </c>
      <c r="AG20" s="21">
        <v>5.1668687663002246E-5</v>
      </c>
      <c r="AH20" s="21">
        <v>3.87088428520092E-3</v>
      </c>
      <c r="AI20" s="21">
        <v>0</v>
      </c>
      <c r="AJ20" s="21">
        <v>1.3761159673471544E-2</v>
      </c>
      <c r="AK20" s="21">
        <v>0</v>
      </c>
      <c r="AL20" s="21">
        <v>3.1070290119047978E-3</v>
      </c>
      <c r="AM20" s="21">
        <v>1.4892239307994941E-3</v>
      </c>
      <c r="AN20" s="21">
        <v>2.33850716880495E-2</v>
      </c>
      <c r="AO20" s="22">
        <v>0</v>
      </c>
    </row>
    <row r="21" spans="1:41" x14ac:dyDescent="0.15">
      <c r="A21" s="90">
        <v>32</v>
      </c>
      <c r="B21" s="6" t="s">
        <v>17</v>
      </c>
      <c r="C21" s="21">
        <v>0</v>
      </c>
      <c r="D21" s="21">
        <v>0</v>
      </c>
      <c r="E21" s="21">
        <v>2.0403410103544245E-6</v>
      </c>
      <c r="F21" s="21">
        <v>7.1097451782495922E-5</v>
      </c>
      <c r="G21" s="21">
        <v>2.7012528625013576E-7</v>
      </c>
      <c r="H21" s="21">
        <v>0</v>
      </c>
      <c r="I21" s="21">
        <v>4.6493054063379831E-6</v>
      </c>
      <c r="J21" s="21">
        <v>2.3954888154627205E-6</v>
      </c>
      <c r="K21" s="21">
        <v>0</v>
      </c>
      <c r="L21" s="21">
        <v>0</v>
      </c>
      <c r="M21" s="21">
        <v>6.7357494107229624E-8</v>
      </c>
      <c r="N21" s="21">
        <v>0</v>
      </c>
      <c r="O21" s="21">
        <v>1.2427545814625628E-5</v>
      </c>
      <c r="P21" s="21">
        <v>2.7156470028984403E-4</v>
      </c>
      <c r="Q21" s="21">
        <v>8.7710225694127564E-3</v>
      </c>
      <c r="R21" s="21">
        <v>4.7105890327959858E-3</v>
      </c>
      <c r="S21" s="21">
        <v>0.11321189673175013</v>
      </c>
      <c r="T21" s="21">
        <v>0.29385194835820139</v>
      </c>
      <c r="U21" s="21">
        <v>0.10277870429523117</v>
      </c>
      <c r="V21" s="21">
        <v>0.24899879722732288</v>
      </c>
      <c r="W21" s="21">
        <v>5.8332310196542647E-3</v>
      </c>
      <c r="X21" s="21">
        <v>6.1630802281175019E-3</v>
      </c>
      <c r="Y21" s="21">
        <v>2.8367829121088027E-4</v>
      </c>
      <c r="Z21" s="21">
        <v>5.7583047246319198E-6</v>
      </c>
      <c r="AA21" s="21">
        <v>1.5390863119603746E-5</v>
      </c>
      <c r="AB21" s="21">
        <v>0</v>
      </c>
      <c r="AC21" s="21">
        <v>2.784735012554926E-5</v>
      </c>
      <c r="AD21" s="21">
        <v>4.0259782774058106E-5</v>
      </c>
      <c r="AE21" s="21">
        <v>0</v>
      </c>
      <c r="AF21" s="21">
        <v>4.7917684173747271E-6</v>
      </c>
      <c r="AG21" s="21">
        <v>5.6183533753597563E-4</v>
      </c>
      <c r="AH21" s="21">
        <v>1.9213140143104965E-3</v>
      </c>
      <c r="AI21" s="21">
        <v>7.199901418881707E-4</v>
      </c>
      <c r="AJ21" s="21">
        <v>1.2057982476330757E-6</v>
      </c>
      <c r="AK21" s="21">
        <v>0</v>
      </c>
      <c r="AL21" s="21">
        <v>9.8303557318879485E-3</v>
      </c>
      <c r="AM21" s="21">
        <v>9.0720380529023502E-6</v>
      </c>
      <c r="AN21" s="21">
        <v>3.1973306249104286E-2</v>
      </c>
      <c r="AO21" s="22">
        <v>0</v>
      </c>
    </row>
    <row r="22" spans="1:41" x14ac:dyDescent="0.15">
      <c r="A22" s="90">
        <v>33</v>
      </c>
      <c r="B22" s="6" t="s">
        <v>18</v>
      </c>
      <c r="C22" s="21">
        <v>6.3782674053487959E-5</v>
      </c>
      <c r="D22" s="21">
        <v>0</v>
      </c>
      <c r="E22" s="21">
        <v>3.1543672020079401E-4</v>
      </c>
      <c r="F22" s="21">
        <v>1.0755509396073602E-3</v>
      </c>
      <c r="G22" s="21">
        <v>0</v>
      </c>
      <c r="H22" s="21">
        <v>0</v>
      </c>
      <c r="I22" s="21">
        <v>3.7948384667947862E-5</v>
      </c>
      <c r="J22" s="21">
        <v>1.1977444077313603E-6</v>
      </c>
      <c r="K22" s="21">
        <v>0</v>
      </c>
      <c r="L22" s="21">
        <v>2.6957270219049762E-5</v>
      </c>
      <c r="M22" s="21">
        <v>1.987046076163274E-5</v>
      </c>
      <c r="N22" s="21">
        <v>0</v>
      </c>
      <c r="O22" s="21">
        <v>7.6477205013080788E-6</v>
      </c>
      <c r="P22" s="21">
        <v>3.6183620747643125E-4</v>
      </c>
      <c r="Q22" s="21">
        <v>9.9269723646879648E-3</v>
      </c>
      <c r="R22" s="21">
        <v>1.0349301162754324E-2</v>
      </c>
      <c r="S22" s="21">
        <v>1.7870668663273984E-2</v>
      </c>
      <c r="T22" s="21">
        <v>7.622877534669675E-3</v>
      </c>
      <c r="U22" s="21">
        <v>9.5771431399052767E-2</v>
      </c>
      <c r="V22" s="21">
        <v>1.3202178515509179E-2</v>
      </c>
      <c r="W22" s="21">
        <v>5.0616314437348126E-2</v>
      </c>
      <c r="X22" s="21">
        <v>1.9930077190703889E-3</v>
      </c>
      <c r="Y22" s="21">
        <v>7.3447233469036786E-3</v>
      </c>
      <c r="Z22" s="21">
        <v>7.1859835819786762E-6</v>
      </c>
      <c r="AA22" s="21">
        <v>1.4958838891685044E-4</v>
      </c>
      <c r="AB22" s="21">
        <v>0</v>
      </c>
      <c r="AC22" s="21">
        <v>1.816507874530722E-4</v>
      </c>
      <c r="AD22" s="21">
        <v>2.6717018316880666E-6</v>
      </c>
      <c r="AE22" s="21">
        <v>1.3697200900362672E-5</v>
      </c>
      <c r="AF22" s="21">
        <v>1.8642587842726088E-4</v>
      </c>
      <c r="AG22" s="21">
        <v>9.522818574580901E-5</v>
      </c>
      <c r="AH22" s="21">
        <v>1.7498184356425789E-3</v>
      </c>
      <c r="AI22" s="21">
        <v>5.8884819263010544E-4</v>
      </c>
      <c r="AJ22" s="21">
        <v>7.5281148751162876E-5</v>
      </c>
      <c r="AK22" s="21">
        <v>0</v>
      </c>
      <c r="AL22" s="21">
        <v>6.3715749633741136E-3</v>
      </c>
      <c r="AM22" s="21">
        <v>1.4474334397187059E-4</v>
      </c>
      <c r="AN22" s="21">
        <v>0</v>
      </c>
      <c r="AO22" s="22">
        <v>1.9794567133165868E-4</v>
      </c>
    </row>
    <row r="23" spans="1:41" x14ac:dyDescent="0.15">
      <c r="A23" s="90">
        <v>34</v>
      </c>
      <c r="B23" s="6" t="s">
        <v>19</v>
      </c>
      <c r="C23" s="21">
        <v>3.6228719878913957E-7</v>
      </c>
      <c r="D23" s="21">
        <v>9.6585988850113444E-5</v>
      </c>
      <c r="E23" s="21">
        <v>2.9176876448068272E-5</v>
      </c>
      <c r="F23" s="21">
        <v>4.4435907364059951E-6</v>
      </c>
      <c r="G23" s="21">
        <v>9.3984970284961027E-6</v>
      </c>
      <c r="H23" s="21">
        <v>1.5311614318809247E-6</v>
      </c>
      <c r="I23" s="21">
        <v>4.9006192120859823E-6</v>
      </c>
      <c r="J23" s="21">
        <v>7.5857145822986153E-6</v>
      </c>
      <c r="K23" s="21">
        <v>3.2227858118645072E-5</v>
      </c>
      <c r="L23" s="21">
        <v>1.880739782724402E-6</v>
      </c>
      <c r="M23" s="21">
        <v>5.7927444932217481E-6</v>
      </c>
      <c r="N23" s="21">
        <v>0</v>
      </c>
      <c r="O23" s="21">
        <v>1.2746200835513464E-6</v>
      </c>
      <c r="P23" s="21">
        <v>3.7508936504122109E-5</v>
      </c>
      <c r="Q23" s="21">
        <v>1.2695167927057539E-3</v>
      </c>
      <c r="R23" s="21">
        <v>5.6029087890418157E-5</v>
      </c>
      <c r="S23" s="21">
        <v>2.1309198406071959E-5</v>
      </c>
      <c r="T23" s="21">
        <v>3.6722200892717648E-5</v>
      </c>
      <c r="U23" s="21">
        <v>2.1707350832570268E-5</v>
      </c>
      <c r="V23" s="21">
        <v>2.3284430596086279E-2</v>
      </c>
      <c r="W23" s="21">
        <v>3.2431505817980493E-4</v>
      </c>
      <c r="X23" s="21">
        <v>1.5810030449646706E-5</v>
      </c>
      <c r="Y23" s="21">
        <v>2.0524632894646871E-3</v>
      </c>
      <c r="Z23" s="21">
        <v>1.2706341830386137E-5</v>
      </c>
      <c r="AA23" s="21">
        <v>8.3704694159248451E-6</v>
      </c>
      <c r="AB23" s="21">
        <v>2.0961657104517674E-5</v>
      </c>
      <c r="AC23" s="21">
        <v>2.0253630004723414E-4</v>
      </c>
      <c r="AD23" s="21">
        <v>9.7071833217999756E-5</v>
      </c>
      <c r="AE23" s="21">
        <v>3.9913869290338343E-5</v>
      </c>
      <c r="AF23" s="21">
        <v>5.166597293576246E-5</v>
      </c>
      <c r="AG23" s="21">
        <v>1.0073476380533364E-4</v>
      </c>
      <c r="AH23" s="21">
        <v>2.0543014889407561E-3</v>
      </c>
      <c r="AI23" s="21">
        <v>8.1163081294720354E-5</v>
      </c>
      <c r="AJ23" s="21">
        <v>1.5735239543580563E-5</v>
      </c>
      <c r="AK23" s="21">
        <v>4.9661148146206326E-5</v>
      </c>
      <c r="AL23" s="21">
        <v>1.0481911122626278E-3</v>
      </c>
      <c r="AM23" s="21">
        <v>1.1686785862636111E-4</v>
      </c>
      <c r="AN23" s="21">
        <v>0</v>
      </c>
      <c r="AO23" s="22">
        <v>0</v>
      </c>
    </row>
    <row r="24" spans="1:41" x14ac:dyDescent="0.15">
      <c r="A24" s="90">
        <v>35</v>
      </c>
      <c r="B24" s="6" t="s">
        <v>20</v>
      </c>
      <c r="C24" s="21">
        <v>0</v>
      </c>
      <c r="D24" s="21">
        <v>0</v>
      </c>
      <c r="E24" s="21">
        <v>2.144949293955296E-2</v>
      </c>
      <c r="F24" s="21">
        <v>6.0594419132809031E-6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8.2913000017210724E-6</v>
      </c>
      <c r="S24" s="21">
        <v>0</v>
      </c>
      <c r="T24" s="21">
        <v>0</v>
      </c>
      <c r="U24" s="21">
        <v>0</v>
      </c>
      <c r="V24" s="21">
        <v>0</v>
      </c>
      <c r="W24" s="21">
        <v>0.20657537197778905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1.459821172850263E-2</v>
      </c>
      <c r="AG24" s="21">
        <v>0</v>
      </c>
      <c r="AH24" s="21">
        <v>8.4801722106609464E-3</v>
      </c>
      <c r="AI24" s="21">
        <v>7.357256462239904E-5</v>
      </c>
      <c r="AJ24" s="21">
        <v>0</v>
      </c>
      <c r="AK24" s="21">
        <v>0</v>
      </c>
      <c r="AL24" s="21">
        <v>4.1640749177719268E-2</v>
      </c>
      <c r="AM24" s="21">
        <v>2.7329798846086779E-5</v>
      </c>
      <c r="AN24" s="21">
        <v>0</v>
      </c>
      <c r="AO24" s="22">
        <v>0</v>
      </c>
    </row>
    <row r="25" spans="1:41" x14ac:dyDescent="0.15">
      <c r="A25" s="90">
        <v>39</v>
      </c>
      <c r="B25" s="6" t="s">
        <v>21</v>
      </c>
      <c r="C25" s="21">
        <v>8.5954650619383304E-4</v>
      </c>
      <c r="D25" s="21">
        <v>2.3291021311284501E-3</v>
      </c>
      <c r="E25" s="21">
        <v>2.4023995226418174E-3</v>
      </c>
      <c r="F25" s="21">
        <v>1.7812739411074761E-3</v>
      </c>
      <c r="G25" s="21">
        <v>3.0226926384739764E-3</v>
      </c>
      <c r="H25" s="21">
        <v>1.7565483946537966E-2</v>
      </c>
      <c r="I25" s="21">
        <v>1.5328508610890584E-2</v>
      </c>
      <c r="J25" s="21">
        <v>7.9462356490257544E-3</v>
      </c>
      <c r="K25" s="21">
        <v>5.4966402457911311E-4</v>
      </c>
      <c r="L25" s="21">
        <v>4.5363443559312579E-3</v>
      </c>
      <c r="M25" s="21">
        <v>6.2146718363094346E-3</v>
      </c>
      <c r="N25" s="21">
        <v>3.7224307472779728E-5</v>
      </c>
      <c r="O25" s="21">
        <v>0.11812031776278684</v>
      </c>
      <c r="P25" s="21">
        <v>9.4072412752338247E-4</v>
      </c>
      <c r="Q25" s="21">
        <v>6.6923409200143576E-4</v>
      </c>
      <c r="R25" s="21">
        <v>3.7861090826040861E-3</v>
      </c>
      <c r="S25" s="21">
        <v>3.8279069136725628E-3</v>
      </c>
      <c r="T25" s="21">
        <v>1.5218473022917769E-3</v>
      </c>
      <c r="U25" s="21">
        <v>1.2501566780564125E-3</v>
      </c>
      <c r="V25" s="21">
        <v>2.7477084608497782E-3</v>
      </c>
      <c r="W25" s="21">
        <v>4.1485301192166712E-4</v>
      </c>
      <c r="X25" s="21">
        <v>4.1875343337228421E-2</v>
      </c>
      <c r="Y25" s="21">
        <v>3.2517703936595786E-3</v>
      </c>
      <c r="Z25" s="21">
        <v>4.327818098865714E-3</v>
      </c>
      <c r="AA25" s="21">
        <v>2.4700985231251769E-3</v>
      </c>
      <c r="AB25" s="21">
        <v>4.6714310556843905E-3</v>
      </c>
      <c r="AC25" s="21">
        <v>5.508816715888795E-3</v>
      </c>
      <c r="AD25" s="21">
        <v>1.3322487247537228E-2</v>
      </c>
      <c r="AE25" s="21">
        <v>3.6203202379757171E-5</v>
      </c>
      <c r="AF25" s="21">
        <v>1.2278734944579422E-3</v>
      </c>
      <c r="AG25" s="21">
        <v>1.3559606022695101E-2</v>
      </c>
      <c r="AH25" s="21">
        <v>6.6331204143478366E-3</v>
      </c>
      <c r="AI25" s="21">
        <v>1.2439881721777736E-2</v>
      </c>
      <c r="AJ25" s="21">
        <v>3.0171637683966009E-3</v>
      </c>
      <c r="AK25" s="21">
        <v>2.8979315236268205E-2</v>
      </c>
      <c r="AL25" s="21">
        <v>6.0125819533285076E-3</v>
      </c>
      <c r="AM25" s="21">
        <v>5.419917470828566E-3</v>
      </c>
      <c r="AN25" s="21">
        <v>0.12858424669910959</v>
      </c>
      <c r="AO25" s="22">
        <v>6.4721358898843073E-4</v>
      </c>
    </row>
    <row r="26" spans="1:41" x14ac:dyDescent="0.15">
      <c r="A26" s="90">
        <v>41</v>
      </c>
      <c r="B26" s="6" t="s">
        <v>22</v>
      </c>
      <c r="C26" s="21">
        <v>3.1468869898822645E-3</v>
      </c>
      <c r="D26" s="21">
        <v>3.7916899622873106E-4</v>
      </c>
      <c r="E26" s="21">
        <v>1.0372073526136718E-3</v>
      </c>
      <c r="F26" s="21">
        <v>1.0906995443905625E-3</v>
      </c>
      <c r="G26" s="21">
        <v>6.3758882220075151E-4</v>
      </c>
      <c r="H26" s="21">
        <v>1.6513576042835772E-3</v>
      </c>
      <c r="I26" s="21">
        <v>6.5952282042447408E-3</v>
      </c>
      <c r="J26" s="21">
        <v>5.1459092237498344E-3</v>
      </c>
      <c r="K26" s="21">
        <v>3.4823991133758146E-3</v>
      </c>
      <c r="L26" s="21">
        <v>4.1200739506882566E-3</v>
      </c>
      <c r="M26" s="21">
        <v>3.7988279526595366E-3</v>
      </c>
      <c r="N26" s="21">
        <v>1.2066879672426095E-3</v>
      </c>
      <c r="O26" s="21">
        <v>8.4016582807287001E-3</v>
      </c>
      <c r="P26" s="21">
        <v>5.3325204730026929E-3</v>
      </c>
      <c r="Q26" s="21">
        <v>2.1395211123076204E-3</v>
      </c>
      <c r="R26" s="21">
        <v>1.4095210002925823E-3</v>
      </c>
      <c r="S26" s="21">
        <v>2.1890358362601195E-3</v>
      </c>
      <c r="T26" s="21">
        <v>4.8834391086908235E-3</v>
      </c>
      <c r="U26" s="21">
        <v>2.547462655770666E-3</v>
      </c>
      <c r="V26" s="21">
        <v>2.1564367411507201E-3</v>
      </c>
      <c r="W26" s="21">
        <v>6.7411201378802306E-4</v>
      </c>
      <c r="X26" s="21">
        <v>1.5187068055809879E-3</v>
      </c>
      <c r="Y26" s="21">
        <v>8.1341694726709188E-4</v>
      </c>
      <c r="Z26" s="21">
        <v>2.4980001788405714E-2</v>
      </c>
      <c r="AA26" s="21">
        <v>4.9678735983513952E-2</v>
      </c>
      <c r="AB26" s="21">
        <v>2.5358574298761302E-3</v>
      </c>
      <c r="AC26" s="21">
        <v>3.7427357924291168E-3</v>
      </c>
      <c r="AD26" s="21">
        <v>3.4010457225224526E-3</v>
      </c>
      <c r="AE26" s="21">
        <v>1.4702065633082448E-2</v>
      </c>
      <c r="AF26" s="21">
        <v>9.0364514354408197E-3</v>
      </c>
      <c r="AG26" s="21">
        <v>4.8317893819915395E-3</v>
      </c>
      <c r="AH26" s="21">
        <v>8.0134743660673011E-3</v>
      </c>
      <c r="AI26" s="21">
        <v>6.8062270151459485E-3</v>
      </c>
      <c r="AJ26" s="21">
        <v>3.0419125636352543E-3</v>
      </c>
      <c r="AK26" s="21">
        <v>1.7347208929497778E-3</v>
      </c>
      <c r="AL26" s="21">
        <v>1.6392977786608958E-3</v>
      </c>
      <c r="AM26" s="21">
        <v>2.9100324167338678E-3</v>
      </c>
      <c r="AN26" s="21">
        <v>0</v>
      </c>
      <c r="AO26" s="22">
        <v>1.2540057310157164E-2</v>
      </c>
    </row>
    <row r="27" spans="1:41" x14ac:dyDescent="0.15">
      <c r="A27" s="90">
        <v>46</v>
      </c>
      <c r="B27" s="6" t="s">
        <v>23</v>
      </c>
      <c r="C27" s="21">
        <v>1.232229334881561E-2</v>
      </c>
      <c r="D27" s="21">
        <v>6.2990622328362557E-3</v>
      </c>
      <c r="E27" s="21">
        <v>2.13858343000299E-2</v>
      </c>
      <c r="F27" s="21">
        <v>3.2509309827546261E-2</v>
      </c>
      <c r="G27" s="21">
        <v>8.3559065702210108E-3</v>
      </c>
      <c r="H27" s="21">
        <v>1.5143186561302344E-2</v>
      </c>
      <c r="I27" s="21">
        <v>6.6005434912363103E-2</v>
      </c>
      <c r="J27" s="21">
        <v>4.5058346122581951E-2</v>
      </c>
      <c r="K27" s="21">
        <v>9.8885811327375957E-3</v>
      </c>
      <c r="L27" s="21">
        <v>2.1727559796554108E-2</v>
      </c>
      <c r="M27" s="21">
        <v>2.6913427702978776E-2</v>
      </c>
      <c r="N27" s="21">
        <v>6.7841300369141048E-3</v>
      </c>
      <c r="O27" s="21">
        <v>9.9102348806158966E-2</v>
      </c>
      <c r="P27" s="21">
        <v>2.1028510042517629E-2</v>
      </c>
      <c r="Q27" s="21">
        <v>9.9269723646879648E-3</v>
      </c>
      <c r="R27" s="21">
        <v>8.7529746609078148E-3</v>
      </c>
      <c r="S27" s="21">
        <v>9.6046368815731614E-3</v>
      </c>
      <c r="T27" s="21">
        <v>2.6179530780898075E-2</v>
      </c>
      <c r="U27" s="21">
        <v>1.4821685783529163E-2</v>
      </c>
      <c r="V27" s="21">
        <v>5.2093177024903348E-3</v>
      </c>
      <c r="W27" s="21">
        <v>1.112767434443958E-2</v>
      </c>
      <c r="X27" s="21">
        <v>1.8527939863363582E-2</v>
      </c>
      <c r="Y27" s="21">
        <v>2.7205703895866605E-3</v>
      </c>
      <c r="Z27" s="21">
        <v>0.13522203190205515</v>
      </c>
      <c r="AA27" s="21">
        <v>4.4831154131123672E-2</v>
      </c>
      <c r="AB27" s="21">
        <v>5.7794139422521436E-2</v>
      </c>
      <c r="AC27" s="21">
        <v>2.695769406332334E-2</v>
      </c>
      <c r="AD27" s="21">
        <v>4.8280108835919858E-3</v>
      </c>
      <c r="AE27" s="21">
        <v>2.8746697889616276E-3</v>
      </c>
      <c r="AF27" s="21">
        <v>8.3332559876922122E-3</v>
      </c>
      <c r="AG27" s="21">
        <v>8.2906874888738352E-3</v>
      </c>
      <c r="AH27" s="21">
        <v>1.0485395367750483E-2</v>
      </c>
      <c r="AI27" s="21">
        <v>1.3759082927924221E-2</v>
      </c>
      <c r="AJ27" s="21">
        <v>1.1347074615864533E-2</v>
      </c>
      <c r="AK27" s="21">
        <v>3.1965497062502383E-3</v>
      </c>
      <c r="AL27" s="21">
        <v>7.7746071713477929E-3</v>
      </c>
      <c r="AM27" s="21">
        <v>3.1614256396304094E-2</v>
      </c>
      <c r="AN27" s="21">
        <v>0</v>
      </c>
      <c r="AO27" s="22">
        <v>2.3482074246273005E-3</v>
      </c>
    </row>
    <row r="28" spans="1:41" x14ac:dyDescent="0.15">
      <c r="A28" s="90">
        <v>47</v>
      </c>
      <c r="B28" s="6" t="s">
        <v>24</v>
      </c>
      <c r="C28" s="21">
        <v>9.1125294028768298E-4</v>
      </c>
      <c r="D28" s="21">
        <v>2.3787749253942225E-4</v>
      </c>
      <c r="E28" s="21">
        <v>1.0106829194790642E-3</v>
      </c>
      <c r="F28" s="21">
        <v>1.5562666647276453E-3</v>
      </c>
      <c r="G28" s="21">
        <v>8.3610296359947194E-4</v>
      </c>
      <c r="H28" s="21">
        <v>1.0702818408847663E-3</v>
      </c>
      <c r="I28" s="21">
        <v>1.3119837229074293E-3</v>
      </c>
      <c r="J28" s="21">
        <v>1.8545075913040561E-3</v>
      </c>
      <c r="K28" s="21">
        <v>2.2738544339266244E-4</v>
      </c>
      <c r="L28" s="21">
        <v>4.5513902741930529E-4</v>
      </c>
      <c r="M28" s="21">
        <v>4.9393250428831487E-4</v>
      </c>
      <c r="N28" s="21">
        <v>6.8244563700096169E-5</v>
      </c>
      <c r="O28" s="21">
        <v>1.0945799967497188E-3</v>
      </c>
      <c r="P28" s="21">
        <v>4.4860688058930042E-4</v>
      </c>
      <c r="Q28" s="21">
        <v>5.2524736311627843E-4</v>
      </c>
      <c r="R28" s="21">
        <v>4.1305749099483164E-4</v>
      </c>
      <c r="S28" s="21">
        <v>3.0995197681559216E-4</v>
      </c>
      <c r="T28" s="21">
        <v>8.4394980971952643E-4</v>
      </c>
      <c r="U28" s="21">
        <v>2.6468963273263102E-4</v>
      </c>
      <c r="V28" s="21">
        <v>1.751274008492812E-4</v>
      </c>
      <c r="W28" s="21">
        <v>3.6697793190464828E-4</v>
      </c>
      <c r="X28" s="21">
        <v>4.2710679274418709E-4</v>
      </c>
      <c r="Y28" s="21">
        <v>7.9104889455975725E-4</v>
      </c>
      <c r="Z28" s="21">
        <v>1.1055945071293284E-3</v>
      </c>
      <c r="AA28" s="21">
        <v>9.6150772135301349E-2</v>
      </c>
      <c r="AB28" s="21">
        <v>6.0728436030640237E-3</v>
      </c>
      <c r="AC28" s="21">
        <v>2.1855470917362691E-3</v>
      </c>
      <c r="AD28" s="21">
        <v>9.3706103094401915E-4</v>
      </c>
      <c r="AE28" s="21">
        <v>2.5422908337799176E-4</v>
      </c>
      <c r="AF28" s="21">
        <v>3.0810247123991578E-3</v>
      </c>
      <c r="AG28" s="21">
        <v>3.2302792317244209E-3</v>
      </c>
      <c r="AH28" s="21">
        <v>3.3991560309851584E-3</v>
      </c>
      <c r="AI28" s="21">
        <v>5.8468966019627703E-3</v>
      </c>
      <c r="AJ28" s="21">
        <v>4.2334293710304064E-3</v>
      </c>
      <c r="AK28" s="21">
        <v>1.4880433865841955E-3</v>
      </c>
      <c r="AL28" s="21">
        <v>3.7435706081537182E-3</v>
      </c>
      <c r="AM28" s="21">
        <v>7.6329490692373173E-3</v>
      </c>
      <c r="AN28" s="21">
        <v>0</v>
      </c>
      <c r="AO28" s="22">
        <v>5.9600826450318441E-4</v>
      </c>
    </row>
    <row r="29" spans="1:41" x14ac:dyDescent="0.15">
      <c r="A29" s="90">
        <v>48</v>
      </c>
      <c r="B29" s="6" t="s">
        <v>25</v>
      </c>
      <c r="C29" s="21">
        <v>8.1715890393550366E-5</v>
      </c>
      <c r="D29" s="21">
        <v>9.2722549296108908E-5</v>
      </c>
      <c r="E29" s="21">
        <v>6.3352588371504877E-5</v>
      </c>
      <c r="F29" s="21">
        <v>1.0151585018716607E-3</v>
      </c>
      <c r="G29" s="21">
        <v>6.0392562273495871E-4</v>
      </c>
      <c r="H29" s="21">
        <v>2.5264163626035257E-4</v>
      </c>
      <c r="I29" s="21">
        <v>9.2621703108425064E-4</v>
      </c>
      <c r="J29" s="21">
        <v>2.0170015826196106E-3</v>
      </c>
      <c r="K29" s="21">
        <v>3.5808731242938965E-6</v>
      </c>
      <c r="L29" s="21">
        <v>4.1376275219936845E-5</v>
      </c>
      <c r="M29" s="21">
        <v>1.0802794904917487E-3</v>
      </c>
      <c r="N29" s="21">
        <v>0</v>
      </c>
      <c r="O29" s="21">
        <v>1.0834270710186445E-5</v>
      </c>
      <c r="P29" s="21">
        <v>7.9018826235350572E-5</v>
      </c>
      <c r="Q29" s="21">
        <v>1.8049040663069028E-4</v>
      </c>
      <c r="R29" s="21">
        <v>2.0351372731497179E-5</v>
      </c>
      <c r="S29" s="21">
        <v>1.5110158869760117E-4</v>
      </c>
      <c r="T29" s="21">
        <v>6.413168939965998E-4</v>
      </c>
      <c r="U29" s="21">
        <v>2.6072162236538698E-4</v>
      </c>
      <c r="V29" s="21">
        <v>1.9131079102677252E-4</v>
      </c>
      <c r="W29" s="21">
        <v>1.1679202988022736E-4</v>
      </c>
      <c r="X29" s="21">
        <v>2.465892808937434E-4</v>
      </c>
      <c r="Y29" s="21">
        <v>2.1376810919550649E-3</v>
      </c>
      <c r="Z29" s="21">
        <v>2.6968520490213522E-2</v>
      </c>
      <c r="AA29" s="21">
        <v>2.1385199281975732E-3</v>
      </c>
      <c r="AB29" s="21">
        <v>0</v>
      </c>
      <c r="AC29" s="21">
        <v>1.0726547009950135E-3</v>
      </c>
      <c r="AD29" s="21">
        <v>2.6520479331561082E-3</v>
      </c>
      <c r="AE29" s="21">
        <v>1.6181734397012675E-5</v>
      </c>
      <c r="AF29" s="21">
        <v>2.5557425458893521E-3</v>
      </c>
      <c r="AG29" s="21">
        <v>6.825663765932845E-3</v>
      </c>
      <c r="AH29" s="21">
        <v>1.8237447623645639E-2</v>
      </c>
      <c r="AI29" s="21">
        <v>4.6933292646634392E-3</v>
      </c>
      <c r="AJ29" s="21">
        <v>3.2221238152123593E-3</v>
      </c>
      <c r="AK29" s="21">
        <v>2.8982571704999102E-5</v>
      </c>
      <c r="AL29" s="21">
        <v>2.0556895285827916E-3</v>
      </c>
      <c r="AM29" s="21">
        <v>1.4671099854103893E-2</v>
      </c>
      <c r="AN29" s="21">
        <v>0</v>
      </c>
      <c r="AO29" s="22">
        <v>6.8206215964517428E-3</v>
      </c>
    </row>
    <row r="30" spans="1:41" x14ac:dyDescent="0.15">
      <c r="A30" s="90">
        <v>51</v>
      </c>
      <c r="B30" s="6" t="s">
        <v>26</v>
      </c>
      <c r="C30" s="21">
        <v>4.9058094543634766E-2</v>
      </c>
      <c r="D30" s="21">
        <v>1.5914059442880976E-2</v>
      </c>
      <c r="E30" s="21">
        <v>6.583170471613603E-2</v>
      </c>
      <c r="F30" s="21">
        <v>8.3058790119312428E-3</v>
      </c>
      <c r="G30" s="21">
        <v>5.5282714009482571E-2</v>
      </c>
      <c r="H30" s="21">
        <v>6.8662637670552237E-2</v>
      </c>
      <c r="I30" s="21">
        <v>6.0017129548999786E-2</v>
      </c>
      <c r="J30" s="21">
        <v>3.719515408582557E-2</v>
      </c>
      <c r="K30" s="21">
        <v>1.1788234325175508E-2</v>
      </c>
      <c r="L30" s="21">
        <v>4.7537578748141983E-2</v>
      </c>
      <c r="M30" s="21">
        <v>2.2151185512103537E-2</v>
      </c>
      <c r="N30" s="21">
        <v>2.1630424667307753E-2</v>
      </c>
      <c r="O30" s="21">
        <v>1.6568467811063064E-2</v>
      </c>
      <c r="P30" s="21">
        <v>2.8519044662390816E-2</v>
      </c>
      <c r="Q30" s="21">
        <v>3.0437983293483486E-2</v>
      </c>
      <c r="R30" s="21">
        <v>3.0829942798823791E-2</v>
      </c>
      <c r="S30" s="21">
        <v>4.6969347686692794E-2</v>
      </c>
      <c r="T30" s="21">
        <v>3.7733807845844541E-2</v>
      </c>
      <c r="U30" s="21">
        <v>4.5347356126362925E-2</v>
      </c>
      <c r="V30" s="21">
        <v>3.7768564804941021E-2</v>
      </c>
      <c r="W30" s="21">
        <v>3.9696356165885606E-2</v>
      </c>
      <c r="X30" s="21">
        <v>4.5610993964815841E-2</v>
      </c>
      <c r="Y30" s="21">
        <v>4.7695535494599484E-2</v>
      </c>
      <c r="Z30" s="21">
        <v>2.6541025851028661E-3</v>
      </c>
      <c r="AA30" s="21">
        <v>1.4269760248154717E-2</v>
      </c>
      <c r="AB30" s="21">
        <v>1.511603786446662E-2</v>
      </c>
      <c r="AC30" s="21">
        <v>9.1125878010750519E-3</v>
      </c>
      <c r="AD30" s="21">
        <v>4.8738290345446134E-3</v>
      </c>
      <c r="AE30" s="21">
        <v>1.5891495711267652E-3</v>
      </c>
      <c r="AF30" s="21">
        <v>2.6689916674854319E-2</v>
      </c>
      <c r="AG30" s="21">
        <v>7.3306799845859645E-3</v>
      </c>
      <c r="AH30" s="21">
        <v>8.9844070992069688E-3</v>
      </c>
      <c r="AI30" s="21">
        <v>1.453180517304227E-2</v>
      </c>
      <c r="AJ30" s="21">
        <v>4.4468530953332745E-2</v>
      </c>
      <c r="AK30" s="21">
        <v>3.0872951803285843E-2</v>
      </c>
      <c r="AL30" s="21">
        <v>2.0775589010539979E-2</v>
      </c>
      <c r="AM30" s="21">
        <v>5.9459319719470757E-2</v>
      </c>
      <c r="AN30" s="21">
        <v>0.23821431019334899</v>
      </c>
      <c r="AO30" s="22">
        <v>3.4951705055883465E-3</v>
      </c>
    </row>
    <row r="31" spans="1:41" x14ac:dyDescent="0.15">
      <c r="A31" s="90">
        <v>53</v>
      </c>
      <c r="B31" s="6" t="s">
        <v>27</v>
      </c>
      <c r="C31" s="21">
        <v>4.6859635186049268E-3</v>
      </c>
      <c r="D31" s="21">
        <v>1.0283372252887507E-2</v>
      </c>
      <c r="E31" s="21">
        <v>1.0686490075832333E-2</v>
      </c>
      <c r="F31" s="21">
        <v>2.2757445993709088E-2</v>
      </c>
      <c r="G31" s="21">
        <v>4.6858633405811052E-3</v>
      </c>
      <c r="H31" s="21">
        <v>1.6532715560734285E-2</v>
      </c>
      <c r="I31" s="21">
        <v>9.8195843319915689E-3</v>
      </c>
      <c r="J31" s="21">
        <v>8.5203544684649864E-3</v>
      </c>
      <c r="K31" s="21">
        <v>9.6862618012149898E-4</v>
      </c>
      <c r="L31" s="21">
        <v>3.5922129850036078E-3</v>
      </c>
      <c r="M31" s="21">
        <v>1.1151033149451865E-2</v>
      </c>
      <c r="N31" s="21">
        <v>3.9085522846418709E-3</v>
      </c>
      <c r="O31" s="21">
        <v>2.2898549800999941E-2</v>
      </c>
      <c r="P31" s="21">
        <v>1.1380211335350648E-2</v>
      </c>
      <c r="Q31" s="21">
        <v>5.3031731835871355E-3</v>
      </c>
      <c r="R31" s="21">
        <v>6.5204793225656149E-3</v>
      </c>
      <c r="S31" s="21">
        <v>1.3787051368728558E-2</v>
      </c>
      <c r="T31" s="21">
        <v>6.9820326483966324E-3</v>
      </c>
      <c r="U31" s="21">
        <v>7.1445193724101437E-3</v>
      </c>
      <c r="V31" s="21">
        <v>8.3610329395567718E-3</v>
      </c>
      <c r="W31" s="21">
        <v>4.6469714764906331E-3</v>
      </c>
      <c r="X31" s="21">
        <v>1.4294627232517882E-2</v>
      </c>
      <c r="Y31" s="21">
        <v>1.214395522467389E-2</v>
      </c>
      <c r="Z31" s="21">
        <v>3.9225666962783123E-2</v>
      </c>
      <c r="AA31" s="21">
        <v>1.4361295381444992E-2</v>
      </c>
      <c r="AB31" s="21">
        <v>2.5693290039406239E-2</v>
      </c>
      <c r="AC31" s="21">
        <v>1.7330647490213055E-2</v>
      </c>
      <c r="AD31" s="21">
        <v>7.3039998078831422E-2</v>
      </c>
      <c r="AE31" s="21">
        <v>7.3942040060456765E-2</v>
      </c>
      <c r="AF31" s="21">
        <v>2.7108708996535592E-2</v>
      </c>
      <c r="AG31" s="21">
        <v>8.4387075946231477E-3</v>
      </c>
      <c r="AH31" s="21">
        <v>1.7585404654905462E-2</v>
      </c>
      <c r="AI31" s="21">
        <v>8.7540644874618337E-3</v>
      </c>
      <c r="AJ31" s="21">
        <v>7.2662856201674807E-3</v>
      </c>
      <c r="AK31" s="21">
        <v>1.8086101684538711E-2</v>
      </c>
      <c r="AL31" s="21">
        <v>1.2286695155095744E-2</v>
      </c>
      <c r="AM31" s="21">
        <v>1.3859686766399818E-2</v>
      </c>
      <c r="AN31" s="21">
        <v>0</v>
      </c>
      <c r="AO31" s="22">
        <v>2.9742332274064649E-2</v>
      </c>
    </row>
    <row r="32" spans="1:41" x14ac:dyDescent="0.15">
      <c r="A32" s="90">
        <v>55</v>
      </c>
      <c r="B32" s="6" t="s">
        <v>28</v>
      </c>
      <c r="C32" s="21">
        <v>5.1786942360247563E-5</v>
      </c>
      <c r="D32" s="21">
        <v>4.2553027087678555E-4</v>
      </c>
      <c r="E32" s="21">
        <v>5.4834164653275164E-4</v>
      </c>
      <c r="F32" s="21">
        <v>6.477543405297285E-4</v>
      </c>
      <c r="G32" s="21">
        <v>7.442044782841672E-4</v>
      </c>
      <c r="H32" s="21">
        <v>1.3971848065913437E-3</v>
      </c>
      <c r="I32" s="21">
        <v>6.2162469851767576E-4</v>
      </c>
      <c r="J32" s="21">
        <v>6.0725641471979965E-4</v>
      </c>
      <c r="K32" s="21">
        <v>2.9184115962995258E-4</v>
      </c>
      <c r="L32" s="21">
        <v>1.108382645285581E-3</v>
      </c>
      <c r="M32" s="21">
        <v>8.0013967249978075E-4</v>
      </c>
      <c r="N32" s="21">
        <v>1.8301951174116697E-4</v>
      </c>
      <c r="O32" s="21">
        <v>1.4212013931597513E-4</v>
      </c>
      <c r="P32" s="21">
        <v>1.2985593817727073E-3</v>
      </c>
      <c r="Q32" s="21">
        <v>1.0951103323659859E-3</v>
      </c>
      <c r="R32" s="21">
        <v>7.6091521379431117E-4</v>
      </c>
      <c r="S32" s="21">
        <v>6.6058515058823079E-4</v>
      </c>
      <c r="T32" s="21">
        <v>5.4729295546408882E-4</v>
      </c>
      <c r="U32" s="21">
        <v>5.1000603837812947E-4</v>
      </c>
      <c r="V32" s="21">
        <v>7.5137168681209756E-4</v>
      </c>
      <c r="W32" s="21">
        <v>2.4613196379717338E-4</v>
      </c>
      <c r="X32" s="21">
        <v>8.6813585110821236E-4</v>
      </c>
      <c r="Y32" s="21">
        <v>1.2860805352191826E-3</v>
      </c>
      <c r="Z32" s="21">
        <v>3.9557173993459045E-3</v>
      </c>
      <c r="AA32" s="21">
        <v>4.344543642007444E-4</v>
      </c>
      <c r="AB32" s="21">
        <v>5.1029058055237825E-4</v>
      </c>
      <c r="AC32" s="21">
        <v>1.039475300525709E-2</v>
      </c>
      <c r="AD32" s="21">
        <v>5.7081677364426951E-3</v>
      </c>
      <c r="AE32" s="21">
        <v>2.3485827277135045E-2</v>
      </c>
      <c r="AF32" s="21">
        <v>1.1171506920274694E-2</v>
      </c>
      <c r="AG32" s="21">
        <v>5.6758573920112102E-3</v>
      </c>
      <c r="AH32" s="21">
        <v>9.8877795208394742E-4</v>
      </c>
      <c r="AI32" s="21">
        <v>2.0025771429276126E-3</v>
      </c>
      <c r="AJ32" s="21">
        <v>5.764784593763791E-3</v>
      </c>
      <c r="AK32" s="21">
        <v>4.9921665644678233E-3</v>
      </c>
      <c r="AL32" s="21">
        <v>3.6469549712690478E-3</v>
      </c>
      <c r="AM32" s="21">
        <v>8.9964149988573557E-3</v>
      </c>
      <c r="AN32" s="21">
        <v>0</v>
      </c>
      <c r="AO32" s="22">
        <v>4.9625739740524711E-3</v>
      </c>
    </row>
    <row r="33" spans="1:41" x14ac:dyDescent="0.15">
      <c r="A33" s="90">
        <v>57</v>
      </c>
      <c r="B33" s="6" t="s">
        <v>29</v>
      </c>
      <c r="C33" s="21">
        <v>8.3946512803561704E-2</v>
      </c>
      <c r="D33" s="21">
        <v>8.4913434117593167E-2</v>
      </c>
      <c r="E33" s="21">
        <v>5.3188119543171729E-2</v>
      </c>
      <c r="F33" s="21">
        <v>0.18715717444991881</v>
      </c>
      <c r="G33" s="21">
        <v>4.5982449438531088E-2</v>
      </c>
      <c r="H33" s="21">
        <v>2.7331997139790447E-2</v>
      </c>
      <c r="I33" s="21">
        <v>4.6420675687324407E-2</v>
      </c>
      <c r="J33" s="21">
        <v>3.0098518470017262E-2</v>
      </c>
      <c r="K33" s="21">
        <v>3.9724416004354342E-2</v>
      </c>
      <c r="L33" s="21">
        <v>1.699624541648042E-2</v>
      </c>
      <c r="M33" s="21">
        <v>6.1477791089115448E-2</v>
      </c>
      <c r="N33" s="21">
        <v>2.1903402922108135E-2</v>
      </c>
      <c r="O33" s="21">
        <v>9.1814708478454146E-2</v>
      </c>
      <c r="P33" s="21">
        <v>3.4654506436158417E-2</v>
      </c>
      <c r="Q33" s="21">
        <v>2.3508368468123163E-2</v>
      </c>
      <c r="R33" s="21">
        <v>2.1363790712010361E-2</v>
      </c>
      <c r="S33" s="21">
        <v>2.8684118254427956E-2</v>
      </c>
      <c r="T33" s="21">
        <v>1.5799325727526743E-2</v>
      </c>
      <c r="U33" s="21">
        <v>2.1693812914846729E-2</v>
      </c>
      <c r="V33" s="21">
        <v>2.1429698486101646E-2</v>
      </c>
      <c r="W33" s="21">
        <v>1.4927758820790449E-2</v>
      </c>
      <c r="X33" s="21">
        <v>0.17641280319862873</v>
      </c>
      <c r="Y33" s="21">
        <v>6.4954444479040155E-2</v>
      </c>
      <c r="Z33" s="21">
        <v>2.5090218596192884E-2</v>
      </c>
      <c r="AA33" s="21">
        <v>2.6678036104264728E-2</v>
      </c>
      <c r="AB33" s="21">
        <v>9.661747608568387E-2</v>
      </c>
      <c r="AC33" s="21">
        <v>7.2743300579227357E-2</v>
      </c>
      <c r="AD33" s="21">
        <v>3.9037126030071569E-2</v>
      </c>
      <c r="AE33" s="21">
        <v>3.1831068759028921E-3</v>
      </c>
      <c r="AF33" s="21">
        <v>0.13651676825124179</v>
      </c>
      <c r="AG33" s="21">
        <v>2.7419580810786361E-2</v>
      </c>
      <c r="AH33" s="21">
        <v>3.9401336044957595E-2</v>
      </c>
      <c r="AI33" s="21">
        <v>2.9184867415948171E-2</v>
      </c>
      <c r="AJ33" s="21">
        <v>1.8400293120147064E-2</v>
      </c>
      <c r="AK33" s="21">
        <v>4.0625098711708406E-2</v>
      </c>
      <c r="AL33" s="21">
        <v>1.5697640360826149E-2</v>
      </c>
      <c r="AM33" s="21">
        <v>5.0382552383573406E-2</v>
      </c>
      <c r="AN33" s="21">
        <v>6.4018269392536464E-2</v>
      </c>
      <c r="AO33" s="22">
        <v>4.6022368584610646E-2</v>
      </c>
    </row>
    <row r="34" spans="1:41" x14ac:dyDescent="0.15">
      <c r="A34" s="90">
        <v>59</v>
      </c>
      <c r="B34" s="6" t="s">
        <v>30</v>
      </c>
      <c r="C34" s="21">
        <v>3.0947981415230261E-3</v>
      </c>
      <c r="D34" s="21">
        <v>2.5625642641775815E-3</v>
      </c>
      <c r="E34" s="21">
        <v>3.2903559303480629E-3</v>
      </c>
      <c r="F34" s="21">
        <v>7.0101683494746764E-3</v>
      </c>
      <c r="G34" s="21">
        <v>2.590305887172897E-3</v>
      </c>
      <c r="H34" s="21">
        <v>3.9641769471397137E-3</v>
      </c>
      <c r="I34" s="21">
        <v>5.2711814186614074E-3</v>
      </c>
      <c r="J34" s="21">
        <v>8.2137319000857578E-3</v>
      </c>
      <c r="K34" s="21">
        <v>1.9444141064915859E-3</v>
      </c>
      <c r="L34" s="21">
        <v>2.9258041886582615E-3</v>
      </c>
      <c r="M34" s="21">
        <v>5.4835735952695639E-3</v>
      </c>
      <c r="N34" s="21">
        <v>2.2086422433849305E-3</v>
      </c>
      <c r="O34" s="21">
        <v>2.5001672938859661E-3</v>
      </c>
      <c r="P34" s="21">
        <v>6.7656119070368514E-3</v>
      </c>
      <c r="Q34" s="21">
        <v>5.5810067308725798E-3</v>
      </c>
      <c r="R34" s="21">
        <v>4.6020483782280011E-3</v>
      </c>
      <c r="S34" s="21">
        <v>5.8677783610901783E-3</v>
      </c>
      <c r="T34" s="21">
        <v>5.1633868895323504E-3</v>
      </c>
      <c r="U34" s="21">
        <v>1.0279247562532927E-2</v>
      </c>
      <c r="V34" s="21">
        <v>1.8124241042349044E-2</v>
      </c>
      <c r="W34" s="21">
        <v>2.0267760689462928E-3</v>
      </c>
      <c r="X34" s="21">
        <v>4.3201498130168939E-3</v>
      </c>
      <c r="Y34" s="21">
        <v>8.5846653540147394E-3</v>
      </c>
      <c r="Z34" s="21">
        <v>1.7137095574866552E-2</v>
      </c>
      <c r="AA34" s="21">
        <v>2.6747970026159067E-2</v>
      </c>
      <c r="AB34" s="21">
        <v>8.1973494739210999E-3</v>
      </c>
      <c r="AC34" s="21">
        <v>4.0659270433555793E-2</v>
      </c>
      <c r="AD34" s="21">
        <v>5.2370791432398853E-2</v>
      </c>
      <c r="AE34" s="21">
        <v>2.5363537667229875E-3</v>
      </c>
      <c r="AF34" s="21">
        <v>8.5611601824200148E-3</v>
      </c>
      <c r="AG34" s="21">
        <v>0.25929607631930901</v>
      </c>
      <c r="AH34" s="21">
        <v>2.8715361053034114E-2</v>
      </c>
      <c r="AI34" s="21">
        <v>2.366948710764127E-2</v>
      </c>
      <c r="AJ34" s="21">
        <v>1.2381136406696422E-2</v>
      </c>
      <c r="AK34" s="21">
        <v>5.5625533450283982E-2</v>
      </c>
      <c r="AL34" s="21">
        <v>4.6062321493510097E-2</v>
      </c>
      <c r="AM34" s="21">
        <v>2.1905993358949827E-2</v>
      </c>
      <c r="AN34" s="21">
        <v>0</v>
      </c>
      <c r="AO34" s="22">
        <v>3.7340080614912619E-2</v>
      </c>
    </row>
    <row r="35" spans="1:41" x14ac:dyDescent="0.15">
      <c r="A35" s="90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8.7220218539982408E-2</v>
      </c>
    </row>
    <row r="36" spans="1:41" x14ac:dyDescent="0.15">
      <c r="A36" s="90">
        <v>63</v>
      </c>
      <c r="B36" s="6" t="s">
        <v>32</v>
      </c>
      <c r="C36" s="21">
        <v>8.8559093037345224E-7</v>
      </c>
      <c r="D36" s="21">
        <v>5.4750457679607161E-4</v>
      </c>
      <c r="E36" s="21">
        <v>8.3653981424531413E-6</v>
      </c>
      <c r="F36" s="21">
        <v>9.6567305957986655E-4</v>
      </c>
      <c r="G36" s="21">
        <v>2.1547614644222036E-4</v>
      </c>
      <c r="H36" s="21">
        <v>8.1151555889689012E-5</v>
      </c>
      <c r="I36" s="21">
        <v>1.8898798192249532E-4</v>
      </c>
      <c r="J36" s="21">
        <v>1.7207594657740543E-4</v>
      </c>
      <c r="K36" s="21">
        <v>0</v>
      </c>
      <c r="L36" s="21">
        <v>1.4669770305250336E-4</v>
      </c>
      <c r="M36" s="21">
        <v>6.5929515232156363E-4</v>
      </c>
      <c r="N36" s="21">
        <v>0</v>
      </c>
      <c r="O36" s="21">
        <v>1.5932751044391832E-6</v>
      </c>
      <c r="P36" s="21">
        <v>4.5160759550963019E-4</v>
      </c>
      <c r="Q36" s="21">
        <v>7.1182171603789083E-4</v>
      </c>
      <c r="R36" s="21">
        <v>2.345432894426249E-4</v>
      </c>
      <c r="S36" s="21">
        <v>3.6225637290322331E-4</v>
      </c>
      <c r="T36" s="21">
        <v>1.4635071476601586E-3</v>
      </c>
      <c r="U36" s="21">
        <v>8.8603337376813704E-4</v>
      </c>
      <c r="V36" s="21">
        <v>1.6657332318403579E-3</v>
      </c>
      <c r="W36" s="21">
        <v>3.3628382818405963E-4</v>
      </c>
      <c r="X36" s="21">
        <v>7.7162387418424968E-5</v>
      </c>
      <c r="Y36" s="21">
        <v>1.6061864612658747E-4</v>
      </c>
      <c r="Z36" s="21">
        <v>1.6652446192092572E-3</v>
      </c>
      <c r="AA36" s="21">
        <v>1.3581761665194185E-4</v>
      </c>
      <c r="AB36" s="21">
        <v>2.0173498797387807E-4</v>
      </c>
      <c r="AC36" s="21">
        <v>2.2274170417918243E-4</v>
      </c>
      <c r="AD36" s="21">
        <v>1.8778685862956928E-4</v>
      </c>
      <c r="AE36" s="21">
        <v>8.550667228730526E-7</v>
      </c>
      <c r="AF36" s="21">
        <v>3.7212406709486313E-4</v>
      </c>
      <c r="AG36" s="21">
        <v>5.6688440388607706E-3</v>
      </c>
      <c r="AH36" s="21">
        <v>1.5094412669908056E-4</v>
      </c>
      <c r="AI36" s="21">
        <v>1.5678145267766947E-6</v>
      </c>
      <c r="AJ36" s="21">
        <v>1.0983026166206803E-4</v>
      </c>
      <c r="AK36" s="21">
        <v>0</v>
      </c>
      <c r="AL36" s="21">
        <v>4.4275935754418873E-4</v>
      </c>
      <c r="AM36" s="21">
        <v>4.6472026507085498E-4</v>
      </c>
      <c r="AN36" s="21">
        <v>0</v>
      </c>
      <c r="AO36" s="22">
        <v>2.1131695571137495E-3</v>
      </c>
    </row>
    <row r="37" spans="1:41" x14ac:dyDescent="0.15">
      <c r="A37" s="90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2.513138057479991E-7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1.1798530186303511E-6</v>
      </c>
      <c r="Y37" s="21">
        <v>4.9497271533617101E-7</v>
      </c>
      <c r="Z37" s="21">
        <v>1.391986885913088E-4</v>
      </c>
      <c r="AA37" s="21">
        <v>4.7252649928607996E-5</v>
      </c>
      <c r="AB37" s="21">
        <v>0</v>
      </c>
      <c r="AC37" s="21">
        <v>6.6526973212901873E-6</v>
      </c>
      <c r="AD37" s="21">
        <v>3.227538649545009E-5</v>
      </c>
      <c r="AE37" s="21">
        <v>3.1621335411909113E-6</v>
      </c>
      <c r="AF37" s="21">
        <v>4.0021563781677914E-4</v>
      </c>
      <c r="AG37" s="21">
        <v>1.6862183062872684E-4</v>
      </c>
      <c r="AH37" s="21">
        <v>8.21421318041822E-6</v>
      </c>
      <c r="AI37" s="21">
        <v>3.1738684322552602E-6</v>
      </c>
      <c r="AJ37" s="21">
        <v>1.3305402142908729E-2</v>
      </c>
      <c r="AK37" s="21">
        <v>1.4654109289044491E-6</v>
      </c>
      <c r="AL37" s="21">
        <v>6.0409369701820334E-6</v>
      </c>
      <c r="AM37" s="21">
        <v>7.6805374793744712E-5</v>
      </c>
      <c r="AN37" s="21">
        <v>0</v>
      </c>
      <c r="AO37" s="22">
        <v>3.7273133724242861E-5</v>
      </c>
    </row>
    <row r="38" spans="1:41" x14ac:dyDescent="0.15">
      <c r="A38" s="90">
        <v>65</v>
      </c>
      <c r="B38" s="6" t="s">
        <v>34</v>
      </c>
      <c r="C38" s="21">
        <v>2.0984882177862928E-3</v>
      </c>
      <c r="D38" s="21">
        <v>2.0045732085920689E-3</v>
      </c>
      <c r="E38" s="21">
        <v>1.2492191869996E-2</v>
      </c>
      <c r="F38" s="21">
        <v>2.8497555318160086E-3</v>
      </c>
      <c r="G38" s="21">
        <v>1.4648055953490984E-3</v>
      </c>
      <c r="H38" s="21">
        <v>1.7210254494341593E-3</v>
      </c>
      <c r="I38" s="21">
        <v>1.0790158249790341E-3</v>
      </c>
      <c r="J38" s="21">
        <v>1.3530519326005266E-3</v>
      </c>
      <c r="K38" s="21">
        <v>3.6345862211583052E-4</v>
      </c>
      <c r="L38" s="21">
        <v>5.4666836351189283E-4</v>
      </c>
      <c r="M38" s="21">
        <v>6.7970447303605417E-4</v>
      </c>
      <c r="N38" s="21">
        <v>5.3665043273257434E-4</v>
      </c>
      <c r="O38" s="21">
        <v>2.7426637647816098E-3</v>
      </c>
      <c r="P38" s="21">
        <v>3.4558233499131169E-4</v>
      </c>
      <c r="Q38" s="21">
        <v>2.3686830892656881E-3</v>
      </c>
      <c r="R38" s="21">
        <v>6.9018791226447835E-4</v>
      </c>
      <c r="S38" s="21">
        <v>8.0587513972053956E-4</v>
      </c>
      <c r="T38" s="21">
        <v>4.8036226026373712E-4</v>
      </c>
      <c r="U38" s="21">
        <v>2.6445622035808724E-4</v>
      </c>
      <c r="V38" s="21">
        <v>1.1617362234556278E-4</v>
      </c>
      <c r="W38" s="21">
        <v>1.0713979600582841E-4</v>
      </c>
      <c r="X38" s="21">
        <v>1.314120292150485E-3</v>
      </c>
      <c r="Y38" s="21">
        <v>1.4381785796031973E-3</v>
      </c>
      <c r="Z38" s="21">
        <v>4.225501114089196E-3</v>
      </c>
      <c r="AA38" s="21">
        <v>1.5132188613137424E-2</v>
      </c>
      <c r="AB38" s="21">
        <v>2.4446322981572692E-3</v>
      </c>
      <c r="AC38" s="21">
        <v>9.4872657357127695E-4</v>
      </c>
      <c r="AD38" s="21">
        <v>4.6023288518554847E-3</v>
      </c>
      <c r="AE38" s="21">
        <v>3.0716255352415185E-4</v>
      </c>
      <c r="AF38" s="21">
        <v>1.7978467962071602E-3</v>
      </c>
      <c r="AG38" s="21">
        <v>2.1105261718888479E-3</v>
      </c>
      <c r="AH38" s="21">
        <v>3.836483287753471E-6</v>
      </c>
      <c r="AI38" s="21">
        <v>2.8474762153454436E-3</v>
      </c>
      <c r="AJ38" s="21">
        <v>1.8301622906096067E-3</v>
      </c>
      <c r="AK38" s="21">
        <v>0</v>
      </c>
      <c r="AL38" s="21">
        <v>4.1312531494779089E-3</v>
      </c>
      <c r="AM38" s="21">
        <v>4.5148054637861182E-3</v>
      </c>
      <c r="AN38" s="21">
        <v>0</v>
      </c>
      <c r="AO38" s="22">
        <v>3.1012694758908866E-4</v>
      </c>
    </row>
    <row r="39" spans="1:41" x14ac:dyDescent="0.15">
      <c r="A39" s="90">
        <v>66</v>
      </c>
      <c r="B39" s="6" t="s">
        <v>35</v>
      </c>
      <c r="C39" s="21">
        <v>1.3144604781800559E-2</v>
      </c>
      <c r="D39" s="21">
        <v>1.7845227299946961E-2</v>
      </c>
      <c r="E39" s="21">
        <v>8.1959478215432053E-3</v>
      </c>
      <c r="F39" s="21">
        <v>2.8270326246412052E-2</v>
      </c>
      <c r="G39" s="21">
        <v>3.7465585456365171E-2</v>
      </c>
      <c r="H39" s="21">
        <v>2.8364765525594127E-2</v>
      </c>
      <c r="I39" s="21">
        <v>1.6437305121850754E-2</v>
      </c>
      <c r="J39" s="21">
        <v>3.4794075796460107E-2</v>
      </c>
      <c r="K39" s="21">
        <v>1.6409351092076783E-2</v>
      </c>
      <c r="L39" s="21">
        <v>2.8154674547384299E-2</v>
      </c>
      <c r="M39" s="21">
        <v>2.820244806770883E-2</v>
      </c>
      <c r="N39" s="21">
        <v>4.5878958960201008E-3</v>
      </c>
      <c r="O39" s="21">
        <v>1.9943980447327918E-2</v>
      </c>
      <c r="P39" s="21">
        <v>2.565236167516911E-2</v>
      </c>
      <c r="Q39" s="21">
        <v>3.3540795901853777E-2</v>
      </c>
      <c r="R39" s="21">
        <v>2.0685160369445253E-2</v>
      </c>
      <c r="S39" s="21">
        <v>2.9600413785889047E-2</v>
      </c>
      <c r="T39" s="21">
        <v>3.3091659085435945E-2</v>
      </c>
      <c r="U39" s="21">
        <v>3.8902373640460446E-2</v>
      </c>
      <c r="V39" s="21">
        <v>2.8649224439924653E-2</v>
      </c>
      <c r="W39" s="21">
        <v>1.6867278695512175E-2</v>
      </c>
      <c r="X39" s="21">
        <v>3.6855776654767455E-2</v>
      </c>
      <c r="Y39" s="21">
        <v>0.11200710469693516</v>
      </c>
      <c r="Z39" s="21">
        <v>0.20470530590660724</v>
      </c>
      <c r="AA39" s="21">
        <v>0.11324732090975662</v>
      </c>
      <c r="AB39" s="21">
        <v>5.0573938556184535E-2</v>
      </c>
      <c r="AC39" s="21">
        <v>7.1453790203653403E-2</v>
      </c>
      <c r="AD39" s="21">
        <v>0.10401196259101521</v>
      </c>
      <c r="AE39" s="21">
        <v>1.7314972071504165E-2</v>
      </c>
      <c r="AF39" s="21">
        <v>0.13342524009231171</v>
      </c>
      <c r="AG39" s="21">
        <v>0.13649037233727501</v>
      </c>
      <c r="AH39" s="21">
        <v>7.8889335222772167E-2</v>
      </c>
      <c r="AI39" s="21">
        <v>6.1228434304890784E-2</v>
      </c>
      <c r="AJ39" s="21">
        <v>3.9848861313831786E-2</v>
      </c>
      <c r="AK39" s="21">
        <v>6.8175475468858229E-2</v>
      </c>
      <c r="AL39" s="21">
        <v>0.12966792497219251</v>
      </c>
      <c r="AM39" s="21">
        <v>3.3346901979721059E-2</v>
      </c>
      <c r="AN39" s="21">
        <v>0</v>
      </c>
      <c r="AO39" s="22">
        <v>2.0199867228031423E-2</v>
      </c>
    </row>
    <row r="40" spans="1:41" x14ac:dyDescent="0.15">
      <c r="A40" s="90">
        <v>67</v>
      </c>
      <c r="B40" s="6" t="s">
        <v>36</v>
      </c>
      <c r="C40" s="21">
        <v>2.4860952663574732E-3</v>
      </c>
      <c r="D40" s="21">
        <v>8.2236070506668026E-5</v>
      </c>
      <c r="E40" s="21">
        <v>6.749448062252436E-4</v>
      </c>
      <c r="F40" s="21">
        <v>1.684524851892091E-4</v>
      </c>
      <c r="G40" s="21">
        <v>1.6921020517310229E-4</v>
      </c>
      <c r="H40" s="21">
        <v>1.806770489619491E-4</v>
      </c>
      <c r="I40" s="21">
        <v>1.100754469176236E-4</v>
      </c>
      <c r="J40" s="21">
        <v>2.0441504558615215E-4</v>
      </c>
      <c r="K40" s="21">
        <v>4.6551350615820653E-5</v>
      </c>
      <c r="L40" s="21">
        <v>7.3975764787159812E-5</v>
      </c>
      <c r="M40" s="21">
        <v>7.0482881833805087E-4</v>
      </c>
      <c r="N40" s="21">
        <v>3.7224307472779728E-5</v>
      </c>
      <c r="O40" s="21">
        <v>4.7479598112287654E-5</v>
      </c>
      <c r="P40" s="21">
        <v>9.0271507186587206E-5</v>
      </c>
      <c r="Q40" s="21">
        <v>1.4195874678818335E-4</v>
      </c>
      <c r="R40" s="21">
        <v>8.0902987895581371E-5</v>
      </c>
      <c r="S40" s="21">
        <v>1.181691911609445E-4</v>
      </c>
      <c r="T40" s="21">
        <v>3.1497075392944072E-4</v>
      </c>
      <c r="U40" s="21">
        <v>1.3094434211905292E-4</v>
      </c>
      <c r="V40" s="21">
        <v>1.086599054774418E-4</v>
      </c>
      <c r="W40" s="21">
        <v>2.1736830685146447E-4</v>
      </c>
      <c r="X40" s="21">
        <v>1.6234777536353631E-4</v>
      </c>
      <c r="Y40" s="21">
        <v>3.4532596439953528E-4</v>
      </c>
      <c r="Z40" s="21">
        <v>1.6513485449977489E-4</v>
      </c>
      <c r="AA40" s="21">
        <v>2.8945623270553014E-4</v>
      </c>
      <c r="AB40" s="21">
        <v>5.818956012214106E-5</v>
      </c>
      <c r="AC40" s="21">
        <v>6.0372609910288254E-4</v>
      </c>
      <c r="AD40" s="21">
        <v>2.5276756065085602E-4</v>
      </c>
      <c r="AE40" s="21">
        <v>6.7642231113015992E-4</v>
      </c>
      <c r="AF40" s="21">
        <v>3.3332309991004655E-4</v>
      </c>
      <c r="AG40" s="21">
        <v>6.9059063885017393E-3</v>
      </c>
      <c r="AH40" s="21">
        <v>4.4555738896652242E-4</v>
      </c>
      <c r="AI40" s="21">
        <v>1.0275303450979651E-2</v>
      </c>
      <c r="AJ40" s="21">
        <v>2.5561802569179788E-2</v>
      </c>
      <c r="AK40" s="21">
        <v>1.9135010262761206E-3</v>
      </c>
      <c r="AL40" s="21">
        <v>1.8582276312024116E-3</v>
      </c>
      <c r="AM40" s="21">
        <v>1.0542594958034094E-2</v>
      </c>
      <c r="AN40" s="21">
        <v>0</v>
      </c>
      <c r="AO40" s="22">
        <v>2.9369781874364568E-3</v>
      </c>
    </row>
    <row r="41" spans="1:41" x14ac:dyDescent="0.15">
      <c r="A41" s="90">
        <v>68</v>
      </c>
      <c r="B41" s="6" t="s">
        <v>37</v>
      </c>
      <c r="C41" s="21">
        <v>2.8624714117661906E-4</v>
      </c>
      <c r="D41" s="21">
        <v>5.6450371083369161E-3</v>
      </c>
      <c r="E41" s="21">
        <v>7.4941725310318018E-4</v>
      </c>
      <c r="F41" s="21">
        <v>1.3258058906258617E-3</v>
      </c>
      <c r="G41" s="21">
        <v>7.0857588449427852E-4</v>
      </c>
      <c r="H41" s="21">
        <v>1.613078568486554E-3</v>
      </c>
      <c r="I41" s="21">
        <v>8.3272829534599498E-4</v>
      </c>
      <c r="J41" s="21">
        <v>6.7233386087320356E-4</v>
      </c>
      <c r="K41" s="21">
        <v>3.222785811864507E-4</v>
      </c>
      <c r="L41" s="21">
        <v>1.5672831522703349E-4</v>
      </c>
      <c r="M41" s="21">
        <v>1.2420721913373144E-3</v>
      </c>
      <c r="N41" s="21">
        <v>6.6383348326457176E-4</v>
      </c>
      <c r="O41" s="21">
        <v>1.7621622655097365E-4</v>
      </c>
      <c r="P41" s="21">
        <v>6.5965716331916084E-4</v>
      </c>
      <c r="Q41" s="21">
        <v>9.5517956767477655E-4</v>
      </c>
      <c r="R41" s="21">
        <v>1.1181948684139283E-3</v>
      </c>
      <c r="S41" s="21">
        <v>1.0596483207383055E-3</v>
      </c>
      <c r="T41" s="21">
        <v>1.0435618760116895E-3</v>
      </c>
      <c r="U41" s="21">
        <v>8.2441250688858271E-4</v>
      </c>
      <c r="V41" s="21">
        <v>1.1732957878681216E-3</v>
      </c>
      <c r="W41" s="21">
        <v>6.5075360781197762E-4</v>
      </c>
      <c r="X41" s="21">
        <v>1.2697578186499838E-3</v>
      </c>
      <c r="Y41" s="21">
        <v>1.4676412412303504E-3</v>
      </c>
      <c r="Z41" s="21">
        <v>1.2739654337057561E-4</v>
      </c>
      <c r="AA41" s="21">
        <v>1.1661954002380453E-3</v>
      </c>
      <c r="AB41" s="21">
        <v>4.7319683214022377E-3</v>
      </c>
      <c r="AC41" s="21">
        <v>2.6506918174568112E-3</v>
      </c>
      <c r="AD41" s="21">
        <v>3.1688533368972403E-3</v>
      </c>
      <c r="AE41" s="21">
        <v>2.4777574962045929E-4</v>
      </c>
      <c r="AF41" s="21">
        <v>1.2739788192302757E-3</v>
      </c>
      <c r="AG41" s="21">
        <v>2.9739904867152026E-3</v>
      </c>
      <c r="AH41" s="21">
        <v>2.4204229791276524E-3</v>
      </c>
      <c r="AI41" s="21">
        <v>2.6587648814517121E-3</v>
      </c>
      <c r="AJ41" s="21">
        <v>2.2321206951024966E-3</v>
      </c>
      <c r="AK41" s="21">
        <v>4.0455111043955485E-3</v>
      </c>
      <c r="AL41" s="21">
        <v>1.3303441911402831E-3</v>
      </c>
      <c r="AM41" s="21">
        <v>1.6436532101361176E-3</v>
      </c>
      <c r="AN41" s="21">
        <v>0</v>
      </c>
      <c r="AO41" s="22">
        <v>9.8249085496426576E-5</v>
      </c>
    </row>
    <row r="42" spans="1:41" x14ac:dyDescent="0.15">
      <c r="A42" s="91">
        <v>69</v>
      </c>
      <c r="B42" s="5" t="s">
        <v>38</v>
      </c>
      <c r="C42" s="23">
        <v>1.7556840194653692E-3</v>
      </c>
      <c r="D42" s="23">
        <v>6.9762679946596231E-4</v>
      </c>
      <c r="E42" s="23">
        <v>1.0471234099239942E-2</v>
      </c>
      <c r="F42" s="23">
        <v>8.7825551091093405E-3</v>
      </c>
      <c r="G42" s="23">
        <v>8.1116481087955862E-3</v>
      </c>
      <c r="H42" s="23">
        <v>2.2286054641026858E-3</v>
      </c>
      <c r="I42" s="23">
        <v>3.7933305839602987E-3</v>
      </c>
      <c r="J42" s="23">
        <v>8.7714815459526618E-4</v>
      </c>
      <c r="K42" s="23">
        <v>9.9924264533421178E-3</v>
      </c>
      <c r="L42" s="23">
        <v>1.2262423383363101E-3</v>
      </c>
      <c r="M42" s="23">
        <v>2.9200147270425116E-3</v>
      </c>
      <c r="N42" s="23">
        <v>3.536309209914074E-3</v>
      </c>
      <c r="O42" s="23">
        <v>9.1794951867159094E-3</v>
      </c>
      <c r="P42" s="23">
        <v>5.3100151111002197E-3</v>
      </c>
      <c r="Q42" s="23">
        <v>6.3455559814317962E-3</v>
      </c>
      <c r="R42" s="23">
        <v>4.3015515660444125E-3</v>
      </c>
      <c r="S42" s="23">
        <v>2.2045334351008992E-3</v>
      </c>
      <c r="T42" s="23">
        <v>5.0684189355527259E-4</v>
      </c>
      <c r="U42" s="23">
        <v>2.9895456931565592E-3</v>
      </c>
      <c r="V42" s="23">
        <v>3.151137258845812E-3</v>
      </c>
      <c r="W42" s="23">
        <v>8.6541928917861029E-4</v>
      </c>
      <c r="X42" s="23">
        <v>1.6513222848750393E-3</v>
      </c>
      <c r="Y42" s="23">
        <v>1.4656896345241678E-2</v>
      </c>
      <c r="Z42" s="23">
        <v>5.4948503861561981E-3</v>
      </c>
      <c r="AA42" s="23">
        <v>5.8088357595093929E-3</v>
      </c>
      <c r="AB42" s="23">
        <v>6.2747462842947382E-3</v>
      </c>
      <c r="AC42" s="23">
        <v>3.8836789970165993E-3</v>
      </c>
      <c r="AD42" s="23">
        <v>9.4450187409135262E-3</v>
      </c>
      <c r="AE42" s="23">
        <v>2.7149497784626987E-3</v>
      </c>
      <c r="AF42" s="23">
        <v>4.2053740410490613E-3</v>
      </c>
      <c r="AG42" s="23">
        <v>5.7510865629139696E-3</v>
      </c>
      <c r="AH42" s="23">
        <v>3.5863955182488777E-4</v>
      </c>
      <c r="AI42" s="23">
        <v>6.5134854514937784E-3</v>
      </c>
      <c r="AJ42" s="23">
        <v>2.4985935560687847E-3</v>
      </c>
      <c r="AK42" s="23">
        <v>1.0820431475593906E-2</v>
      </c>
      <c r="AL42" s="23">
        <v>4.6969957515290602E-3</v>
      </c>
      <c r="AM42" s="23">
        <v>5.2702174744869391E-3</v>
      </c>
      <c r="AN42" s="23">
        <v>4.8913619171646306E-4</v>
      </c>
      <c r="AO42" s="24">
        <v>0</v>
      </c>
    </row>
  </sheetData>
  <mergeCells count="1">
    <mergeCell ref="A2:B3"/>
  </mergeCells>
  <phoneticPr fontId="3"/>
  <pageMargins left="0.7" right="0.7" top="0.75" bottom="0.75" header="0.3" footer="0.3"/>
  <pageSetup paperSize="8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A88043-3C8C-4803-9175-C5AA0A1A7B15}">
  <sheetPr codeName="Sheet20"/>
  <dimension ref="A1:C42"/>
  <sheetViews>
    <sheetView workbookViewId="0"/>
  </sheetViews>
  <sheetFormatPr defaultRowHeight="12.75" x14ac:dyDescent="0.15"/>
  <cols>
    <col min="1" max="1" width="3.375" style="53" bestFit="1" customWidth="1"/>
    <col min="2" max="2" width="29.25" style="53" customWidth="1"/>
    <col min="3" max="3" width="12.75" style="53" customWidth="1"/>
    <col min="4" max="16384" width="9" style="53"/>
  </cols>
  <sheetData>
    <row r="1" spans="1:3" x14ac:dyDescent="0.15">
      <c r="A1" s="52" t="s">
        <v>87</v>
      </c>
    </row>
    <row r="2" spans="1:3" ht="18.75" customHeight="1" x14ac:dyDescent="0.15">
      <c r="A2" s="111"/>
      <c r="B2" s="112"/>
      <c r="C2" s="59"/>
    </row>
    <row r="3" spans="1:3" x14ac:dyDescent="0.15">
      <c r="A3" s="54">
        <v>1</v>
      </c>
      <c r="B3" s="55" t="s">
        <v>0</v>
      </c>
      <c r="C3" s="60">
        <v>1</v>
      </c>
    </row>
    <row r="4" spans="1:3" x14ac:dyDescent="0.15">
      <c r="A4" s="54">
        <v>2</v>
      </c>
      <c r="B4" s="55" t="s">
        <v>1</v>
      </c>
      <c r="C4" s="61">
        <v>1</v>
      </c>
    </row>
    <row r="5" spans="1:3" x14ac:dyDescent="0.15">
      <c r="A5" s="54">
        <v>3</v>
      </c>
      <c r="B5" s="55" t="s">
        <v>2</v>
      </c>
      <c r="C5" s="61">
        <v>1</v>
      </c>
    </row>
    <row r="6" spans="1:3" x14ac:dyDescent="0.15">
      <c r="A6" s="54">
        <v>6</v>
      </c>
      <c r="B6" s="55" t="s">
        <v>3</v>
      </c>
      <c r="C6" s="61">
        <v>1</v>
      </c>
    </row>
    <row r="7" spans="1:3" x14ac:dyDescent="0.15">
      <c r="A7" s="54">
        <v>11</v>
      </c>
      <c r="B7" s="55" t="s">
        <v>4</v>
      </c>
      <c r="C7" s="61">
        <v>1</v>
      </c>
    </row>
    <row r="8" spans="1:3" x14ac:dyDescent="0.15">
      <c r="A8" s="54">
        <v>15</v>
      </c>
      <c r="B8" s="55" t="s">
        <v>5</v>
      </c>
      <c r="C8" s="61">
        <v>1</v>
      </c>
    </row>
    <row r="9" spans="1:3" x14ac:dyDescent="0.15">
      <c r="A9" s="54">
        <v>16</v>
      </c>
      <c r="B9" s="55" t="s">
        <v>6</v>
      </c>
      <c r="C9" s="61">
        <v>1</v>
      </c>
    </row>
    <row r="10" spans="1:3" x14ac:dyDescent="0.15">
      <c r="A10" s="54">
        <v>20</v>
      </c>
      <c r="B10" s="55" t="s">
        <v>7</v>
      </c>
      <c r="C10" s="61">
        <v>1</v>
      </c>
    </row>
    <row r="11" spans="1:3" x14ac:dyDescent="0.15">
      <c r="A11" s="54">
        <v>21</v>
      </c>
      <c r="B11" s="55" t="s">
        <v>8</v>
      </c>
      <c r="C11" s="61">
        <v>1</v>
      </c>
    </row>
    <row r="12" spans="1:3" x14ac:dyDescent="0.15">
      <c r="A12" s="54">
        <v>22</v>
      </c>
      <c r="B12" s="55" t="s">
        <v>9</v>
      </c>
      <c r="C12" s="61">
        <v>1</v>
      </c>
    </row>
    <row r="13" spans="1:3" x14ac:dyDescent="0.15">
      <c r="A13" s="54">
        <v>25</v>
      </c>
      <c r="B13" s="55" t="s">
        <v>10</v>
      </c>
      <c r="C13" s="61">
        <v>1</v>
      </c>
    </row>
    <row r="14" spans="1:3" x14ac:dyDescent="0.15">
      <c r="A14" s="54">
        <v>26</v>
      </c>
      <c r="B14" s="55" t="s">
        <v>11</v>
      </c>
      <c r="C14" s="61">
        <v>1</v>
      </c>
    </row>
    <row r="15" spans="1:3" x14ac:dyDescent="0.15">
      <c r="A15" s="54">
        <v>27</v>
      </c>
      <c r="B15" s="55" t="s">
        <v>12</v>
      </c>
      <c r="C15" s="61">
        <v>1</v>
      </c>
    </row>
    <row r="16" spans="1:3" x14ac:dyDescent="0.15">
      <c r="A16" s="54">
        <v>28</v>
      </c>
      <c r="B16" s="55" t="s">
        <v>13</v>
      </c>
      <c r="C16" s="61">
        <v>1</v>
      </c>
    </row>
    <row r="17" spans="1:3" x14ac:dyDescent="0.15">
      <c r="A17" s="54">
        <v>29</v>
      </c>
      <c r="B17" s="55" t="s">
        <v>14</v>
      </c>
      <c r="C17" s="61">
        <v>1</v>
      </c>
    </row>
    <row r="18" spans="1:3" x14ac:dyDescent="0.15">
      <c r="A18" s="54">
        <v>30</v>
      </c>
      <c r="B18" s="55" t="s">
        <v>15</v>
      </c>
      <c r="C18" s="61">
        <v>1</v>
      </c>
    </row>
    <row r="19" spans="1:3" x14ac:dyDescent="0.15">
      <c r="A19" s="54">
        <v>31</v>
      </c>
      <c r="B19" s="55" t="s">
        <v>16</v>
      </c>
      <c r="C19" s="61">
        <v>1</v>
      </c>
    </row>
    <row r="20" spans="1:3" x14ac:dyDescent="0.15">
      <c r="A20" s="54">
        <v>32</v>
      </c>
      <c r="B20" s="55" t="s">
        <v>17</v>
      </c>
      <c r="C20" s="61">
        <v>1</v>
      </c>
    </row>
    <row r="21" spans="1:3" x14ac:dyDescent="0.15">
      <c r="A21" s="54">
        <v>33</v>
      </c>
      <c r="B21" s="55" t="s">
        <v>18</v>
      </c>
      <c r="C21" s="61">
        <v>1</v>
      </c>
    </row>
    <row r="22" spans="1:3" x14ac:dyDescent="0.15">
      <c r="A22" s="54">
        <v>34</v>
      </c>
      <c r="B22" s="55" t="s">
        <v>19</v>
      </c>
      <c r="C22" s="61">
        <v>1</v>
      </c>
    </row>
    <row r="23" spans="1:3" x14ac:dyDescent="0.15">
      <c r="A23" s="54">
        <v>35</v>
      </c>
      <c r="B23" s="55" t="s">
        <v>20</v>
      </c>
      <c r="C23" s="61">
        <v>1</v>
      </c>
    </row>
    <row r="24" spans="1:3" x14ac:dyDescent="0.15">
      <c r="A24" s="54">
        <v>39</v>
      </c>
      <c r="B24" s="55" t="s">
        <v>21</v>
      </c>
      <c r="C24" s="61">
        <v>1</v>
      </c>
    </row>
    <row r="25" spans="1:3" x14ac:dyDescent="0.15">
      <c r="A25" s="54">
        <v>41</v>
      </c>
      <c r="B25" s="55" t="s">
        <v>22</v>
      </c>
      <c r="C25" s="61">
        <v>1</v>
      </c>
    </row>
    <row r="26" spans="1:3" x14ac:dyDescent="0.15">
      <c r="A26" s="54">
        <v>46</v>
      </c>
      <c r="B26" s="55" t="s">
        <v>23</v>
      </c>
      <c r="C26" s="61">
        <v>1</v>
      </c>
    </row>
    <row r="27" spans="1:3" x14ac:dyDescent="0.15">
      <c r="A27" s="54">
        <v>47</v>
      </c>
      <c r="B27" s="55" t="s">
        <v>24</v>
      </c>
      <c r="C27" s="61">
        <v>1</v>
      </c>
    </row>
    <row r="28" spans="1:3" x14ac:dyDescent="0.15">
      <c r="A28" s="54">
        <v>48</v>
      </c>
      <c r="B28" s="55" t="s">
        <v>25</v>
      </c>
      <c r="C28" s="61">
        <v>1</v>
      </c>
    </row>
    <row r="29" spans="1:3" x14ac:dyDescent="0.15">
      <c r="A29" s="54">
        <v>51</v>
      </c>
      <c r="B29" s="55" t="s">
        <v>26</v>
      </c>
      <c r="C29" s="61">
        <v>1</v>
      </c>
    </row>
    <row r="30" spans="1:3" x14ac:dyDescent="0.15">
      <c r="A30" s="54">
        <v>53</v>
      </c>
      <c r="B30" s="55" t="s">
        <v>27</v>
      </c>
      <c r="C30" s="61">
        <v>1</v>
      </c>
    </row>
    <row r="31" spans="1:3" x14ac:dyDescent="0.15">
      <c r="A31" s="54">
        <v>55</v>
      </c>
      <c r="B31" s="55" t="s">
        <v>28</v>
      </c>
      <c r="C31" s="61">
        <v>1</v>
      </c>
    </row>
    <row r="32" spans="1:3" x14ac:dyDescent="0.15">
      <c r="A32" s="54">
        <v>57</v>
      </c>
      <c r="B32" s="55" t="s">
        <v>29</v>
      </c>
      <c r="C32" s="61">
        <v>1</v>
      </c>
    </row>
    <row r="33" spans="1:3" x14ac:dyDescent="0.15">
      <c r="A33" s="54">
        <v>59</v>
      </c>
      <c r="B33" s="55" t="s">
        <v>30</v>
      </c>
      <c r="C33" s="61">
        <v>1</v>
      </c>
    </row>
    <row r="34" spans="1:3" x14ac:dyDescent="0.15">
      <c r="A34" s="54">
        <v>61</v>
      </c>
      <c r="B34" s="55" t="s">
        <v>31</v>
      </c>
      <c r="C34" s="61">
        <v>1</v>
      </c>
    </row>
    <row r="35" spans="1:3" x14ac:dyDescent="0.15">
      <c r="A35" s="54">
        <v>63</v>
      </c>
      <c r="B35" s="55" t="s">
        <v>32</v>
      </c>
      <c r="C35" s="61">
        <v>1</v>
      </c>
    </row>
    <row r="36" spans="1:3" x14ac:dyDescent="0.15">
      <c r="A36" s="54">
        <v>64</v>
      </c>
      <c r="B36" s="55" t="s">
        <v>33</v>
      </c>
      <c r="C36" s="61">
        <v>1</v>
      </c>
    </row>
    <row r="37" spans="1:3" x14ac:dyDescent="0.15">
      <c r="A37" s="54">
        <v>65</v>
      </c>
      <c r="B37" s="55" t="s">
        <v>34</v>
      </c>
      <c r="C37" s="61">
        <v>1</v>
      </c>
    </row>
    <row r="38" spans="1:3" x14ac:dyDescent="0.15">
      <c r="A38" s="54">
        <v>66</v>
      </c>
      <c r="B38" s="55" t="s">
        <v>35</v>
      </c>
      <c r="C38" s="61">
        <v>1</v>
      </c>
    </row>
    <row r="39" spans="1:3" x14ac:dyDescent="0.15">
      <c r="A39" s="54">
        <v>67</v>
      </c>
      <c r="B39" s="55" t="s">
        <v>36</v>
      </c>
      <c r="C39" s="61">
        <v>1</v>
      </c>
    </row>
    <row r="40" spans="1:3" x14ac:dyDescent="0.15">
      <c r="A40" s="54">
        <v>68</v>
      </c>
      <c r="B40" s="55" t="s">
        <v>37</v>
      </c>
      <c r="C40" s="61">
        <v>1</v>
      </c>
    </row>
    <row r="41" spans="1:3" x14ac:dyDescent="0.15">
      <c r="A41" s="56">
        <v>69</v>
      </c>
      <c r="B41" s="57" t="s">
        <v>38</v>
      </c>
      <c r="C41" s="62">
        <v>1</v>
      </c>
    </row>
    <row r="42" spans="1:3" x14ac:dyDescent="0.15">
      <c r="A42" s="113" t="s">
        <v>80</v>
      </c>
      <c r="B42" s="114"/>
      <c r="C42" s="58"/>
    </row>
  </sheetData>
  <mergeCells count="2">
    <mergeCell ref="A2:B2"/>
    <mergeCell ref="A42:B42"/>
  </mergeCells>
  <phoneticPr fontId="3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5764D-AD84-42BC-8A57-7CE0686EB1C8}">
  <sheetPr codeName="Sheet21">
    <tabColor theme="4" tint="0.39997558519241921"/>
    <pageSetUpPr fitToPage="1"/>
  </sheetPr>
  <dimension ref="A1:AT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6" width="12.75" style="2" customWidth="1"/>
    <col min="7" max="7" width="9" style="2"/>
    <col min="8" max="8" width="11.75" style="2" bestFit="1" customWidth="1"/>
    <col min="9" max="9" width="9.75" style="2" bestFit="1" customWidth="1"/>
    <col min="10" max="11" width="10.5" style="2" bestFit="1" customWidth="1"/>
    <col min="12" max="12" width="12.625" style="2" bestFit="1" customWidth="1"/>
    <col min="13" max="13" width="10.5" style="2" bestFit="1" customWidth="1"/>
    <col min="14" max="14" width="11.75" style="2" bestFit="1" customWidth="1"/>
    <col min="15" max="15" width="10.5" style="2" bestFit="1" customWidth="1"/>
    <col min="16" max="16" width="9.75" style="2" bestFit="1" customWidth="1"/>
    <col min="17" max="18" width="10.5" style="2" bestFit="1" customWidth="1"/>
    <col min="19" max="19" width="9.75" style="2" bestFit="1" customWidth="1"/>
    <col min="20" max="21" width="10.5" style="2" bestFit="1" customWidth="1"/>
    <col min="22" max="22" width="9.75" style="2" bestFit="1" customWidth="1"/>
    <col min="23" max="23" width="10.5" style="2" bestFit="1" customWidth="1"/>
    <col min="24" max="24" width="9.75" style="2" bestFit="1" customWidth="1"/>
    <col min="25" max="25" width="11.75" style="2" bestFit="1" customWidth="1"/>
    <col min="26" max="27" width="10.5" style="2" bestFit="1" customWidth="1"/>
    <col min="28" max="28" width="11.75" style="2" bestFit="1" customWidth="1"/>
    <col min="29" max="29" width="10.5" style="2" bestFit="1" customWidth="1"/>
    <col min="30" max="31" width="11.75" style="2" bestFit="1" customWidth="1"/>
    <col min="32" max="33" width="10.5" style="2" bestFit="1" customWidth="1"/>
    <col min="34" max="35" width="11.75" style="2" bestFit="1" customWidth="1"/>
    <col min="36" max="36" width="10.5" style="2" bestFit="1" customWidth="1"/>
    <col min="37" max="40" width="11.75" style="2" bestFit="1" customWidth="1"/>
    <col min="41" max="41" width="12.625" style="2" bestFit="1" customWidth="1"/>
    <col min="42" max="42" width="10.5" style="2" bestFit="1" customWidth="1"/>
    <col min="43" max="44" width="11.75" style="2" bestFit="1" customWidth="1"/>
    <col min="45" max="46" width="10.5" style="2" bestFit="1" customWidth="1"/>
    <col min="47" max="16384" width="9" style="2"/>
  </cols>
  <sheetData>
    <row r="1" spans="1:46" x14ac:dyDescent="0.15">
      <c r="A1" s="1" t="s">
        <v>95</v>
      </c>
    </row>
    <row r="2" spans="1:46" ht="18.75" customHeight="1" x14ac:dyDescent="0.15">
      <c r="A2" s="92"/>
      <c r="B2" s="93"/>
      <c r="C2" s="109" t="s">
        <v>71</v>
      </c>
      <c r="D2" s="109" t="s">
        <v>88</v>
      </c>
      <c r="E2" s="104" t="s">
        <v>89</v>
      </c>
      <c r="F2" s="108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</row>
    <row r="3" spans="1:46" ht="25.5" x14ac:dyDescent="0.15">
      <c r="A3" s="94"/>
      <c r="B3" s="95"/>
      <c r="C3" s="110"/>
      <c r="D3" s="110"/>
      <c r="E3" s="63" t="s">
        <v>90</v>
      </c>
      <c r="F3" s="63" t="s">
        <v>91</v>
      </c>
    </row>
    <row r="4" spans="1:46" x14ac:dyDescent="0.15">
      <c r="A4" s="39">
        <v>1</v>
      </c>
      <c r="B4" s="6" t="s">
        <v>0</v>
      </c>
      <c r="C4" s="68">
        <f t="array" ref="C4">ABS(SUM(生産者価格評価表!BC4:BE4))/生産者価格評価表!AX4:AX42</f>
        <v>0.37535539673458196</v>
      </c>
      <c r="D4" s="68">
        <f t="array" ref="D4:D42">TRANSPOSE(MMULT(TRANSPOSE(全ての要素が1の列ベクトル!C3:C41),MMULT(移輸入率行列!C4:AO42,投入係数表!C4:AO42)))</f>
        <v>0.28772601000407905</v>
      </c>
      <c r="E4" s="69">
        <f t="array" ref="E4:E42">TRANSPOSE(MMULT(TRANSPOSE(全ての要素が1の列ベクトル!C3:C41),'MALΓ+M'!C4:AO42))</f>
        <v>0.62708676293435217</v>
      </c>
      <c r="F4" s="70">
        <f t="array" ref="F4:F42">TRANSPOSE(MMULT(TRANSPOSE(全ての要素が1の列ベクトル!C3:C41),MAL!C4:AO42))</f>
        <v>0.4029993453618409</v>
      </c>
      <c r="G4" s="66"/>
      <c r="H4" s="67"/>
      <c r="I4" s="67"/>
      <c r="J4" s="67"/>
      <c r="K4" s="67"/>
      <c r="L4" s="67"/>
      <c r="M4" s="67"/>
      <c r="N4" s="67"/>
      <c r="O4" s="67"/>
      <c r="P4" s="67"/>
      <c r="Q4" s="67"/>
      <c r="R4" s="67"/>
      <c r="S4" s="67"/>
      <c r="T4" s="67"/>
      <c r="U4" s="67"/>
      <c r="V4" s="67"/>
      <c r="W4" s="67"/>
      <c r="X4" s="67"/>
      <c r="Y4" s="67"/>
      <c r="Z4" s="67"/>
      <c r="AA4" s="67"/>
      <c r="AB4" s="67"/>
      <c r="AC4" s="67"/>
      <c r="AD4" s="67"/>
      <c r="AE4" s="67"/>
      <c r="AF4" s="67"/>
      <c r="AG4" s="67"/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</row>
    <row r="5" spans="1:46" x14ac:dyDescent="0.15">
      <c r="A5" s="39">
        <v>2</v>
      </c>
      <c r="B5" s="6" t="s">
        <v>1</v>
      </c>
      <c r="C5" s="71">
        <f t="array" ref="C5">ABS(SUM(生産者価格評価表!BC5:BE5))/生産者価格評価表!AX5:AX43</f>
        <v>7.1826249032751838E-2</v>
      </c>
      <c r="D5" s="71">
        <v>9.367907320340628E-2</v>
      </c>
      <c r="E5" s="72">
        <v>0.21786106499208685</v>
      </c>
      <c r="F5" s="73">
        <v>0.15733564519267257</v>
      </c>
      <c r="H5" s="67"/>
      <c r="I5" s="67"/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7"/>
      <c r="AH5" s="67"/>
      <c r="AI5" s="67"/>
      <c r="AJ5" s="67"/>
      <c r="AK5" s="67"/>
      <c r="AL5" s="67"/>
      <c r="AM5" s="67"/>
      <c r="AN5" s="67"/>
      <c r="AO5" s="67"/>
      <c r="AP5" s="67"/>
      <c r="AQ5" s="67"/>
      <c r="AR5" s="67"/>
      <c r="AS5" s="67"/>
      <c r="AT5" s="67"/>
    </row>
    <row r="6" spans="1:46" x14ac:dyDescent="0.15">
      <c r="A6" s="39">
        <v>3</v>
      </c>
      <c r="B6" s="6" t="s">
        <v>2</v>
      </c>
      <c r="C6" s="71">
        <f t="array" ref="C6">ABS(SUM(生産者価格評価表!BC6:BE6))/生産者価格評価表!AX6:AX44</f>
        <v>0.28000262740571835</v>
      </c>
      <c r="D6" s="71">
        <v>0.23995440614902877</v>
      </c>
      <c r="E6" s="72">
        <v>0.51169859277442553</v>
      </c>
      <c r="F6" s="73">
        <v>0.32180112620948104</v>
      </c>
      <c r="H6" s="67"/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7"/>
      <c r="AH6" s="67"/>
      <c r="AI6" s="67"/>
      <c r="AJ6" s="67"/>
      <c r="AK6" s="67"/>
      <c r="AL6" s="67"/>
      <c r="AM6" s="67"/>
      <c r="AN6" s="67"/>
      <c r="AO6" s="67"/>
      <c r="AP6" s="67"/>
      <c r="AQ6" s="67"/>
      <c r="AR6" s="67"/>
      <c r="AS6" s="67"/>
      <c r="AT6" s="67"/>
    </row>
    <row r="7" spans="1:46" x14ac:dyDescent="0.15">
      <c r="A7" s="39">
        <v>6</v>
      </c>
      <c r="B7" s="6" t="s">
        <v>3</v>
      </c>
      <c r="C7" s="71">
        <f t="array" ref="C7">ABS(SUM(生産者価格評価表!BC7:BE7))/生産者価格評価表!AX7:AX45</f>
        <v>0.80394764111968797</v>
      </c>
      <c r="D7" s="71">
        <v>0.10865969337262094</v>
      </c>
      <c r="E7" s="72">
        <v>0.83740607924020205</v>
      </c>
      <c r="F7" s="73">
        <v>0.17066072712208524</v>
      </c>
      <c r="H7" s="67"/>
      <c r="I7" s="67"/>
      <c r="J7" s="67"/>
      <c r="K7" s="67"/>
      <c r="L7" s="67"/>
      <c r="M7" s="67"/>
      <c r="N7" s="67"/>
      <c r="O7" s="67"/>
      <c r="P7" s="67"/>
      <c r="Q7" s="67"/>
      <c r="R7" s="67"/>
      <c r="S7" s="67"/>
      <c r="T7" s="67"/>
      <c r="U7" s="67"/>
      <c r="V7" s="67"/>
      <c r="W7" s="67"/>
      <c r="X7" s="67"/>
      <c r="Y7" s="67"/>
      <c r="Z7" s="67"/>
      <c r="AA7" s="67"/>
      <c r="AB7" s="67"/>
      <c r="AC7" s="67"/>
      <c r="AD7" s="67"/>
      <c r="AE7" s="67"/>
      <c r="AF7" s="67"/>
      <c r="AG7" s="67"/>
      <c r="AH7" s="67"/>
      <c r="AI7" s="67"/>
      <c r="AJ7" s="67"/>
      <c r="AK7" s="67"/>
      <c r="AL7" s="67"/>
      <c r="AM7" s="67"/>
      <c r="AN7" s="67"/>
      <c r="AO7" s="67"/>
      <c r="AP7" s="67"/>
      <c r="AQ7" s="67"/>
      <c r="AR7" s="67"/>
      <c r="AS7" s="67"/>
      <c r="AT7" s="67"/>
    </row>
    <row r="8" spans="1:46" x14ac:dyDescent="0.15">
      <c r="A8" s="39">
        <v>11</v>
      </c>
      <c r="B8" s="6" t="s">
        <v>4</v>
      </c>
      <c r="C8" s="71">
        <f t="array" ref="C8">ABS(SUM(生産者価格評価表!BC8:BE8))/生産者価格評価表!AX8:AX46</f>
        <v>0.55086369248731148</v>
      </c>
      <c r="D8" s="71">
        <v>0.30228190653641074</v>
      </c>
      <c r="E8" s="72">
        <v>0.75444950504860098</v>
      </c>
      <c r="F8" s="73">
        <v>0.45328291023441242</v>
      </c>
      <c r="H8" s="67"/>
      <c r="I8" s="67"/>
      <c r="J8" s="67"/>
      <c r="K8" s="67"/>
      <c r="L8" s="67"/>
      <c r="M8" s="67"/>
      <c r="N8" s="67"/>
      <c r="O8" s="67"/>
      <c r="P8" s="67"/>
      <c r="Q8" s="67"/>
      <c r="R8" s="67"/>
      <c r="S8" s="67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67"/>
      <c r="AG8" s="67"/>
      <c r="AH8" s="67"/>
      <c r="AI8" s="67"/>
      <c r="AJ8" s="67"/>
      <c r="AK8" s="67"/>
      <c r="AL8" s="67"/>
      <c r="AM8" s="67"/>
      <c r="AN8" s="67"/>
      <c r="AO8" s="67"/>
      <c r="AP8" s="67"/>
      <c r="AQ8" s="67"/>
      <c r="AR8" s="67"/>
      <c r="AS8" s="67"/>
      <c r="AT8" s="67"/>
    </row>
    <row r="9" spans="1:46" x14ac:dyDescent="0.15">
      <c r="A9" s="39">
        <v>15</v>
      </c>
      <c r="B9" s="6" t="s">
        <v>5</v>
      </c>
      <c r="C9" s="71">
        <f t="array" ref="C9">ABS(SUM(生産者価格評価表!BC9:BE9))/生産者価格評価表!AX9:AX47</f>
        <v>0.96979244794667807</v>
      </c>
      <c r="D9" s="71">
        <v>0.32123660982342961</v>
      </c>
      <c r="E9" s="72">
        <v>0.98041138255505922</v>
      </c>
      <c r="F9" s="73">
        <v>0.35153244425885971</v>
      </c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x14ac:dyDescent="0.15">
      <c r="A10" s="39">
        <v>16</v>
      </c>
      <c r="B10" s="6" t="s">
        <v>6</v>
      </c>
      <c r="C10" s="71">
        <f t="array" ref="C10">ABS(SUM(生産者価格評価表!BC10:BE10))/生産者価格評価表!AX10:AX48</f>
        <v>0.73032618950792672</v>
      </c>
      <c r="D10" s="71">
        <v>0.32994818297172529</v>
      </c>
      <c r="E10" s="72">
        <v>0.84204353548955146</v>
      </c>
      <c r="F10" s="73">
        <v>0.41426842961789395</v>
      </c>
      <c r="H10" s="67"/>
      <c r="I10" s="67"/>
      <c r="J10" s="67"/>
      <c r="K10" s="67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</row>
    <row r="11" spans="1:46" x14ac:dyDescent="0.15">
      <c r="A11" s="39">
        <v>20</v>
      </c>
      <c r="B11" s="6" t="s">
        <v>7</v>
      </c>
      <c r="C11" s="71">
        <f t="array" ref="C11">ABS(SUM(生産者価格評価表!BC11:BE11))/生産者価格評価表!AX11:AX49</f>
        <v>0.97368167843084574</v>
      </c>
      <c r="D11" s="71">
        <v>0.36348115839404765</v>
      </c>
      <c r="E11" s="72">
        <v>0.98429991632865688</v>
      </c>
      <c r="F11" s="73">
        <v>0.40345421990192043</v>
      </c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</row>
    <row r="12" spans="1:46" x14ac:dyDescent="0.15">
      <c r="A12" s="39">
        <v>21</v>
      </c>
      <c r="B12" s="6" t="s">
        <v>8</v>
      </c>
      <c r="C12" s="71">
        <f t="array" ref="C12">ABS(SUM(生産者価格評価表!BC12:BE12))/生産者価格評価表!AX12:AX50</f>
        <v>0.97146652968055913</v>
      </c>
      <c r="D12" s="71">
        <v>0.20064844113545868</v>
      </c>
      <c r="E12" s="72">
        <v>0.9778014173765015</v>
      </c>
      <c r="F12" s="73">
        <v>0.22201602626744746</v>
      </c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</row>
    <row r="13" spans="1:46" x14ac:dyDescent="0.15">
      <c r="A13" s="39">
        <v>22</v>
      </c>
      <c r="B13" s="6" t="s">
        <v>9</v>
      </c>
      <c r="C13" s="71">
        <f t="array" ref="C13">ABS(SUM(生産者価格評価表!BC13:BE13))/生産者価格評価表!AX13:AX51</f>
        <v>0.92500879637059652</v>
      </c>
      <c r="D13" s="71">
        <v>0.35208818450781243</v>
      </c>
      <c r="E13" s="72">
        <v>0.9535389360186427</v>
      </c>
      <c r="F13" s="73">
        <v>0.38044648261732439</v>
      </c>
      <c r="H13" s="67"/>
      <c r="I13" s="67"/>
      <c r="J13" s="67"/>
      <c r="K13" s="67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</row>
    <row r="14" spans="1:46" x14ac:dyDescent="0.15">
      <c r="A14" s="39">
        <v>25</v>
      </c>
      <c r="B14" s="6" t="s">
        <v>10</v>
      </c>
      <c r="C14" s="71">
        <f t="array" ref="C14">ABS(SUM(生産者価格評価表!BC14:BE14))/生産者価格評価表!AX14:AX52</f>
        <v>0.48644826880475828</v>
      </c>
      <c r="D14" s="71">
        <v>0.17144513450015628</v>
      </c>
      <c r="E14" s="72">
        <v>0.59590290925474054</v>
      </c>
      <c r="F14" s="73">
        <v>0.21313264818567948</v>
      </c>
      <c r="H14" s="67"/>
      <c r="I14" s="67"/>
      <c r="J14" s="67"/>
      <c r="K14" s="67"/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</row>
    <row r="15" spans="1:46" x14ac:dyDescent="0.15">
      <c r="A15" s="39">
        <v>26</v>
      </c>
      <c r="B15" s="6" t="s">
        <v>11</v>
      </c>
      <c r="C15" s="71">
        <f t="array" ref="C15">ABS(SUM(生産者価格評価表!BC15:BE15))/生産者価格評価表!AX15:AX53</f>
        <v>0.96202562628981769</v>
      </c>
      <c r="D15" s="71">
        <v>0.25748377036318876</v>
      </c>
      <c r="E15" s="72">
        <v>0.97232844029714127</v>
      </c>
      <c r="F15" s="73">
        <v>0.27130964913217315</v>
      </c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</row>
    <row r="16" spans="1:46" x14ac:dyDescent="0.15">
      <c r="A16" s="39">
        <v>27</v>
      </c>
      <c r="B16" s="6" t="s">
        <v>12</v>
      </c>
      <c r="C16" s="71">
        <f t="array" ref="C16">ABS(SUM(生産者価格評価表!BC16:BE16))/生産者価格評価表!AX16:AX54</f>
        <v>0.94675449330071026</v>
      </c>
      <c r="D16" s="71">
        <v>0.51658715392037768</v>
      </c>
      <c r="E16" s="72">
        <v>0.97859883333206332</v>
      </c>
      <c r="F16" s="73">
        <v>0.59806624080408954</v>
      </c>
      <c r="H16" s="67"/>
      <c r="I16" s="67"/>
      <c r="J16" s="67"/>
      <c r="K16" s="67"/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</row>
    <row r="17" spans="1:46" x14ac:dyDescent="0.15">
      <c r="A17" s="39">
        <v>28</v>
      </c>
      <c r="B17" s="6" t="s">
        <v>13</v>
      </c>
      <c r="C17" s="71">
        <f t="array" ref="C17">ABS(SUM(生産者価格評価表!BC17:BE17))/生産者価格評価表!AX17:AX55</f>
        <v>0.83495696048029511</v>
      </c>
      <c r="D17" s="71">
        <v>0.35345113847644088</v>
      </c>
      <c r="E17" s="72">
        <v>0.89890590571506279</v>
      </c>
      <c r="F17" s="73">
        <v>0.3874682956692202</v>
      </c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</row>
    <row r="18" spans="1:46" x14ac:dyDescent="0.15">
      <c r="A18" s="39">
        <v>29</v>
      </c>
      <c r="B18" s="6" t="s">
        <v>14</v>
      </c>
      <c r="C18" s="71">
        <f t="array" ref="C18">ABS(SUM(生産者価格評価表!BC18:BE18))/生産者価格評価表!AX18:AX56</f>
        <v>0.97706502053885014</v>
      </c>
      <c r="D18" s="71">
        <v>0.31532254576133278</v>
      </c>
      <c r="E18" s="72">
        <v>0.98491422120669414</v>
      </c>
      <c r="F18" s="73">
        <v>0.34223709165032729</v>
      </c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</row>
    <row r="19" spans="1:46" x14ac:dyDescent="0.15">
      <c r="A19" s="39">
        <v>30</v>
      </c>
      <c r="B19" s="6" t="s">
        <v>15</v>
      </c>
      <c r="C19" s="71">
        <f t="array" ref="C19">ABS(SUM(生産者価格評価表!BC19:BE19))/生産者価格評価表!AX19:AX57</f>
        <v>0.81590698807362771</v>
      </c>
      <c r="D19" s="71">
        <v>0.26214711240032423</v>
      </c>
      <c r="E19" s="72">
        <v>0.86884686233930153</v>
      </c>
      <c r="F19" s="73">
        <v>0.28757134076793311</v>
      </c>
      <c r="H19" s="67"/>
      <c r="I19" s="67"/>
      <c r="J19" s="67"/>
      <c r="K19" s="67"/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</row>
    <row r="20" spans="1:46" x14ac:dyDescent="0.15">
      <c r="A20" s="39">
        <v>31</v>
      </c>
      <c r="B20" s="6" t="s">
        <v>16</v>
      </c>
      <c r="C20" s="71">
        <f t="array" ref="C20">ABS(SUM(生産者価格評価表!BC20:BE20))/生産者価格評価表!AX20:AX58</f>
        <v>0.97833797344172191</v>
      </c>
      <c r="D20" s="71">
        <v>0.36568014227062418</v>
      </c>
      <c r="E20" s="72">
        <v>0.98724137320452954</v>
      </c>
      <c r="F20" s="73">
        <v>0.41101416521925038</v>
      </c>
      <c r="H20" s="67"/>
      <c r="I20" s="67"/>
      <c r="J20" s="67"/>
      <c r="K20" s="67"/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</row>
    <row r="21" spans="1:46" x14ac:dyDescent="0.15">
      <c r="A21" s="39">
        <v>32</v>
      </c>
      <c r="B21" s="6" t="s">
        <v>17</v>
      </c>
      <c r="C21" s="71">
        <f t="array" ref="C21">ABS(SUM(生産者価格評価表!BC21:BE21))/生産者価格評価表!AX21:AX59</f>
        <v>0.71390444005872866</v>
      </c>
      <c r="D21" s="71">
        <v>0.39481633182633141</v>
      </c>
      <c r="E21" s="72">
        <v>0.84716781264114605</v>
      </c>
      <c r="F21" s="73">
        <v>0.4658002123827889</v>
      </c>
      <c r="H21" s="67"/>
      <c r="I21" s="67"/>
      <c r="J21" s="67"/>
      <c r="K21" s="67"/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</row>
    <row r="22" spans="1:46" x14ac:dyDescent="0.15">
      <c r="A22" s="39">
        <v>33</v>
      </c>
      <c r="B22" s="6" t="s">
        <v>18</v>
      </c>
      <c r="C22" s="71">
        <f t="array" ref="C22">ABS(SUM(生産者価格評価表!BC22:BE22))/生産者価格評価表!AX22:AX60</f>
        <v>0.90386972691277856</v>
      </c>
      <c r="D22" s="71">
        <v>0.43997064050190648</v>
      </c>
      <c r="E22" s="72">
        <v>0.95083404558461437</v>
      </c>
      <c r="F22" s="73">
        <v>0.4885486867308047</v>
      </c>
      <c r="H22" s="67"/>
      <c r="I22" s="67"/>
      <c r="J22" s="67"/>
      <c r="K22" s="67"/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</row>
    <row r="23" spans="1:46" x14ac:dyDescent="0.15">
      <c r="A23" s="39">
        <v>34</v>
      </c>
      <c r="B23" s="6" t="s">
        <v>19</v>
      </c>
      <c r="C23" s="71">
        <f t="array" ref="C23">ABS(SUM(生産者価格評価表!BC23:BE23))/生産者価格評価表!AX23:AX61</f>
        <v>0.91970076843442339</v>
      </c>
      <c r="D23" s="71">
        <v>0.3726410321373434</v>
      </c>
      <c r="E23" s="72">
        <v>0.95439322815042116</v>
      </c>
      <c r="F23" s="73">
        <v>0.43203974732517703</v>
      </c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</row>
    <row r="24" spans="1:46" x14ac:dyDescent="0.15">
      <c r="A24" s="39">
        <v>35</v>
      </c>
      <c r="B24" s="6" t="s">
        <v>20</v>
      </c>
      <c r="C24" s="71">
        <f t="array" ref="C24">ABS(SUM(生産者価格評価表!BC24:BE24))/生産者価格評価表!AX24:AX62</f>
        <v>0.9816298161093342</v>
      </c>
      <c r="D24" s="71">
        <v>0.41891190706694403</v>
      </c>
      <c r="E24" s="72">
        <v>0.98973811542437484</v>
      </c>
      <c r="F24" s="73">
        <v>0.44138367712044513</v>
      </c>
      <c r="H24" s="67"/>
      <c r="I24" s="67"/>
      <c r="J24" s="67"/>
      <c r="K24" s="67"/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</row>
    <row r="25" spans="1:46" x14ac:dyDescent="0.15">
      <c r="A25" s="39">
        <v>39</v>
      </c>
      <c r="B25" s="6" t="s">
        <v>21</v>
      </c>
      <c r="C25" s="71">
        <f t="array" ref="C25">ABS(SUM(生産者価格評価表!BC25:BE25))/生産者価格評価表!AX25:AX63</f>
        <v>0.73113371200755972</v>
      </c>
      <c r="D25" s="71">
        <v>0.24264972108564514</v>
      </c>
      <c r="E25" s="72">
        <v>0.81532186898271097</v>
      </c>
      <c r="F25" s="73">
        <v>0.31312277044386588</v>
      </c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</row>
    <row r="26" spans="1:46" x14ac:dyDescent="0.15">
      <c r="A26" s="39">
        <v>41</v>
      </c>
      <c r="B26" s="6" t="s">
        <v>22</v>
      </c>
      <c r="C26" s="71">
        <f t="array" ref="C26">ABS(SUM(生産者価格評価表!BC26:BE26))/生産者価格評価表!AX26:AX64</f>
        <v>0</v>
      </c>
      <c r="D26" s="71">
        <v>0.29561439552067698</v>
      </c>
      <c r="E26" s="72">
        <v>0.35464612258795181</v>
      </c>
      <c r="F26" s="73">
        <v>0.35464612258795181</v>
      </c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</row>
    <row r="27" spans="1:46" x14ac:dyDescent="0.15">
      <c r="A27" s="39">
        <v>46</v>
      </c>
      <c r="B27" s="6" t="s">
        <v>23</v>
      </c>
      <c r="C27" s="71">
        <f t="array" ref="C27">ABS(SUM(生産者価格評価表!BC27:BE27))/生産者価格評価表!AX27:AX65</f>
        <v>3.0694234421442985E-2</v>
      </c>
      <c r="D27" s="71">
        <v>0.1665286563618007</v>
      </c>
      <c r="E27" s="72">
        <v>0.28437669294106188</v>
      </c>
      <c r="F27" s="73">
        <v>0.26171561908352153</v>
      </c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</row>
    <row r="28" spans="1:46" x14ac:dyDescent="0.15">
      <c r="A28" s="39">
        <v>47</v>
      </c>
      <c r="B28" s="6" t="s">
        <v>24</v>
      </c>
      <c r="C28" s="71">
        <f t="array" ref="C28">ABS(SUM(生産者価格評価表!BC28:BE28))/生産者価格評価表!AX28:AX66</f>
        <v>1.2086830492342303E-4</v>
      </c>
      <c r="D28" s="71">
        <v>0.13130402298538427</v>
      </c>
      <c r="E28" s="72">
        <v>0.21723249549615822</v>
      </c>
      <c r="F28" s="73">
        <v>0.21713787227779177</v>
      </c>
      <c r="H28" s="67"/>
      <c r="I28" s="67"/>
      <c r="J28" s="67"/>
      <c r="K28" s="67"/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</row>
    <row r="29" spans="1:46" x14ac:dyDescent="0.15">
      <c r="A29" s="39">
        <v>48</v>
      </c>
      <c r="B29" s="6" t="s">
        <v>25</v>
      </c>
      <c r="C29" s="71">
        <f t="array" ref="C29">ABS(SUM(生産者価格評価表!BC29:BE29))/生産者価格評価表!AX29:AX67</f>
        <v>1.9635158614321683E-5</v>
      </c>
      <c r="D29" s="71">
        <v>0.10803827208297107</v>
      </c>
      <c r="E29" s="72">
        <v>0.16536555773833597</v>
      </c>
      <c r="F29" s="73">
        <v>0.16534916923688642</v>
      </c>
      <c r="H29" s="67"/>
      <c r="I29" s="67"/>
      <c r="J29" s="67"/>
      <c r="K29" s="67"/>
      <c r="L29" s="67"/>
      <c r="M29" s="67"/>
      <c r="N29" s="67"/>
      <c r="O29" s="67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67"/>
      <c r="AD29" s="67"/>
      <c r="AE29" s="67"/>
      <c r="AF29" s="67"/>
      <c r="AG29" s="67"/>
      <c r="AH29" s="67"/>
      <c r="AI29" s="67"/>
      <c r="AJ29" s="67"/>
      <c r="AK29" s="67"/>
      <c r="AL29" s="67"/>
      <c r="AM29" s="67"/>
      <c r="AN29" s="67"/>
      <c r="AO29" s="67"/>
      <c r="AP29" s="67"/>
      <c r="AQ29" s="67"/>
      <c r="AR29" s="67"/>
      <c r="AS29" s="67"/>
      <c r="AT29" s="67"/>
    </row>
    <row r="30" spans="1:46" x14ac:dyDescent="0.15">
      <c r="A30" s="39">
        <v>51</v>
      </c>
      <c r="B30" s="6" t="s">
        <v>26</v>
      </c>
      <c r="C30" s="71">
        <f t="array" ref="C30">ABS(SUM(生産者価格評価表!BC30:BE30))/生産者価格評価表!AX30:AX68</f>
        <v>0.42933939651953368</v>
      </c>
      <c r="D30" s="71">
        <v>9.778245077660587E-2</v>
      </c>
      <c r="E30" s="72">
        <v>0.5130011499401258</v>
      </c>
      <c r="F30" s="73">
        <v>0.14660509751389558</v>
      </c>
      <c r="H30" s="67"/>
      <c r="I30" s="67"/>
      <c r="J30" s="67"/>
      <c r="K30" s="67"/>
      <c r="L30" s="67"/>
      <c r="M30" s="67"/>
      <c r="N30" s="67"/>
      <c r="O30" s="67"/>
      <c r="P30" s="67"/>
      <c r="Q30" s="67"/>
      <c r="R30" s="67"/>
      <c r="S30" s="67"/>
      <c r="T30" s="67"/>
      <c r="U30" s="67"/>
      <c r="V30" s="67"/>
      <c r="W30" s="67"/>
      <c r="X30" s="67"/>
      <c r="Y30" s="67"/>
      <c r="Z30" s="67"/>
      <c r="AA30" s="67"/>
      <c r="AB30" s="67"/>
      <c r="AC30" s="67"/>
      <c r="AD30" s="67"/>
      <c r="AE30" s="67"/>
      <c r="AF30" s="67"/>
      <c r="AG30" s="67"/>
      <c r="AH30" s="67"/>
      <c r="AI30" s="67"/>
      <c r="AJ30" s="67"/>
      <c r="AK30" s="67"/>
      <c r="AL30" s="67"/>
      <c r="AM30" s="67"/>
      <c r="AN30" s="67"/>
      <c r="AO30" s="67"/>
      <c r="AP30" s="67"/>
      <c r="AQ30" s="67"/>
      <c r="AR30" s="67"/>
      <c r="AS30" s="67"/>
      <c r="AT30" s="67"/>
    </row>
    <row r="31" spans="1:46" x14ac:dyDescent="0.15">
      <c r="A31" s="39">
        <v>53</v>
      </c>
      <c r="B31" s="6" t="s">
        <v>27</v>
      </c>
      <c r="C31" s="71">
        <f t="array" ref="C31">ABS(SUM(生産者価格評価表!BC31:BE31))/生産者価格評価表!AX31:AX69</f>
        <v>9.1706000668650187E-2</v>
      </c>
      <c r="D31" s="71">
        <v>0.10318012662657056</v>
      </c>
      <c r="E31" s="72">
        <v>0.23180185184540431</v>
      </c>
      <c r="F31" s="73">
        <v>0.15424064375619256</v>
      </c>
      <c r="H31" s="67"/>
      <c r="I31" s="67"/>
      <c r="J31" s="67"/>
      <c r="K31" s="67"/>
      <c r="L31" s="67"/>
      <c r="M31" s="67"/>
      <c r="N31" s="67"/>
      <c r="O31" s="67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67"/>
      <c r="AD31" s="67"/>
      <c r="AE31" s="67"/>
      <c r="AF31" s="67"/>
      <c r="AG31" s="67"/>
      <c r="AH31" s="67"/>
      <c r="AI31" s="67"/>
      <c r="AJ31" s="67"/>
      <c r="AK31" s="67"/>
      <c r="AL31" s="67"/>
      <c r="AM31" s="67"/>
      <c r="AN31" s="67"/>
      <c r="AO31" s="67"/>
      <c r="AP31" s="67"/>
      <c r="AQ31" s="67"/>
      <c r="AR31" s="67"/>
      <c r="AS31" s="67"/>
      <c r="AT31" s="67"/>
    </row>
    <row r="32" spans="1:46" x14ac:dyDescent="0.15">
      <c r="A32" s="39">
        <v>55</v>
      </c>
      <c r="B32" s="6" t="s">
        <v>28</v>
      </c>
      <c r="C32" s="71">
        <f t="array" ref="C32">ABS(SUM(生産者価格評価表!BC32:BE32))/生産者価格評価表!AX32:AX70</f>
        <v>8.6343245419555392E-6</v>
      </c>
      <c r="D32" s="71">
        <v>1.8577673110402322E-2</v>
      </c>
      <c r="E32" s="72">
        <v>4.0337512255305651E-2</v>
      </c>
      <c r="F32" s="73">
        <v>4.0329226146390756E-2</v>
      </c>
      <c r="H32" s="67"/>
      <c r="I32" s="67"/>
      <c r="J32" s="67"/>
      <c r="K32" s="67"/>
      <c r="L32" s="67"/>
      <c r="M32" s="67"/>
      <c r="N32" s="67"/>
      <c r="O32" s="67"/>
      <c r="P32" s="67"/>
      <c r="Q32" s="67"/>
      <c r="R32" s="67"/>
      <c r="S32" s="67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67"/>
      <c r="AG32" s="67"/>
      <c r="AH32" s="67"/>
      <c r="AI32" s="67"/>
      <c r="AJ32" s="67"/>
      <c r="AK32" s="67"/>
      <c r="AL32" s="67"/>
      <c r="AM32" s="67"/>
      <c r="AN32" s="67"/>
      <c r="AO32" s="67"/>
      <c r="AP32" s="67"/>
      <c r="AQ32" s="67"/>
      <c r="AR32" s="67"/>
      <c r="AS32" s="67"/>
      <c r="AT32" s="67"/>
    </row>
    <row r="33" spans="1:46" x14ac:dyDescent="0.15">
      <c r="A33" s="39">
        <v>57</v>
      </c>
      <c r="B33" s="6" t="s">
        <v>29</v>
      </c>
      <c r="C33" s="71">
        <f t="array" ref="C33">ABS(SUM(生産者価格評価表!BC33:BE33))/生産者価格評価表!AX33:AX71</f>
        <v>0.26610776998335678</v>
      </c>
      <c r="D33" s="71">
        <v>0.22723494894802887</v>
      </c>
      <c r="E33" s="72">
        <v>0.48125030223462112</v>
      </c>
      <c r="F33" s="73">
        <v>0.29315275929053686</v>
      </c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7"/>
      <c r="AB33" s="67"/>
      <c r="AC33" s="67"/>
      <c r="AD33" s="67"/>
      <c r="AE33" s="6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</row>
    <row r="34" spans="1:46" x14ac:dyDescent="0.15">
      <c r="A34" s="39">
        <v>59</v>
      </c>
      <c r="B34" s="6" t="s">
        <v>30</v>
      </c>
      <c r="C34" s="71">
        <f t="array" ref="C34">ABS(SUM(生産者価格評価表!BC34:BE34))/生産者価格評価表!AX34:AX72</f>
        <v>0.48981568112335105</v>
      </c>
      <c r="D34" s="71">
        <v>0.21554326111824373</v>
      </c>
      <c r="E34" s="72">
        <v>0.6402891554770066</v>
      </c>
      <c r="F34" s="73">
        <v>0.29493943421267049</v>
      </c>
      <c r="H34" s="67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</row>
    <row r="35" spans="1:46" x14ac:dyDescent="0.15">
      <c r="A35" s="39">
        <v>61</v>
      </c>
      <c r="B35" s="6" t="s">
        <v>31</v>
      </c>
      <c r="C35" s="71">
        <f t="array" ref="C35">ABS(SUM(生産者価格評価表!BC35:BE35))/生産者価格評価表!AX35:AX73</f>
        <v>0</v>
      </c>
      <c r="D35" s="71">
        <v>0.10434182046465186</v>
      </c>
      <c r="E35" s="72">
        <v>0.14459089897684199</v>
      </c>
      <c r="F35" s="73">
        <v>0.14459089897684199</v>
      </c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</row>
    <row r="36" spans="1:46" x14ac:dyDescent="0.15">
      <c r="A36" s="39">
        <v>63</v>
      </c>
      <c r="B36" s="6" t="s">
        <v>32</v>
      </c>
      <c r="C36" s="71">
        <f t="array" ref="C36">ABS(SUM(生産者価格評価表!BC36:BE36))/生産者価格評価表!AX36:AX74</f>
        <v>5.5963944588414589E-2</v>
      </c>
      <c r="D36" s="71">
        <v>8.6621021856845934E-2</v>
      </c>
      <c r="E36" s="72">
        <v>0.17329381002625874</v>
      </c>
      <c r="F36" s="73">
        <v>0.12428536470112903</v>
      </c>
      <c r="H36" s="67"/>
      <c r="I36" s="67"/>
      <c r="J36" s="67"/>
      <c r="K36" s="67"/>
      <c r="L36" s="67"/>
      <c r="M36" s="67"/>
      <c r="N36" s="67"/>
      <c r="O36" s="67"/>
      <c r="P36" s="67"/>
      <c r="Q36" s="67"/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</row>
    <row r="37" spans="1:46" x14ac:dyDescent="0.15">
      <c r="A37" s="39">
        <v>64</v>
      </c>
      <c r="B37" s="6" t="s">
        <v>33</v>
      </c>
      <c r="C37" s="71">
        <f t="array" ref="C37">ABS(SUM(生産者価格評価表!BC37:BE37))/生産者価格評価表!AX37:AX75</f>
        <v>2.6227923925645827E-5</v>
      </c>
      <c r="D37" s="71">
        <v>0.24807554684916949</v>
      </c>
      <c r="E37" s="72">
        <v>0.28515598243685314</v>
      </c>
      <c r="F37" s="73">
        <v>0.28513723307058481</v>
      </c>
      <c r="H37" s="67"/>
      <c r="I37" s="67"/>
      <c r="J37" s="67"/>
      <c r="K37" s="67"/>
      <c r="L37" s="67"/>
      <c r="M37" s="67"/>
      <c r="N37" s="67"/>
      <c r="O37" s="67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67"/>
      <c r="AD37" s="67"/>
      <c r="AE37" s="6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</row>
    <row r="38" spans="1:46" x14ac:dyDescent="0.15">
      <c r="A38" s="39">
        <v>65</v>
      </c>
      <c r="B38" s="6" t="s">
        <v>34</v>
      </c>
      <c r="C38" s="71">
        <f t="array" ref="C38">ABS(SUM(生産者価格評価表!BC38:BE38))/生産者価格評価表!AX38:AX76</f>
        <v>5.0107765438295324E-3</v>
      </c>
      <c r="D38" s="71">
        <v>0.15045091227954316</v>
      </c>
      <c r="E38" s="72">
        <v>0.19837605232677394</v>
      </c>
      <c r="F38" s="73">
        <v>0.19433906541346799</v>
      </c>
      <c r="H38" s="67"/>
      <c r="I38" s="67"/>
      <c r="J38" s="67"/>
      <c r="K38" s="67"/>
      <c r="L38" s="67"/>
      <c r="M38" s="67"/>
      <c r="N38" s="67"/>
      <c r="O38" s="67"/>
      <c r="P38" s="67"/>
      <c r="Q38" s="67"/>
      <c r="R38" s="67"/>
      <c r="S38" s="67"/>
      <c r="T38" s="67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6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</row>
    <row r="39" spans="1:46" x14ac:dyDescent="0.15">
      <c r="A39" s="39">
        <v>66</v>
      </c>
      <c r="B39" s="6" t="s">
        <v>35</v>
      </c>
      <c r="C39" s="71">
        <f t="array" ref="C39">ABS(SUM(生産者価格評価表!BC39:BE39))/生産者価格評価表!AX39:AX77</f>
        <v>0.39659833615112</v>
      </c>
      <c r="D39" s="71">
        <v>0.19231233952991411</v>
      </c>
      <c r="E39" s="72">
        <v>0.53857744738405955</v>
      </c>
      <c r="F39" s="73">
        <v>0.23529784509924348</v>
      </c>
      <c r="H39" s="67"/>
      <c r="I39" s="67"/>
      <c r="J39" s="67"/>
      <c r="K39" s="67"/>
      <c r="L39" s="67"/>
      <c r="M39" s="67"/>
      <c r="N39" s="67"/>
      <c r="O39" s="67"/>
      <c r="P39" s="67"/>
      <c r="Q39" s="67"/>
      <c r="R39" s="67"/>
      <c r="S39" s="67"/>
      <c r="T39" s="67"/>
      <c r="U39" s="67"/>
      <c r="V39" s="67"/>
      <c r="W39" s="67"/>
      <c r="X39" s="67"/>
      <c r="Y39" s="67"/>
      <c r="Z39" s="67"/>
      <c r="AA39" s="67"/>
      <c r="AB39" s="67"/>
      <c r="AC39" s="67"/>
      <c r="AD39" s="67"/>
      <c r="AE39" s="6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</row>
    <row r="40" spans="1:46" x14ac:dyDescent="0.15">
      <c r="A40" s="39">
        <v>67</v>
      </c>
      <c r="B40" s="6" t="s">
        <v>36</v>
      </c>
      <c r="C40" s="71">
        <f t="array" ref="C40">ABS(SUM(生産者価格評価表!BC40:BE40))/生産者価格評価表!AX40:AX78</f>
        <v>0.26348119510579321</v>
      </c>
      <c r="D40" s="71">
        <v>0.15848909171948547</v>
      </c>
      <c r="E40" s="72">
        <v>0.43163660184570235</v>
      </c>
      <c r="F40" s="73">
        <v>0.22831108401103606</v>
      </c>
      <c r="H40" s="67"/>
      <c r="I40" s="67"/>
      <c r="J40" s="67"/>
      <c r="K40" s="67"/>
      <c r="L40" s="67"/>
      <c r="M40" s="67"/>
      <c r="N40" s="67"/>
      <c r="O40" s="67"/>
      <c r="P40" s="67"/>
      <c r="Q40" s="67"/>
      <c r="R40" s="67"/>
      <c r="S40" s="67"/>
      <c r="T40" s="67"/>
      <c r="U40" s="67"/>
      <c r="V40" s="67"/>
      <c r="W40" s="67"/>
      <c r="X40" s="67"/>
      <c r="Y40" s="67"/>
      <c r="Z40" s="67"/>
      <c r="AA40" s="67"/>
      <c r="AB40" s="67"/>
      <c r="AC40" s="67"/>
      <c r="AD40" s="67"/>
      <c r="AE40" s="6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</row>
    <row r="41" spans="1:46" x14ac:dyDescent="0.15">
      <c r="A41" s="39">
        <v>68</v>
      </c>
      <c r="B41" s="6" t="s">
        <v>37</v>
      </c>
      <c r="C41" s="71">
        <f t="array" ref="C41">ABS(SUM(生産者価格評価表!BC41:BE41))/生産者価格評価表!AX41:AX79</f>
        <v>0</v>
      </c>
      <c r="D41" s="71">
        <v>0.64888145590315538</v>
      </c>
      <c r="E41" s="72">
        <v>0.74838216395680968</v>
      </c>
      <c r="F41" s="73">
        <v>0.74838216395680968</v>
      </c>
      <c r="H41" s="67"/>
      <c r="I41" s="67"/>
      <c r="J41" s="67"/>
      <c r="K41" s="67"/>
      <c r="L41" s="67"/>
      <c r="M41" s="67"/>
      <c r="N41" s="67"/>
      <c r="O41" s="67"/>
      <c r="P41" s="67"/>
      <c r="Q41" s="67"/>
      <c r="R41" s="67"/>
      <c r="S41" s="67"/>
      <c r="T41" s="67"/>
      <c r="U41" s="67"/>
      <c r="V41" s="67"/>
      <c r="W41" s="67"/>
      <c r="X41" s="67"/>
      <c r="Y41" s="67"/>
      <c r="Z41" s="67"/>
      <c r="AA41" s="67"/>
      <c r="AB41" s="67"/>
      <c r="AC41" s="67"/>
      <c r="AD41" s="67"/>
      <c r="AE41" s="6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</row>
    <row r="42" spans="1:46" x14ac:dyDescent="0.15">
      <c r="A42" s="30">
        <v>69</v>
      </c>
      <c r="B42" s="5" t="s">
        <v>38</v>
      </c>
      <c r="C42" s="74">
        <f t="array" ref="C42">ABS(SUM(生産者価格評価表!BC42:BE42))/生産者価格評価表!AX42:AX80</f>
        <v>2.5282433707062599E-3</v>
      </c>
      <c r="D42" s="74">
        <v>6.6204260125033457E-2</v>
      </c>
      <c r="E42" s="75">
        <v>0.11274286550534068</v>
      </c>
      <c r="F42" s="76">
        <v>0.11049397780151407</v>
      </c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</row>
  </sheetData>
  <mergeCells count="4">
    <mergeCell ref="D2:D3"/>
    <mergeCell ref="E2:F2"/>
    <mergeCell ref="C2:C3"/>
    <mergeCell ref="A2:B3"/>
  </mergeCells>
  <phoneticPr fontId="3"/>
  <pageMargins left="0.7" right="0.7" top="0.75" bottom="0.75" header="0.3" footer="0.3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B649A2-59C5-43D4-863B-F4D1AD211693}">
  <sheetPr codeName="Sheet3">
    <tabColor rgb="FF00B0F0"/>
    <pageSetUpPr fitToPage="1"/>
  </sheetPr>
  <dimension ref="A1:AQ44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2" width="7.125" style="2" bestFit="1" customWidth="1"/>
    <col min="43" max="43" width="8.375" style="2" bestFit="1" customWidth="1"/>
    <col min="44" max="50" width="18.625" style="2" customWidth="1"/>
    <col min="51" max="16384" width="9" style="2"/>
  </cols>
  <sheetData>
    <row r="1" spans="1:43" x14ac:dyDescent="0.15">
      <c r="A1" s="1" t="s">
        <v>68</v>
      </c>
    </row>
    <row r="2" spans="1:43" ht="18.75" customHeight="1" x14ac:dyDescent="0.15">
      <c r="A2" s="92"/>
      <c r="B2" s="93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  <c r="AP2" s="100" t="s">
        <v>72</v>
      </c>
      <c r="AQ2" s="102" t="s">
        <v>73</v>
      </c>
    </row>
    <row r="3" spans="1:43" ht="25.5" x14ac:dyDescent="0.15">
      <c r="A3" s="94"/>
      <c r="B3" s="95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  <c r="AP3" s="101"/>
      <c r="AQ3" s="103"/>
    </row>
    <row r="4" spans="1:43" x14ac:dyDescent="0.15">
      <c r="A4" s="39">
        <v>1</v>
      </c>
      <c r="B4" s="6" t="s">
        <v>0</v>
      </c>
      <c r="C4" s="21">
        <f t="array" ref="C4:AO42">MINVERSE(単位行列!C4:AO42-MMULT((単位行列!C4:AO42-移輸入率行列!C4:AO42),投入係数表!C4:AO42))</f>
        <v>1.129615031805445</v>
      </c>
      <c r="D4" s="21">
        <v>2.8692845099455356E-3</v>
      </c>
      <c r="E4" s="21">
        <v>2.0139206238312737E-2</v>
      </c>
      <c r="F4" s="21">
        <v>3.7590228340353472E-5</v>
      </c>
      <c r="G4" s="21">
        <v>0.26291734322464339</v>
      </c>
      <c r="H4" s="21">
        <v>5.8683652876866913E-4</v>
      </c>
      <c r="I4" s="21">
        <v>4.6416353105947529E-3</v>
      </c>
      <c r="J4" s="21">
        <v>1.0459924110635059E-3</v>
      </c>
      <c r="K4" s="21">
        <v>1.7949979226273724E-5</v>
      </c>
      <c r="L4" s="21">
        <v>7.3721356084708743E-4</v>
      </c>
      <c r="M4" s="21">
        <v>1.8009768631087322E-4</v>
      </c>
      <c r="N4" s="21">
        <v>9.8562200815759427E-6</v>
      </c>
      <c r="O4" s="21">
        <v>1.269086005735426E-4</v>
      </c>
      <c r="P4" s="21">
        <v>2.6201489298766474E-5</v>
      </c>
      <c r="Q4" s="21">
        <v>2.3848942637258963E-5</v>
      </c>
      <c r="R4" s="21">
        <v>2.0552312228050728E-5</v>
      </c>
      <c r="S4" s="21">
        <v>3.2283530997926905E-5</v>
      </c>
      <c r="T4" s="21">
        <v>3.486297199011097E-5</v>
      </c>
      <c r="U4" s="21">
        <v>2.9618403580803986E-5</v>
      </c>
      <c r="V4" s="21">
        <v>2.9542948853145272E-5</v>
      </c>
      <c r="W4" s="21">
        <v>1.6493632204016262E-5</v>
      </c>
      <c r="X4" s="21">
        <v>2.8358638583837197E-3</v>
      </c>
      <c r="Y4" s="21">
        <v>8.14513285407166E-4</v>
      </c>
      <c r="Z4" s="21">
        <v>6.3310774803755052E-5</v>
      </c>
      <c r="AA4" s="21">
        <v>9.9247508664292728E-5</v>
      </c>
      <c r="AB4" s="21">
        <v>4.0060137482143623E-5</v>
      </c>
      <c r="AC4" s="21">
        <v>1.8026286131445969E-4</v>
      </c>
      <c r="AD4" s="21">
        <v>5.2119553344833645E-5</v>
      </c>
      <c r="AE4" s="21">
        <v>3.4090375708107624E-5</v>
      </c>
      <c r="AF4" s="21">
        <v>1.1079421539336843E-4</v>
      </c>
      <c r="AG4" s="21">
        <v>1.7901556715831554E-4</v>
      </c>
      <c r="AH4" s="21">
        <v>1.2941227296559259E-4</v>
      </c>
      <c r="AI4" s="21">
        <v>1.6433620269079192E-3</v>
      </c>
      <c r="AJ4" s="21">
        <v>2.2870614811723458E-3</v>
      </c>
      <c r="AK4" s="21">
        <v>1.2980856385071389E-3</v>
      </c>
      <c r="AL4" s="21">
        <v>7.1049986321461059E-5</v>
      </c>
      <c r="AM4" s="21">
        <v>2.0257340366871459E-2</v>
      </c>
      <c r="AN4" s="21">
        <v>6.7183458050773743E-4</v>
      </c>
      <c r="AO4" s="22">
        <v>4.7414994350413522E-4</v>
      </c>
      <c r="AP4" s="28">
        <f>SUM(C4:AO4)</f>
        <v>1.4543799249703613</v>
      </c>
      <c r="AQ4" s="25">
        <f>AP4/AVERAGE($AP$4:$AP$42)</f>
        <v>1.1320379102856426</v>
      </c>
    </row>
    <row r="5" spans="1:43" x14ac:dyDescent="0.15">
      <c r="A5" s="39">
        <v>2</v>
      </c>
      <c r="B5" s="6" t="s">
        <v>1</v>
      </c>
      <c r="C5" s="21">
        <v>6.7730231734921891E-4</v>
      </c>
      <c r="D5" s="21">
        <v>1.2106408709303591</v>
      </c>
      <c r="E5" s="21">
        <v>6.510168381280042E-4</v>
      </c>
      <c r="F5" s="21">
        <v>1.2248909331144208E-4</v>
      </c>
      <c r="G5" s="21">
        <v>1.0226657705077889E-3</v>
      </c>
      <c r="H5" s="21">
        <v>9.8510138667614342E-5</v>
      </c>
      <c r="I5" s="21">
        <v>7.2842796663645223E-2</v>
      </c>
      <c r="J5" s="21">
        <v>2.108642017130707E-4</v>
      </c>
      <c r="K5" s="21">
        <v>2.4842064440771919E-5</v>
      </c>
      <c r="L5" s="21">
        <v>1.0586832741037981E-4</v>
      </c>
      <c r="M5" s="21">
        <v>5.1242854742732265E-4</v>
      </c>
      <c r="N5" s="21">
        <v>1.8436485338364317E-5</v>
      </c>
      <c r="O5" s="21">
        <v>7.7459820200369799E-5</v>
      </c>
      <c r="P5" s="21">
        <v>9.733537643176521E-5</v>
      </c>
      <c r="Q5" s="21">
        <v>4.9965395735979143E-5</v>
      </c>
      <c r="R5" s="21">
        <v>5.7174781276225869E-5</v>
      </c>
      <c r="S5" s="21">
        <v>1.4675581127497779E-4</v>
      </c>
      <c r="T5" s="21">
        <v>1.1169198908588634E-4</v>
      </c>
      <c r="U5" s="21">
        <v>1.3000162642961871E-4</v>
      </c>
      <c r="V5" s="21">
        <v>9.9326083804285916E-5</v>
      </c>
      <c r="W5" s="21">
        <v>3.5019671402107885E-5</v>
      </c>
      <c r="X5" s="21">
        <v>1.1684623111971476E-3</v>
      </c>
      <c r="Y5" s="21">
        <v>7.706069830011158E-4</v>
      </c>
      <c r="Z5" s="21">
        <v>8.8758247161203714E-5</v>
      </c>
      <c r="AA5" s="21">
        <v>1.3538278237459455E-4</v>
      </c>
      <c r="AB5" s="21">
        <v>1.4384573288890088E-4</v>
      </c>
      <c r="AC5" s="21">
        <v>1.9053073212102703E-4</v>
      </c>
      <c r="AD5" s="21">
        <v>1.4769448892245886E-4</v>
      </c>
      <c r="AE5" s="21">
        <v>3.9412569783921408E-5</v>
      </c>
      <c r="AF5" s="21">
        <v>1.0415488738293488E-4</v>
      </c>
      <c r="AG5" s="21">
        <v>2.6151863046969389E-4</v>
      </c>
      <c r="AH5" s="21">
        <v>7.593268328598025E-5</v>
      </c>
      <c r="AI5" s="21">
        <v>2.4342663868572622E-4</v>
      </c>
      <c r="AJ5" s="21">
        <v>2.2534337081369155E-4</v>
      </c>
      <c r="AK5" s="21">
        <v>3.7685936968666957E-4</v>
      </c>
      <c r="AL5" s="21">
        <v>1.0768593391160691E-4</v>
      </c>
      <c r="AM5" s="21">
        <v>1.453712434330197E-3</v>
      </c>
      <c r="AN5" s="21">
        <v>8.546391278618129E-3</v>
      </c>
      <c r="AO5" s="22">
        <v>4.9164778277978074E-5</v>
      </c>
      <c r="AP5" s="28">
        <f t="shared" ref="AP5:AP42" si="0">SUM(C5:AO5)</f>
        <v>1.3018617057868525</v>
      </c>
      <c r="AQ5" s="25">
        <f t="shared" ref="AQ5:AQ42" si="1">AP5/AVERAGE($AP$4:$AP$42)</f>
        <v>1.0133231211437987</v>
      </c>
    </row>
    <row r="6" spans="1:43" x14ac:dyDescent="0.15">
      <c r="A6" s="39">
        <v>3</v>
      </c>
      <c r="B6" s="6" t="s">
        <v>2</v>
      </c>
      <c r="C6" s="21">
        <v>1.9585229838032302E-3</v>
      </c>
      <c r="D6" s="21">
        <v>1.4051796870938251E-4</v>
      </c>
      <c r="E6" s="21">
        <v>1.0574188013109012</v>
      </c>
      <c r="F6" s="21">
        <v>3.0191192706902478E-6</v>
      </c>
      <c r="G6" s="21">
        <v>1.7798876143446163E-2</v>
      </c>
      <c r="H6" s="21">
        <v>1.3291582681186809E-5</v>
      </c>
      <c r="I6" s="21">
        <v>3.5181595829916886E-5</v>
      </c>
      <c r="J6" s="21">
        <v>6.9122413652138916E-5</v>
      </c>
      <c r="K6" s="21">
        <v>1.1766166511962167E-6</v>
      </c>
      <c r="L6" s="21">
        <v>3.0823293157289966E-6</v>
      </c>
      <c r="M6" s="21">
        <v>9.1513046930958298E-6</v>
      </c>
      <c r="N6" s="21">
        <v>5.8673417680709801E-7</v>
      </c>
      <c r="O6" s="21">
        <v>1.69600680424221E-5</v>
      </c>
      <c r="P6" s="21">
        <v>1.4785310301097348E-6</v>
      </c>
      <c r="Q6" s="21">
        <v>1.531957787831323E-6</v>
      </c>
      <c r="R6" s="21">
        <v>1.4967899700714852E-6</v>
      </c>
      <c r="S6" s="21">
        <v>1.8764475434625928E-6</v>
      </c>
      <c r="T6" s="21">
        <v>2.3556176569142374E-6</v>
      </c>
      <c r="U6" s="21">
        <v>1.7415669626886808E-6</v>
      </c>
      <c r="V6" s="21">
        <v>1.9686112095753674E-6</v>
      </c>
      <c r="W6" s="21">
        <v>1.2112363609585191E-6</v>
      </c>
      <c r="X6" s="21">
        <v>4.6459121014296172E-4</v>
      </c>
      <c r="Y6" s="21">
        <v>5.5873829721689303E-6</v>
      </c>
      <c r="Z6" s="21">
        <v>3.8230528621792112E-6</v>
      </c>
      <c r="AA6" s="21">
        <v>3.7030275812827599E-6</v>
      </c>
      <c r="AB6" s="21">
        <v>2.6313622970805696E-6</v>
      </c>
      <c r="AC6" s="21">
        <v>5.5305540526661328E-6</v>
      </c>
      <c r="AD6" s="21">
        <v>4.7481150982658606E-6</v>
      </c>
      <c r="AE6" s="21">
        <v>2.5351510781390024E-6</v>
      </c>
      <c r="AF6" s="21">
        <v>9.3588410529850903E-6</v>
      </c>
      <c r="AG6" s="21">
        <v>2.5524392479949333E-5</v>
      </c>
      <c r="AH6" s="21">
        <v>1.3355358589730705E-5</v>
      </c>
      <c r="AI6" s="21">
        <v>1.3248120887439491E-4</v>
      </c>
      <c r="AJ6" s="21">
        <v>3.3871010527578509E-4</v>
      </c>
      <c r="AK6" s="21">
        <v>2.167823323250584E-5</v>
      </c>
      <c r="AL6" s="21">
        <v>7.6373042256229835E-6</v>
      </c>
      <c r="AM6" s="21">
        <v>3.5984653656180193E-3</v>
      </c>
      <c r="AN6" s="21">
        <v>2.144766377409285E-5</v>
      </c>
      <c r="AO6" s="22">
        <v>3.709094626886595E-5</v>
      </c>
      <c r="AP6" s="28">
        <f t="shared" si="0"/>
        <v>1.0821808502051715</v>
      </c>
      <c r="AQ6" s="25">
        <f t="shared" si="1"/>
        <v>0.84233131053590959</v>
      </c>
    </row>
    <row r="7" spans="1:43" x14ac:dyDescent="0.15">
      <c r="A7" s="39">
        <v>6</v>
      </c>
      <c r="B7" s="6" t="s">
        <v>3</v>
      </c>
      <c r="C7" s="21">
        <v>2.5110295054174016E-4</v>
      </c>
      <c r="D7" s="21">
        <v>2.3477908543453004E-4</v>
      </c>
      <c r="E7" s="21">
        <v>3.3789517945326762E-4</v>
      </c>
      <c r="F7" s="21">
        <v>1.0016183576561686</v>
      </c>
      <c r="G7" s="21">
        <v>2.3862318198845939E-4</v>
      </c>
      <c r="H7" s="21">
        <v>2.3616305477246741E-4</v>
      </c>
      <c r="I7" s="21">
        <v>1.9943711655135894E-3</v>
      </c>
      <c r="J7" s="21">
        <v>4.7477470149211356E-3</v>
      </c>
      <c r="K7" s="21">
        <v>7.9952375686115421E-3</v>
      </c>
      <c r="L7" s="21">
        <v>3.3172769107218313E-4</v>
      </c>
      <c r="M7" s="21">
        <v>7.5658639788045018E-3</v>
      </c>
      <c r="N7" s="21">
        <v>9.6054582633535153E-5</v>
      </c>
      <c r="O7" s="21">
        <v>3.1294664102558295E-2</v>
      </c>
      <c r="P7" s="21">
        <v>4.3302720278405062E-4</v>
      </c>
      <c r="Q7" s="21">
        <v>2.4244143961076004E-4</v>
      </c>
      <c r="R7" s="21">
        <v>2.1334657747423575E-4</v>
      </c>
      <c r="S7" s="21">
        <v>3.1266365063206539E-4</v>
      </c>
      <c r="T7" s="21">
        <v>6.6905813414046961E-4</v>
      </c>
      <c r="U7" s="21">
        <v>4.2124677716747123E-4</v>
      </c>
      <c r="V7" s="21">
        <v>2.0041989722064649E-4</v>
      </c>
      <c r="W7" s="21">
        <v>2.471300939331665E-4</v>
      </c>
      <c r="X7" s="21">
        <v>3.8301753150366967E-4</v>
      </c>
      <c r="Y7" s="21">
        <v>7.9954786933134222E-4</v>
      </c>
      <c r="Z7" s="21">
        <v>1.2811088631167566E-2</v>
      </c>
      <c r="AA7" s="21">
        <v>7.0854751775929054E-4</v>
      </c>
      <c r="AB7" s="21">
        <v>7.5872965731763531E-4</v>
      </c>
      <c r="AC7" s="21">
        <v>3.7135624179957845E-4</v>
      </c>
      <c r="AD7" s="21">
        <v>9.8401554339875715E-5</v>
      </c>
      <c r="AE7" s="21">
        <v>5.9552523106684246E-5</v>
      </c>
      <c r="AF7" s="21">
        <v>1.7976360948494176E-4</v>
      </c>
      <c r="AG7" s="21">
        <v>1.6622579317181904E-4</v>
      </c>
      <c r="AH7" s="21">
        <v>1.7884108577686508E-4</v>
      </c>
      <c r="AI7" s="21">
        <v>2.2333309086658944E-4</v>
      </c>
      <c r="AJ7" s="21">
        <v>2.1153189738902164E-4</v>
      </c>
      <c r="AK7" s="21">
        <v>9.3517797906577527E-5</v>
      </c>
      <c r="AL7" s="21">
        <v>1.4105469611581234E-4</v>
      </c>
      <c r="AM7" s="21">
        <v>4.722225453285943E-4</v>
      </c>
      <c r="AN7" s="21">
        <v>3.3543801885270279E-4</v>
      </c>
      <c r="AO7" s="22">
        <v>1.1464657727908203E-4</v>
      </c>
      <c r="AP7" s="28">
        <f t="shared" si="0"/>
        <v>1.0777887376239343</v>
      </c>
      <c r="AQ7" s="25">
        <f t="shared" si="1"/>
        <v>0.83891264539701593</v>
      </c>
    </row>
    <row r="8" spans="1:43" x14ac:dyDescent="0.15">
      <c r="A8" s="39">
        <v>11</v>
      </c>
      <c r="B8" s="6" t="s">
        <v>4</v>
      </c>
      <c r="C8" s="21">
        <v>0.12117794728484273</v>
      </c>
      <c r="D8" s="21">
        <v>8.6306720546125357E-3</v>
      </c>
      <c r="E8" s="21">
        <v>8.4474358337937275E-2</v>
      </c>
      <c r="F8" s="21">
        <v>5.9574029934608729E-5</v>
      </c>
      <c r="G8" s="21">
        <v>1.1049066277800237</v>
      </c>
      <c r="H8" s="21">
        <v>6.3221438979278819E-4</v>
      </c>
      <c r="I8" s="21">
        <v>1.9861303857434667E-3</v>
      </c>
      <c r="J8" s="21">
        <v>3.3094661274662924E-3</v>
      </c>
      <c r="K8" s="21">
        <v>3.3868285084560547E-5</v>
      </c>
      <c r="L8" s="21">
        <v>1.1712550735310622E-4</v>
      </c>
      <c r="M8" s="21">
        <v>3.8033550147710912E-4</v>
      </c>
      <c r="N8" s="21">
        <v>1.4711474941838384E-5</v>
      </c>
      <c r="O8" s="21">
        <v>7.985649727746789E-5</v>
      </c>
      <c r="P8" s="21">
        <v>3.2188838789858687E-5</v>
      </c>
      <c r="Q8" s="21">
        <v>3.5048074256820562E-5</v>
      </c>
      <c r="R8" s="21">
        <v>2.5601438598766634E-5</v>
      </c>
      <c r="S8" s="21">
        <v>3.1351817042430652E-5</v>
      </c>
      <c r="T8" s="21">
        <v>4.3658121640524071E-5</v>
      </c>
      <c r="U8" s="21">
        <v>3.4211672815542092E-5</v>
      </c>
      <c r="V8" s="21">
        <v>3.5183401641356741E-5</v>
      </c>
      <c r="W8" s="21">
        <v>2.1238204998438278E-5</v>
      </c>
      <c r="X8" s="21">
        <v>1.0096977182224842E-3</v>
      </c>
      <c r="Y8" s="21">
        <v>2.007235060245607E-4</v>
      </c>
      <c r="Z8" s="21">
        <v>6.5836853635815691E-5</v>
      </c>
      <c r="AA8" s="21">
        <v>7.6519346941433729E-5</v>
      </c>
      <c r="AB8" s="21">
        <v>4.580919896444819E-5</v>
      </c>
      <c r="AC8" s="21">
        <v>1.4413398205620267E-4</v>
      </c>
      <c r="AD8" s="21">
        <v>6.5733234308141332E-5</v>
      </c>
      <c r="AE8" s="21">
        <v>4.2534919338582403E-5</v>
      </c>
      <c r="AF8" s="21">
        <v>1.5397878730418998E-4</v>
      </c>
      <c r="AG8" s="21">
        <v>3.666187696095377E-4</v>
      </c>
      <c r="AH8" s="21">
        <v>3.8363200852841763E-4</v>
      </c>
      <c r="AI8" s="21">
        <v>3.1105109662348412E-3</v>
      </c>
      <c r="AJ8" s="21">
        <v>4.3876229978731581E-3</v>
      </c>
      <c r="AK8" s="21">
        <v>8.052140980813865E-4</v>
      </c>
      <c r="AL8" s="21">
        <v>1.1580219389485598E-4</v>
      </c>
      <c r="AM8" s="21">
        <v>5.1760739564252527E-2</v>
      </c>
      <c r="AN8" s="21">
        <v>2.9669512334342519E-4</v>
      </c>
      <c r="AO8" s="22">
        <v>1.8237348515248437E-3</v>
      </c>
      <c r="AP8" s="28">
        <f t="shared" si="0"/>
        <v>1.3909169073464105</v>
      </c>
      <c r="AQ8" s="25">
        <f t="shared" si="1"/>
        <v>1.0826405412639943</v>
      </c>
    </row>
    <row r="9" spans="1:43" x14ac:dyDescent="0.15">
      <c r="A9" s="39">
        <v>15</v>
      </c>
      <c r="B9" s="6" t="s">
        <v>5</v>
      </c>
      <c r="C9" s="21">
        <v>9.9821403559595997E-5</v>
      </c>
      <c r="D9" s="21">
        <v>5.3882660046461664E-5</v>
      </c>
      <c r="E9" s="21">
        <v>3.3552149925960753E-4</v>
      </c>
      <c r="F9" s="21">
        <v>6.371157742239538E-5</v>
      </c>
      <c r="G9" s="21">
        <v>6.5762407316764788E-5</v>
      </c>
      <c r="H9" s="21">
        <v>1.0059012803747887</v>
      </c>
      <c r="I9" s="21">
        <v>9.4653704744421095E-5</v>
      </c>
      <c r="J9" s="21">
        <v>6.2549050753153918E-5</v>
      </c>
      <c r="K9" s="21">
        <v>1.6760470817468666E-5</v>
      </c>
      <c r="L9" s="21">
        <v>4.9148660352899828E-5</v>
      </c>
      <c r="M9" s="21">
        <v>8.5456599199537471E-5</v>
      </c>
      <c r="N9" s="21">
        <v>1.6560927766022621E-5</v>
      </c>
      <c r="O9" s="21">
        <v>3.7578248700903172E-5</v>
      </c>
      <c r="P9" s="21">
        <v>4.6395889641694506E-5</v>
      </c>
      <c r="Q9" s="21">
        <v>4.5056183472581627E-5</v>
      </c>
      <c r="R9" s="21">
        <v>5.5720228378376393E-5</v>
      </c>
      <c r="S9" s="21">
        <v>6.6894662054891134E-5</v>
      </c>
      <c r="T9" s="21">
        <v>1.0743759732510943E-4</v>
      </c>
      <c r="U9" s="21">
        <v>3.8378089509187616E-5</v>
      </c>
      <c r="V9" s="21">
        <v>6.3249069089453116E-5</v>
      </c>
      <c r="W9" s="21">
        <v>2.7448093307505215E-5</v>
      </c>
      <c r="X9" s="21">
        <v>1.2645052620230486E-4</v>
      </c>
      <c r="Y9" s="21">
        <v>1.2816409848581724E-4</v>
      </c>
      <c r="Z9" s="21">
        <v>4.0457375818871245E-5</v>
      </c>
      <c r="AA9" s="21">
        <v>5.5695941637922083E-5</v>
      </c>
      <c r="AB9" s="21">
        <v>8.9659682073766936E-5</v>
      </c>
      <c r="AC9" s="21">
        <v>1.4345861402500145E-4</v>
      </c>
      <c r="AD9" s="21">
        <v>5.8011872436729479E-5</v>
      </c>
      <c r="AE9" s="21">
        <v>8.7924176044081816E-6</v>
      </c>
      <c r="AF9" s="21">
        <v>9.1709603699411613E-5</v>
      </c>
      <c r="AG9" s="21">
        <v>4.025290359113145E-5</v>
      </c>
      <c r="AH9" s="21">
        <v>1.3860282292710082E-4</v>
      </c>
      <c r="AI9" s="21">
        <v>2.8218645803052931E-5</v>
      </c>
      <c r="AJ9" s="21">
        <v>1.2864015890316869E-4</v>
      </c>
      <c r="AK9" s="21">
        <v>7.1290449816246093E-4</v>
      </c>
      <c r="AL9" s="21">
        <v>8.9138300827836369E-5</v>
      </c>
      <c r="AM9" s="21">
        <v>1.5427330271889243E-4</v>
      </c>
      <c r="AN9" s="21">
        <v>6.4860180187148767E-4</v>
      </c>
      <c r="AO9" s="22">
        <v>2.7786648085228368E-5</v>
      </c>
      <c r="AP9" s="28">
        <f t="shared" si="0"/>
        <v>1.0100440866123817</v>
      </c>
      <c r="AQ9" s="25">
        <f t="shared" si="1"/>
        <v>0.78618260433452591</v>
      </c>
    </row>
    <row r="10" spans="1:43" x14ac:dyDescent="0.15">
      <c r="A10" s="39">
        <v>16</v>
      </c>
      <c r="B10" s="6" t="s">
        <v>6</v>
      </c>
      <c r="C10" s="21">
        <v>4.9379136123381198E-3</v>
      </c>
      <c r="D10" s="21">
        <v>7.7639815649480177E-3</v>
      </c>
      <c r="E10" s="21">
        <v>1.8161660875214546E-3</v>
      </c>
      <c r="F10" s="21">
        <v>6.9263478669077537E-4</v>
      </c>
      <c r="G10" s="21">
        <v>3.9619758730089997E-3</v>
      </c>
      <c r="H10" s="21">
        <v>1.4265951106151795E-3</v>
      </c>
      <c r="I10" s="21">
        <v>1.0816735995233839</v>
      </c>
      <c r="J10" s="21">
        <v>2.2849601352266297E-3</v>
      </c>
      <c r="K10" s="21">
        <v>3.5233396224759316E-4</v>
      </c>
      <c r="L10" s="21">
        <v>1.5555380976592984E-3</v>
      </c>
      <c r="M10" s="21">
        <v>7.5600893432890863E-3</v>
      </c>
      <c r="N10" s="21">
        <v>2.7027647017864131E-4</v>
      </c>
      <c r="O10" s="21">
        <v>1.0553876225031017E-3</v>
      </c>
      <c r="P10" s="21">
        <v>1.4334729589112805E-3</v>
      </c>
      <c r="Q10" s="21">
        <v>7.3294570833965986E-4</v>
      </c>
      <c r="R10" s="21">
        <v>8.4164987238498964E-4</v>
      </c>
      <c r="S10" s="21">
        <v>2.1690292275368828E-3</v>
      </c>
      <c r="T10" s="21">
        <v>1.6408618852325396E-3</v>
      </c>
      <c r="U10" s="21">
        <v>1.9194527975622973E-3</v>
      </c>
      <c r="V10" s="21">
        <v>1.4634117274088653E-3</v>
      </c>
      <c r="W10" s="21">
        <v>5.098073024953669E-4</v>
      </c>
      <c r="X10" s="21">
        <v>1.6028635919051123E-2</v>
      </c>
      <c r="Y10" s="21">
        <v>1.0502592763283875E-2</v>
      </c>
      <c r="Z10" s="21">
        <v>1.2604142484486762E-3</v>
      </c>
      <c r="AA10" s="21">
        <v>1.942151108741667E-3</v>
      </c>
      <c r="AB10" s="21">
        <v>2.1218698843236614E-3</v>
      </c>
      <c r="AC10" s="21">
        <v>2.8050438316416268E-3</v>
      </c>
      <c r="AD10" s="21">
        <v>2.1713927156078341E-3</v>
      </c>
      <c r="AE10" s="21">
        <v>5.5861273408897591E-4</v>
      </c>
      <c r="AF10" s="21">
        <v>1.522400754780088E-3</v>
      </c>
      <c r="AG10" s="21">
        <v>3.7472680648979245E-3</v>
      </c>
      <c r="AH10" s="21">
        <v>1.0423587586991031E-3</v>
      </c>
      <c r="AI10" s="21">
        <v>2.6765735268369142E-3</v>
      </c>
      <c r="AJ10" s="21">
        <v>2.2756653198075186E-3</v>
      </c>
      <c r="AK10" s="21">
        <v>5.5379739351402359E-3</v>
      </c>
      <c r="AL10" s="21">
        <v>1.559761796985652E-3</v>
      </c>
      <c r="AM10" s="21">
        <v>2.3482416131743091E-3</v>
      </c>
      <c r="AN10" s="21">
        <v>0.1268582059577992</v>
      </c>
      <c r="AO10" s="22">
        <v>6.4518184039863381E-4</v>
      </c>
      <c r="AP10" s="28">
        <f t="shared" si="0"/>
        <v>1.3116664284431894</v>
      </c>
      <c r="AQ10" s="25">
        <f t="shared" si="1"/>
        <v>1.0209547705885174</v>
      </c>
    </row>
    <row r="11" spans="1:43" x14ac:dyDescent="0.15">
      <c r="A11" s="39">
        <v>20</v>
      </c>
      <c r="B11" s="6" t="s">
        <v>7</v>
      </c>
      <c r="C11" s="21">
        <v>1.1369347241460962E-3</v>
      </c>
      <c r="D11" s="21">
        <v>4.6084020526217615E-5</v>
      </c>
      <c r="E11" s="21">
        <v>4.8050226055800974E-4</v>
      </c>
      <c r="F11" s="21">
        <v>4.0014720113985564E-4</v>
      </c>
      <c r="G11" s="21">
        <v>4.3033633366450783E-4</v>
      </c>
      <c r="H11" s="21">
        <v>1.6070230410879759E-3</v>
      </c>
      <c r="I11" s="21">
        <v>9.6666414644013422E-4</v>
      </c>
      <c r="J11" s="21">
        <v>1.0065788023958622</v>
      </c>
      <c r="K11" s="21">
        <v>5.1045100805298946E-4</v>
      </c>
      <c r="L11" s="21">
        <v>3.6373818682581319E-3</v>
      </c>
      <c r="M11" s="21">
        <v>3.9161004288659632E-4</v>
      </c>
      <c r="N11" s="21">
        <v>7.657551642569594E-6</v>
      </c>
      <c r="O11" s="21">
        <v>1.5677082135594469E-4</v>
      </c>
      <c r="P11" s="21">
        <v>2.4524878907952079E-4</v>
      </c>
      <c r="Q11" s="21">
        <v>1.1874451265889765E-4</v>
      </c>
      <c r="R11" s="21">
        <v>9.2374267936630233E-5</v>
      </c>
      <c r="S11" s="21">
        <v>2.6928519691243874E-4</v>
      </c>
      <c r="T11" s="21">
        <v>3.4687869584426432E-4</v>
      </c>
      <c r="U11" s="21">
        <v>1.8904895898653722E-4</v>
      </c>
      <c r="V11" s="21">
        <v>2.7998533784244636E-4</v>
      </c>
      <c r="W11" s="21">
        <v>2.2269260924837232E-4</v>
      </c>
      <c r="X11" s="21">
        <v>6.752581034386785E-4</v>
      </c>
      <c r="Y11" s="21">
        <v>1.6403367427146937E-4</v>
      </c>
      <c r="Z11" s="21">
        <v>6.2598967236829705E-5</v>
      </c>
      <c r="AA11" s="21">
        <v>2.5149610240064241E-4</v>
      </c>
      <c r="AB11" s="21">
        <v>3.7302626226023164E-4</v>
      </c>
      <c r="AC11" s="21">
        <v>1.9296260084337794E-5</v>
      </c>
      <c r="AD11" s="21">
        <v>2.1889864896254842E-5</v>
      </c>
      <c r="AE11" s="21">
        <v>7.71524701447032E-6</v>
      </c>
      <c r="AF11" s="21">
        <v>3.5620597316382379E-5</v>
      </c>
      <c r="AG11" s="21">
        <v>4.642118364360083E-5</v>
      </c>
      <c r="AH11" s="21">
        <v>4.7023205694129989E-5</v>
      </c>
      <c r="AI11" s="21">
        <v>2.1750808823409317E-4</v>
      </c>
      <c r="AJ11" s="21">
        <v>4.4282597213696658E-3</v>
      </c>
      <c r="AK11" s="21">
        <v>8.1132166153095035E-5</v>
      </c>
      <c r="AL11" s="21">
        <v>1.3237485891742827E-4</v>
      </c>
      <c r="AM11" s="21">
        <v>2.3735628079113853E-4</v>
      </c>
      <c r="AN11" s="21">
        <v>4.0453051970056471E-4</v>
      </c>
      <c r="AO11" s="22">
        <v>1.0030773696865757E-4</v>
      </c>
      <c r="AP11" s="28">
        <f t="shared" si="0"/>
        <v>1.0254204726245217</v>
      </c>
      <c r="AQ11" s="25">
        <f t="shared" si="1"/>
        <v>0.79815103953503463</v>
      </c>
    </row>
    <row r="12" spans="1:43" x14ac:dyDescent="0.15">
      <c r="A12" s="39">
        <v>21</v>
      </c>
      <c r="B12" s="6" t="s">
        <v>8</v>
      </c>
      <c r="C12" s="21">
        <v>3.8715938797618377E-4</v>
      </c>
      <c r="D12" s="21">
        <v>5.4851471770224296E-4</v>
      </c>
      <c r="E12" s="21">
        <v>8.5640792132702758E-4</v>
      </c>
      <c r="F12" s="21">
        <v>6.8116884781529107E-4</v>
      </c>
      <c r="G12" s="21">
        <v>3.1188935043117961E-4</v>
      </c>
      <c r="H12" s="21">
        <v>1.3168904722355744E-4</v>
      </c>
      <c r="I12" s="21">
        <v>4.0790666252794319E-4</v>
      </c>
      <c r="J12" s="21">
        <v>5.4540876850128729E-4</v>
      </c>
      <c r="K12" s="21">
        <v>1.0036262120754516</v>
      </c>
      <c r="L12" s="21">
        <v>8.4412700367380821E-5</v>
      </c>
      <c r="M12" s="21">
        <v>6.353658114690103E-4</v>
      </c>
      <c r="N12" s="21">
        <v>6.5606555497230593E-5</v>
      </c>
      <c r="O12" s="21">
        <v>4.6238805319919233E-4</v>
      </c>
      <c r="P12" s="21">
        <v>2.1238901581767996E-4</v>
      </c>
      <c r="Q12" s="21">
        <v>9.4678091086453257E-5</v>
      </c>
      <c r="R12" s="21">
        <v>8.6996813604638283E-5</v>
      </c>
      <c r="S12" s="21">
        <v>1.2229615842174483E-4</v>
      </c>
      <c r="T12" s="21">
        <v>1.0596966838162898E-4</v>
      </c>
      <c r="U12" s="21">
        <v>1.0011571157536033E-4</v>
      </c>
      <c r="V12" s="21">
        <v>8.5718597995277111E-5</v>
      </c>
      <c r="W12" s="21">
        <v>9.7000408055244203E-5</v>
      </c>
      <c r="X12" s="21">
        <v>5.0378633982529073E-4</v>
      </c>
      <c r="Y12" s="21">
        <v>6.3930776278348729E-4</v>
      </c>
      <c r="Z12" s="21">
        <v>3.7165398381310363E-4</v>
      </c>
      <c r="AA12" s="21">
        <v>3.7423084008326014E-4</v>
      </c>
      <c r="AB12" s="21">
        <v>5.4887017258587151E-4</v>
      </c>
      <c r="AC12" s="21">
        <v>2.3805616285883389E-4</v>
      </c>
      <c r="AD12" s="21">
        <v>1.3496078181351613E-4</v>
      </c>
      <c r="AE12" s="21">
        <v>3.9115043143116257E-5</v>
      </c>
      <c r="AF12" s="21">
        <v>3.1335681591152529E-3</v>
      </c>
      <c r="AG12" s="21">
        <v>1.3537512769123719E-4</v>
      </c>
      <c r="AH12" s="21">
        <v>3.9184822419845638E-4</v>
      </c>
      <c r="AI12" s="21">
        <v>1.7757177313878494E-4</v>
      </c>
      <c r="AJ12" s="21">
        <v>1.371979825568739E-4</v>
      </c>
      <c r="AK12" s="21">
        <v>2.0349014147620851E-4</v>
      </c>
      <c r="AL12" s="21">
        <v>1.2538552817916178E-4</v>
      </c>
      <c r="AM12" s="21">
        <v>2.9232176249497158E-4</v>
      </c>
      <c r="AN12" s="21">
        <v>2.4795812630568E-4</v>
      </c>
      <c r="AO12" s="22">
        <v>3.8349585124954695E-4</v>
      </c>
      <c r="AP12" s="28">
        <f t="shared" si="0"/>
        <v>1.0177274881277398</v>
      </c>
      <c r="AQ12" s="25">
        <f t="shared" si="1"/>
        <v>0.79216309240782556</v>
      </c>
    </row>
    <row r="13" spans="1:43" x14ac:dyDescent="0.15">
      <c r="A13" s="39">
        <v>22</v>
      </c>
      <c r="B13" s="6" t="s">
        <v>9</v>
      </c>
      <c r="C13" s="21">
        <v>6.1903332556177335E-4</v>
      </c>
      <c r="D13" s="21">
        <v>7.2166151207542521E-4</v>
      </c>
      <c r="E13" s="21">
        <v>8.7134620241669349E-4</v>
      </c>
      <c r="F13" s="21">
        <v>3.6919507558026536E-4</v>
      </c>
      <c r="G13" s="21">
        <v>8.0754477322807737E-4</v>
      </c>
      <c r="H13" s="21">
        <v>4.4809308882700006E-4</v>
      </c>
      <c r="I13" s="21">
        <v>7.9463527719373099E-4</v>
      </c>
      <c r="J13" s="21">
        <v>9.5353680292193125E-4</v>
      </c>
      <c r="K13" s="21">
        <v>7.9384818439817218E-5</v>
      </c>
      <c r="L13" s="21">
        <v>1.0135947692080454</v>
      </c>
      <c r="M13" s="21">
        <v>3.2789180592111443E-4</v>
      </c>
      <c r="N13" s="21">
        <v>3.4716526938239798E-5</v>
      </c>
      <c r="O13" s="21">
        <v>2.631395596118618E-4</v>
      </c>
      <c r="P13" s="21">
        <v>3.5284387495448152E-4</v>
      </c>
      <c r="Q13" s="21">
        <v>8.6442211430563158E-4</v>
      </c>
      <c r="R13" s="21">
        <v>9.2022859875540738E-4</v>
      </c>
      <c r="S13" s="21">
        <v>3.236156458930081E-3</v>
      </c>
      <c r="T13" s="21">
        <v>1.1377400748425037E-3</v>
      </c>
      <c r="U13" s="21">
        <v>1.6779206687908025E-3</v>
      </c>
      <c r="V13" s="21">
        <v>3.2056439157838895E-3</v>
      </c>
      <c r="W13" s="21">
        <v>2.288537404889472E-3</v>
      </c>
      <c r="X13" s="21">
        <v>2.8751553301997516E-3</v>
      </c>
      <c r="Y13" s="21">
        <v>1.2798440891579254E-3</v>
      </c>
      <c r="Z13" s="21">
        <v>3.1181350392513462E-4</v>
      </c>
      <c r="AA13" s="21">
        <v>2.8691628784086117E-3</v>
      </c>
      <c r="AB13" s="21">
        <v>1.4815612936470235E-3</v>
      </c>
      <c r="AC13" s="21">
        <v>5.9857093371134716E-4</v>
      </c>
      <c r="AD13" s="21">
        <v>3.5163777603241055E-4</v>
      </c>
      <c r="AE13" s="21">
        <v>1.2369231296788851E-4</v>
      </c>
      <c r="AF13" s="21">
        <v>4.9679792150181322E-4</v>
      </c>
      <c r="AG13" s="21">
        <v>3.6011686623794206E-4</v>
      </c>
      <c r="AH13" s="21">
        <v>2.9042441043573386E-4</v>
      </c>
      <c r="AI13" s="21">
        <v>3.9808281248820011E-4</v>
      </c>
      <c r="AJ13" s="21">
        <v>3.2056979052764523E-4</v>
      </c>
      <c r="AK13" s="21">
        <v>7.0737714705184046E-4</v>
      </c>
      <c r="AL13" s="21">
        <v>1.2651012881285263E-3</v>
      </c>
      <c r="AM13" s="21">
        <v>4.2257257906817098E-4</v>
      </c>
      <c r="AN13" s="21">
        <v>3.8051662803063597E-3</v>
      </c>
      <c r="AO13" s="22">
        <v>2.4354474745632537E-4</v>
      </c>
      <c r="AP13" s="28">
        <f t="shared" si="0"/>
        <v>1.0517696330492663</v>
      </c>
      <c r="AQ13" s="25">
        <f t="shared" si="1"/>
        <v>0.81866029436789189</v>
      </c>
    </row>
    <row r="14" spans="1:43" x14ac:dyDescent="0.15">
      <c r="A14" s="39">
        <v>25</v>
      </c>
      <c r="B14" s="6" t="s">
        <v>10</v>
      </c>
      <c r="C14" s="21">
        <v>1.3799611057057353E-3</v>
      </c>
      <c r="D14" s="21">
        <v>3.0695092379233083E-4</v>
      </c>
      <c r="E14" s="21">
        <v>2.2048852988434492E-4</v>
      </c>
      <c r="F14" s="21">
        <v>2.8855953821614133E-4</v>
      </c>
      <c r="G14" s="21">
        <v>9.1753670620147874E-4</v>
      </c>
      <c r="H14" s="21">
        <v>2.6260372061168125E-4</v>
      </c>
      <c r="I14" s="21">
        <v>1.0508548273549646E-3</v>
      </c>
      <c r="J14" s="21">
        <v>3.0603576587508248E-3</v>
      </c>
      <c r="K14" s="21">
        <v>7.0731369230603849E-3</v>
      </c>
      <c r="L14" s="21">
        <v>1.5224079721646178E-3</v>
      </c>
      <c r="M14" s="21">
        <v>1.0199705193060273</v>
      </c>
      <c r="N14" s="21">
        <v>6.872147949354179E-5</v>
      </c>
      <c r="O14" s="21">
        <v>2.1176001636376103E-3</v>
      </c>
      <c r="P14" s="21">
        <v>3.0604639448311263E-3</v>
      </c>
      <c r="Q14" s="21">
        <v>5.4268319069604104E-3</v>
      </c>
      <c r="R14" s="21">
        <v>4.5182491006784068E-3</v>
      </c>
      <c r="S14" s="21">
        <v>4.4621312907311582E-3</v>
      </c>
      <c r="T14" s="21">
        <v>2.0488285216947882E-2</v>
      </c>
      <c r="U14" s="21">
        <v>6.2939820730514599E-3</v>
      </c>
      <c r="V14" s="21">
        <v>3.0995329026816563E-3</v>
      </c>
      <c r="W14" s="21">
        <v>9.3499288593365559E-4</v>
      </c>
      <c r="X14" s="21">
        <v>1.7048141163412739E-3</v>
      </c>
      <c r="Y14" s="21">
        <v>2.8900154945102549E-2</v>
      </c>
      <c r="Z14" s="21">
        <v>1.0846155679836661E-3</v>
      </c>
      <c r="AA14" s="21">
        <v>3.9653098350603639E-3</v>
      </c>
      <c r="AB14" s="21">
        <v>5.0133464369614997E-4</v>
      </c>
      <c r="AC14" s="21">
        <v>3.6871475201616865E-4</v>
      </c>
      <c r="AD14" s="21">
        <v>2.6253957660067628E-4</v>
      </c>
      <c r="AE14" s="21">
        <v>5.1721753385147663E-4</v>
      </c>
      <c r="AF14" s="21">
        <v>4.9968441929020609E-4</v>
      </c>
      <c r="AG14" s="21">
        <v>3.6156915931284667E-4</v>
      </c>
      <c r="AH14" s="21">
        <v>4.7399931823328707E-4</v>
      </c>
      <c r="AI14" s="21">
        <v>1.1053820914964534E-3</v>
      </c>
      <c r="AJ14" s="21">
        <v>5.6943761009975349E-4</v>
      </c>
      <c r="AK14" s="21">
        <v>4.4920122850224922E-4</v>
      </c>
      <c r="AL14" s="21">
        <v>1.0591804967575475E-3</v>
      </c>
      <c r="AM14" s="21">
        <v>8.6472170183820934E-4</v>
      </c>
      <c r="AN14" s="21">
        <v>3.2681194471919925E-3</v>
      </c>
      <c r="AO14" s="22">
        <v>1.7083111231329484E-3</v>
      </c>
      <c r="AP14" s="28">
        <f t="shared" si="0"/>
        <v>1.1341884757432239</v>
      </c>
      <c r="AQ14" s="25">
        <f t="shared" si="1"/>
        <v>0.882812207392496</v>
      </c>
    </row>
    <row r="15" spans="1:43" x14ac:dyDescent="0.15">
      <c r="A15" s="39">
        <v>26</v>
      </c>
      <c r="B15" s="6" t="s">
        <v>11</v>
      </c>
      <c r="C15" s="21">
        <v>1.0349931369149947E-5</v>
      </c>
      <c r="D15" s="21">
        <v>6.5252022180169483E-6</v>
      </c>
      <c r="E15" s="21">
        <v>1.8799046848107266E-5</v>
      </c>
      <c r="F15" s="21">
        <v>5.0611041970567111E-5</v>
      </c>
      <c r="G15" s="21">
        <v>1.4176799417001654E-5</v>
      </c>
      <c r="H15" s="21">
        <v>9.7076197896812886E-6</v>
      </c>
      <c r="I15" s="21">
        <v>1.0846003169554827E-4</v>
      </c>
      <c r="J15" s="21">
        <v>2.8586469520039998E-5</v>
      </c>
      <c r="K15" s="21">
        <v>6.9485948259993558E-6</v>
      </c>
      <c r="L15" s="21">
        <v>5.6044580794365876E-5</v>
      </c>
      <c r="M15" s="21">
        <v>1.7561009508949843E-4</v>
      </c>
      <c r="N15" s="21">
        <v>1.0094706167285994</v>
      </c>
      <c r="O15" s="21">
        <v>6.3341618585196374E-5</v>
      </c>
      <c r="P15" s="21">
        <v>7.3793292199810859E-3</v>
      </c>
      <c r="Q15" s="21">
        <v>2.631726608140982E-3</v>
      </c>
      <c r="R15" s="21">
        <v>3.2940029205556099E-3</v>
      </c>
      <c r="S15" s="21">
        <v>9.0087668223904781E-4</v>
      </c>
      <c r="T15" s="21">
        <v>4.1284732637343418E-4</v>
      </c>
      <c r="U15" s="21">
        <v>2.8417914893980002E-3</v>
      </c>
      <c r="V15" s="21">
        <v>2.9880630975683296E-4</v>
      </c>
      <c r="W15" s="21">
        <v>1.6591289291439343E-3</v>
      </c>
      <c r="X15" s="21">
        <v>1.2736710526412731E-4</v>
      </c>
      <c r="Y15" s="21">
        <v>8.5519598707776718E-4</v>
      </c>
      <c r="Z15" s="21">
        <v>3.2703147740636282E-5</v>
      </c>
      <c r="AA15" s="21">
        <v>5.5288153908325859E-5</v>
      </c>
      <c r="AB15" s="21">
        <v>8.0395412020064756E-6</v>
      </c>
      <c r="AC15" s="21">
        <v>1.0749301063167953E-5</v>
      </c>
      <c r="AD15" s="21">
        <v>8.0525220589198809E-6</v>
      </c>
      <c r="AE15" s="21">
        <v>1.4620683123207597E-5</v>
      </c>
      <c r="AF15" s="21">
        <v>1.7155389839961295E-5</v>
      </c>
      <c r="AG15" s="21">
        <v>1.114215933417181E-5</v>
      </c>
      <c r="AH15" s="21">
        <v>1.7408374520500594E-5</v>
      </c>
      <c r="AI15" s="21">
        <v>1.0416143288647715E-5</v>
      </c>
      <c r="AJ15" s="21">
        <v>6.5858523124421297E-6</v>
      </c>
      <c r="AK15" s="21">
        <v>9.4756619056762922E-6</v>
      </c>
      <c r="AL15" s="21">
        <v>2.6839314137830486E-5</v>
      </c>
      <c r="AM15" s="21">
        <v>1.1228103966072627E-5</v>
      </c>
      <c r="AN15" s="21">
        <v>2.5665495563544579E-5</v>
      </c>
      <c r="AO15" s="22">
        <v>9.9846450516626601E-5</v>
      </c>
      <c r="AP15" s="28">
        <f t="shared" si="0"/>
        <v>1.0307860666331354</v>
      </c>
      <c r="AQ15" s="25">
        <f t="shared" si="1"/>
        <v>0.8023274281970797</v>
      </c>
    </row>
    <row r="16" spans="1:43" x14ac:dyDescent="0.15">
      <c r="A16" s="39">
        <v>27</v>
      </c>
      <c r="B16" s="6" t="s">
        <v>12</v>
      </c>
      <c r="C16" s="21">
        <v>1.4695107585877828E-5</v>
      </c>
      <c r="D16" s="21">
        <v>7.5230951380720655E-6</v>
      </c>
      <c r="E16" s="21">
        <v>1.4833731180706724E-5</v>
      </c>
      <c r="F16" s="21">
        <v>5.1071769479807196E-5</v>
      </c>
      <c r="G16" s="21">
        <v>3.3075057146400057E-5</v>
      </c>
      <c r="H16" s="21">
        <v>1.1522581417059264E-5</v>
      </c>
      <c r="I16" s="21">
        <v>6.9528794717796619E-5</v>
      </c>
      <c r="J16" s="21">
        <v>6.0643209147623236E-4</v>
      </c>
      <c r="K16" s="21">
        <v>1.2833017684530492E-5</v>
      </c>
      <c r="L16" s="21">
        <v>1.3410822087420139E-4</v>
      </c>
      <c r="M16" s="21">
        <v>7.1950595378824126E-4</v>
      </c>
      <c r="N16" s="21">
        <v>1.9348458406662714E-6</v>
      </c>
      <c r="O16" s="21">
        <v>1.0143243009705953</v>
      </c>
      <c r="P16" s="21">
        <v>3.2479013416299367E-3</v>
      </c>
      <c r="Q16" s="21">
        <v>1.6089451655277693E-3</v>
      </c>
      <c r="R16" s="21">
        <v>1.1162053538913922E-3</v>
      </c>
      <c r="S16" s="21">
        <v>2.8000014248622863E-3</v>
      </c>
      <c r="T16" s="21">
        <v>3.9602725072909574E-3</v>
      </c>
      <c r="U16" s="21">
        <v>4.8449058911188376E-3</v>
      </c>
      <c r="V16" s="21">
        <v>1.9471303732282879E-3</v>
      </c>
      <c r="W16" s="21">
        <v>2.1326367088123025E-3</v>
      </c>
      <c r="X16" s="21">
        <v>4.1785482310598609E-4</v>
      </c>
      <c r="Y16" s="21">
        <v>6.6252118678000282E-4</v>
      </c>
      <c r="Z16" s="21">
        <v>2.4836129790644024E-4</v>
      </c>
      <c r="AA16" s="21">
        <v>7.3147761984287756E-5</v>
      </c>
      <c r="AB16" s="21">
        <v>2.217885366254354E-5</v>
      </c>
      <c r="AC16" s="21">
        <v>1.6945515311114551E-5</v>
      </c>
      <c r="AD16" s="21">
        <v>1.197731092185193E-5</v>
      </c>
      <c r="AE16" s="21">
        <v>1.2770533680750294E-5</v>
      </c>
      <c r="AF16" s="21">
        <v>1.8439228186501864E-5</v>
      </c>
      <c r="AG16" s="21">
        <v>2.0497258987865357E-5</v>
      </c>
      <c r="AH16" s="21">
        <v>3.1327118198209229E-5</v>
      </c>
      <c r="AI16" s="21">
        <v>1.9553129550913373E-5</v>
      </c>
      <c r="AJ16" s="21">
        <v>1.1867328580469597E-4</v>
      </c>
      <c r="AK16" s="21">
        <v>2.3221820012887051E-5</v>
      </c>
      <c r="AL16" s="21">
        <v>4.9647924870293612E-5</v>
      </c>
      <c r="AM16" s="21">
        <v>3.5797220344314182E-5</v>
      </c>
      <c r="AN16" s="21">
        <v>1.1824458590319594E-4</v>
      </c>
      <c r="AO16" s="22">
        <v>1.1773705998053114E-4</v>
      </c>
      <c r="AP16" s="28">
        <f t="shared" si="0"/>
        <v>1.0396782599184793</v>
      </c>
      <c r="AQ16" s="25">
        <f t="shared" si="1"/>
        <v>0.80924879704422048</v>
      </c>
    </row>
    <row r="17" spans="1:43" x14ac:dyDescent="0.15">
      <c r="A17" s="39">
        <v>28</v>
      </c>
      <c r="B17" s="6" t="s">
        <v>13</v>
      </c>
      <c r="C17" s="21">
        <v>5.3124998298191919E-4</v>
      </c>
      <c r="D17" s="21">
        <v>2.9685730016835716E-4</v>
      </c>
      <c r="E17" s="21">
        <v>4.1331665170245204E-4</v>
      </c>
      <c r="F17" s="21">
        <v>4.3214541668691034E-4</v>
      </c>
      <c r="G17" s="21">
        <v>1.2297323134132557E-3</v>
      </c>
      <c r="H17" s="21">
        <v>3.678125900295386E-4</v>
      </c>
      <c r="I17" s="21">
        <v>1.0601839271383888E-3</v>
      </c>
      <c r="J17" s="21">
        <v>1.7924412854417476E-3</v>
      </c>
      <c r="K17" s="21">
        <v>1.1888467718658122E-4</v>
      </c>
      <c r="L17" s="21">
        <v>4.5944255506634554E-4</v>
      </c>
      <c r="M17" s="21">
        <v>1.6748783251659134E-3</v>
      </c>
      <c r="N17" s="21">
        <v>5.6655727521102022E-5</v>
      </c>
      <c r="O17" s="21">
        <v>3.4786614518022061E-4</v>
      </c>
      <c r="P17" s="21">
        <v>1.0107733367768046</v>
      </c>
      <c r="Q17" s="21">
        <v>3.4153073007484516E-3</v>
      </c>
      <c r="R17" s="21">
        <v>5.1041620992513734E-3</v>
      </c>
      <c r="S17" s="21">
        <v>6.028281888610286E-3</v>
      </c>
      <c r="T17" s="21">
        <v>4.0771868530289747E-3</v>
      </c>
      <c r="U17" s="21">
        <v>4.5921752970924995E-3</v>
      </c>
      <c r="V17" s="21">
        <v>6.0134136961719625E-3</v>
      </c>
      <c r="W17" s="21">
        <v>2.3170088512829011E-3</v>
      </c>
      <c r="X17" s="21">
        <v>1.4537699507304427E-3</v>
      </c>
      <c r="Y17" s="21">
        <v>1.465980530719265E-2</v>
      </c>
      <c r="Z17" s="21">
        <v>7.4291585616371439E-4</v>
      </c>
      <c r="AA17" s="21">
        <v>1.0505338747803321E-3</v>
      </c>
      <c r="AB17" s="21">
        <v>1.7757957789293687E-4</v>
      </c>
      <c r="AC17" s="21">
        <v>5.4944106395113303E-4</v>
      </c>
      <c r="AD17" s="21">
        <v>1.5527130495621562E-4</v>
      </c>
      <c r="AE17" s="21">
        <v>2.9932418238584531E-4</v>
      </c>
      <c r="AF17" s="21">
        <v>4.6553421132289178E-4</v>
      </c>
      <c r="AG17" s="21">
        <v>2.8872402913842992E-4</v>
      </c>
      <c r="AH17" s="21">
        <v>8.4723288188919715E-4</v>
      </c>
      <c r="AI17" s="21">
        <v>2.1041220635293926E-4</v>
      </c>
      <c r="AJ17" s="21">
        <v>1.9312935750750499E-4</v>
      </c>
      <c r="AK17" s="21">
        <v>4.7118863055716929E-4</v>
      </c>
      <c r="AL17" s="21">
        <v>4.9917296923838225E-4</v>
      </c>
      <c r="AM17" s="21">
        <v>5.451302432484663E-4</v>
      </c>
      <c r="AN17" s="21">
        <v>3.8248574568840507E-4</v>
      </c>
      <c r="AO17" s="22">
        <v>7.3649363696321932E-4</v>
      </c>
      <c r="AP17" s="28">
        <f t="shared" si="0"/>
        <v>1.0748304846906334</v>
      </c>
      <c r="AQ17" s="25">
        <f t="shared" si="1"/>
        <v>0.83661004591031118</v>
      </c>
    </row>
    <row r="18" spans="1:43" x14ac:dyDescent="0.15">
      <c r="A18" s="39">
        <v>29</v>
      </c>
      <c r="B18" s="6" t="s">
        <v>14</v>
      </c>
      <c r="C18" s="21">
        <v>5.211338845533694E-6</v>
      </c>
      <c r="D18" s="21">
        <v>5.3749197578954438E-6</v>
      </c>
      <c r="E18" s="21">
        <v>4.1753924561068113E-6</v>
      </c>
      <c r="F18" s="21">
        <v>1.6084696237880717E-5</v>
      </c>
      <c r="G18" s="21">
        <v>7.0861613812468301E-6</v>
      </c>
      <c r="H18" s="21">
        <v>5.001504090083795E-6</v>
      </c>
      <c r="I18" s="21">
        <v>9.2198799287426468E-6</v>
      </c>
      <c r="J18" s="21">
        <v>7.4069446989526913E-6</v>
      </c>
      <c r="K18" s="21">
        <v>3.649695342292692E-6</v>
      </c>
      <c r="L18" s="21">
        <v>1.3156900741723297E-5</v>
      </c>
      <c r="M18" s="21">
        <v>4.2789886676278983E-5</v>
      </c>
      <c r="N18" s="21">
        <v>1.4266268130381023E-6</v>
      </c>
      <c r="O18" s="21">
        <v>9.9682542832317408E-6</v>
      </c>
      <c r="P18" s="21">
        <v>2.3031869596190703E-5</v>
      </c>
      <c r="Q18" s="21">
        <v>1.0029702383165877</v>
      </c>
      <c r="R18" s="21">
        <v>6.1463174372898338E-4</v>
      </c>
      <c r="S18" s="21">
        <v>3.0268905374714934E-4</v>
      </c>
      <c r="T18" s="21">
        <v>6.3975644536395972E-5</v>
      </c>
      <c r="U18" s="21">
        <v>5.355894832150094E-4</v>
      </c>
      <c r="V18" s="21">
        <v>4.5031489822615421E-5</v>
      </c>
      <c r="W18" s="21">
        <v>1.9902044720620723E-4</v>
      </c>
      <c r="X18" s="21">
        <v>3.7391210521735524E-5</v>
      </c>
      <c r="Y18" s="21">
        <v>1.5674562285385691E-4</v>
      </c>
      <c r="Z18" s="21">
        <v>2.947962282243479E-5</v>
      </c>
      <c r="AA18" s="21">
        <v>2.0594755415401445E-4</v>
      </c>
      <c r="AB18" s="21">
        <v>1.0227073008471256E-5</v>
      </c>
      <c r="AC18" s="21">
        <v>1.0723018246554658E-5</v>
      </c>
      <c r="AD18" s="21">
        <v>1.3233654250588007E-5</v>
      </c>
      <c r="AE18" s="21">
        <v>5.2427714270771383E-6</v>
      </c>
      <c r="AF18" s="21">
        <v>1.9157889198548875E-5</v>
      </c>
      <c r="AG18" s="21">
        <v>1.832516265803568E-5</v>
      </c>
      <c r="AH18" s="21">
        <v>1.9100702465543061E-5</v>
      </c>
      <c r="AI18" s="21">
        <v>9.8829351764530216E-6</v>
      </c>
      <c r="AJ18" s="21">
        <v>6.8533144427298957E-6</v>
      </c>
      <c r="AK18" s="21">
        <v>9.2866165921041133E-6</v>
      </c>
      <c r="AL18" s="21">
        <v>1.6065896800643745E-4</v>
      </c>
      <c r="AM18" s="21">
        <v>8.6097628697045053E-6</v>
      </c>
      <c r="AN18" s="21">
        <v>5.6352929227055806E-6</v>
      </c>
      <c r="AO18" s="22">
        <v>7.3875892767119565E-6</v>
      </c>
      <c r="AP18" s="28">
        <f t="shared" si="0"/>
        <v>1.0056186490105874</v>
      </c>
      <c r="AQ18" s="25">
        <f t="shared" si="1"/>
        <v>0.78273800017792172</v>
      </c>
    </row>
    <row r="19" spans="1:43" x14ac:dyDescent="0.15">
      <c r="A19" s="39">
        <v>30</v>
      </c>
      <c r="B19" s="6" t="s">
        <v>15</v>
      </c>
      <c r="C19" s="21">
        <v>5.075494441384879E-5</v>
      </c>
      <c r="D19" s="21">
        <v>9.0084147680939187E-5</v>
      </c>
      <c r="E19" s="21">
        <v>4.1175284203683527E-5</v>
      </c>
      <c r="F19" s="21">
        <v>1.500215677992482E-4</v>
      </c>
      <c r="G19" s="21">
        <v>7.7588958775621358E-5</v>
      </c>
      <c r="H19" s="21">
        <v>5.2011120654769122E-5</v>
      </c>
      <c r="I19" s="21">
        <v>7.458531523119765E-5</v>
      </c>
      <c r="J19" s="21">
        <v>6.924078775987977E-5</v>
      </c>
      <c r="K19" s="21">
        <v>4.3331056218070274E-5</v>
      </c>
      <c r="L19" s="21">
        <v>5.5061085027278294E-4</v>
      </c>
      <c r="M19" s="21">
        <v>4.0674658622787173E-4</v>
      </c>
      <c r="N19" s="21">
        <v>5.670196060792045E-5</v>
      </c>
      <c r="O19" s="21">
        <v>8.6313172330946495E-5</v>
      </c>
      <c r="P19" s="21">
        <v>1.4351470835774328E-4</v>
      </c>
      <c r="Q19" s="21">
        <v>1.0694483938405055E-3</v>
      </c>
      <c r="R19" s="21">
        <v>1.0100798447556885</v>
      </c>
      <c r="S19" s="21">
        <v>3.6792900298910074E-4</v>
      </c>
      <c r="T19" s="21">
        <v>5.7073630315606695E-4</v>
      </c>
      <c r="U19" s="21">
        <v>6.1554706622317585E-4</v>
      </c>
      <c r="V19" s="21">
        <v>2.5635102421582773E-4</v>
      </c>
      <c r="W19" s="21">
        <v>3.0540884195209584E-4</v>
      </c>
      <c r="X19" s="21">
        <v>1.2745652770905765E-4</v>
      </c>
      <c r="Y19" s="21">
        <v>1.8067191970922884E-4</v>
      </c>
      <c r="Z19" s="21">
        <v>3.0647843470538194E-4</v>
      </c>
      <c r="AA19" s="21">
        <v>2.2945560262502301E-4</v>
      </c>
      <c r="AB19" s="21">
        <v>1.0112532311172316E-4</v>
      </c>
      <c r="AC19" s="21">
        <v>1.1469824661305054E-4</v>
      </c>
      <c r="AD19" s="21">
        <v>1.5018290178139655E-4</v>
      </c>
      <c r="AE19" s="21">
        <v>3.6305345945728423E-5</v>
      </c>
      <c r="AF19" s="21">
        <v>2.04438172875547E-4</v>
      </c>
      <c r="AG19" s="21">
        <v>2.0324922224276436E-4</v>
      </c>
      <c r="AH19" s="21">
        <v>1.1828225173835803E-4</v>
      </c>
      <c r="AI19" s="21">
        <v>9.1964879785351439E-5</v>
      </c>
      <c r="AJ19" s="21">
        <v>6.4820024647541365E-5</v>
      </c>
      <c r="AK19" s="21">
        <v>1.0223428951736967E-4</v>
      </c>
      <c r="AL19" s="21">
        <v>1.9766098711815915E-3</v>
      </c>
      <c r="AM19" s="21">
        <v>7.6110354157621701E-5</v>
      </c>
      <c r="AN19" s="21">
        <v>4.6795901835908884E-5</v>
      </c>
      <c r="AO19" s="22">
        <v>5.464955409526608E-5</v>
      </c>
      <c r="AP19" s="28">
        <f t="shared" si="0"/>
        <v>1.0193434746728776</v>
      </c>
      <c r="AQ19" s="25">
        <f t="shared" si="1"/>
        <v>0.79342091919723534</v>
      </c>
    </row>
    <row r="20" spans="1:43" x14ac:dyDescent="0.15">
      <c r="A20" s="39">
        <v>31</v>
      </c>
      <c r="B20" s="6" t="s">
        <v>16</v>
      </c>
      <c r="C20" s="21">
        <v>3.1578008075033202E-6</v>
      </c>
      <c r="D20" s="21">
        <v>6.5087877979179507E-6</v>
      </c>
      <c r="E20" s="21">
        <v>3.3265108223593608E-6</v>
      </c>
      <c r="F20" s="21">
        <v>4.1028002600550373E-6</v>
      </c>
      <c r="G20" s="21">
        <v>4.3990398580443143E-6</v>
      </c>
      <c r="H20" s="21">
        <v>3.6177650466632886E-6</v>
      </c>
      <c r="I20" s="21">
        <v>3.9756647652766849E-6</v>
      </c>
      <c r="J20" s="21">
        <v>3.4481129313113236E-6</v>
      </c>
      <c r="K20" s="21">
        <v>1.6692568311780349E-6</v>
      </c>
      <c r="L20" s="21">
        <v>2.5234069984823188E-6</v>
      </c>
      <c r="M20" s="21">
        <v>3.3074956913096153E-6</v>
      </c>
      <c r="N20" s="21">
        <v>1.157280993637522E-6</v>
      </c>
      <c r="O20" s="21">
        <v>3.756156419312565E-6</v>
      </c>
      <c r="P20" s="21">
        <v>2.9272474194644039E-6</v>
      </c>
      <c r="Q20" s="21">
        <v>4.6767812375501404E-5</v>
      </c>
      <c r="R20" s="21">
        <v>3.8013821606414058E-5</v>
      </c>
      <c r="S20" s="21">
        <v>1.0012255004182047</v>
      </c>
      <c r="T20" s="21">
        <v>3.6965546375596927E-6</v>
      </c>
      <c r="U20" s="21">
        <v>7.6020001000535411E-6</v>
      </c>
      <c r="V20" s="21">
        <v>1.5330320141445025E-5</v>
      </c>
      <c r="W20" s="21">
        <v>4.3093538150479434E-6</v>
      </c>
      <c r="X20" s="21">
        <v>5.745865224311512E-6</v>
      </c>
      <c r="Y20" s="21">
        <v>1.045997203564307E-5</v>
      </c>
      <c r="Z20" s="21">
        <v>1.2190888555243296E-5</v>
      </c>
      <c r="AA20" s="21">
        <v>1.0162851823937794E-5</v>
      </c>
      <c r="AB20" s="21">
        <v>7.1043564796340816E-6</v>
      </c>
      <c r="AC20" s="21">
        <v>2.2068767615285537E-5</v>
      </c>
      <c r="AD20" s="21">
        <v>8.0371947658283019E-6</v>
      </c>
      <c r="AE20" s="21">
        <v>1.7894210480265031E-6</v>
      </c>
      <c r="AF20" s="21">
        <v>9.332758036485109E-6</v>
      </c>
      <c r="AG20" s="21">
        <v>1.1270083940830659E-5</v>
      </c>
      <c r="AH20" s="21">
        <v>8.985812923069241E-5</v>
      </c>
      <c r="AI20" s="21">
        <v>5.4570505781716698E-6</v>
      </c>
      <c r="AJ20" s="21">
        <v>3.0733110022678828E-4</v>
      </c>
      <c r="AK20" s="21">
        <v>6.5892575062086576E-6</v>
      </c>
      <c r="AL20" s="21">
        <v>7.5076372196237451E-5</v>
      </c>
      <c r="AM20" s="21">
        <v>3.7226708330187208E-5</v>
      </c>
      <c r="AN20" s="21">
        <v>5.1134829164639758E-4</v>
      </c>
      <c r="AO20" s="22">
        <v>9.9361523313826673E-6</v>
      </c>
      <c r="AP20" s="28">
        <f t="shared" si="0"/>
        <v>1.0025300828290942</v>
      </c>
      <c r="AQ20" s="25">
        <f t="shared" si="1"/>
        <v>0.78033396946638134</v>
      </c>
    </row>
    <row r="21" spans="1:43" x14ac:dyDescent="0.15">
      <c r="A21" s="39">
        <v>32</v>
      </c>
      <c r="B21" s="6" t="s">
        <v>17</v>
      </c>
      <c r="C21" s="21">
        <v>9.5408766489431148E-5</v>
      </c>
      <c r="D21" s="21">
        <v>1.5800216440498566E-4</v>
      </c>
      <c r="E21" s="21">
        <v>8.8534121594915794E-5</v>
      </c>
      <c r="F21" s="21">
        <v>1.7872286538023633E-4</v>
      </c>
      <c r="G21" s="21">
        <v>1.4831079733994005E-4</v>
      </c>
      <c r="H21" s="21">
        <v>1.1908726128934881E-4</v>
      </c>
      <c r="I21" s="21">
        <v>1.3715468593529542E-4</v>
      </c>
      <c r="J21" s="21">
        <v>1.329505599070956E-4</v>
      </c>
      <c r="K21" s="21">
        <v>6.1560742514736206E-5</v>
      </c>
      <c r="L21" s="21">
        <v>9.2309242643474784E-5</v>
      </c>
      <c r="M21" s="21">
        <v>1.2157961127335997E-4</v>
      </c>
      <c r="N21" s="21">
        <v>3.2008641013501627E-5</v>
      </c>
      <c r="O21" s="21">
        <v>2.1487099494004182E-4</v>
      </c>
      <c r="P21" s="21">
        <v>1.8319432389471782E-4</v>
      </c>
      <c r="Q21" s="21">
        <v>2.8938959316691182E-3</v>
      </c>
      <c r="R21" s="21">
        <v>1.6009405328226026E-3</v>
      </c>
      <c r="S21" s="21">
        <v>3.5571482362714409E-2</v>
      </c>
      <c r="T21" s="21">
        <v>1.0919378150977985</v>
      </c>
      <c r="U21" s="21">
        <v>3.2529598014026488E-2</v>
      </c>
      <c r="V21" s="21">
        <v>7.8073479280383801E-2</v>
      </c>
      <c r="W21" s="21">
        <v>2.0525122905669961E-3</v>
      </c>
      <c r="X21" s="21">
        <v>2.1170042472472253E-3</v>
      </c>
      <c r="Y21" s="21">
        <v>4.1611169042733953E-4</v>
      </c>
      <c r="Z21" s="21">
        <v>5.4576114068517637E-4</v>
      </c>
      <c r="AA21" s="21">
        <v>3.5920424577942016E-4</v>
      </c>
      <c r="AB21" s="21">
        <v>2.285404180375851E-4</v>
      </c>
      <c r="AC21" s="21">
        <v>2.4557233736973447E-4</v>
      </c>
      <c r="AD21" s="21">
        <v>3.2448136512246861E-4</v>
      </c>
      <c r="AE21" s="21">
        <v>7.2286011685577452E-5</v>
      </c>
      <c r="AF21" s="21">
        <v>3.5453390458466279E-4</v>
      </c>
      <c r="AG21" s="21">
        <v>6.0093251229420888E-4</v>
      </c>
      <c r="AH21" s="21">
        <v>8.5348988032284882E-4</v>
      </c>
      <c r="AI21" s="21">
        <v>4.2451187219179635E-4</v>
      </c>
      <c r="AJ21" s="21">
        <v>1.5230459560408198E-4</v>
      </c>
      <c r="AK21" s="21">
        <v>2.4224643193123448E-4</v>
      </c>
      <c r="AL21" s="21">
        <v>3.4237014893520532E-3</v>
      </c>
      <c r="AM21" s="21">
        <v>1.6233893406037231E-4</v>
      </c>
      <c r="AN21" s="21">
        <v>1.0146475253321643E-2</v>
      </c>
      <c r="AO21" s="22">
        <v>1.6123735144475855E-4</v>
      </c>
      <c r="AP21" s="28">
        <f t="shared" si="0"/>
        <v>1.2672541519700649</v>
      </c>
      <c r="AQ21" s="25">
        <f t="shared" si="1"/>
        <v>0.98638582489113469</v>
      </c>
    </row>
    <row r="22" spans="1:43" x14ac:dyDescent="0.15">
      <c r="A22" s="39">
        <v>33</v>
      </c>
      <c r="B22" s="6" t="s">
        <v>18</v>
      </c>
      <c r="C22" s="21">
        <v>3.060500254981911E-5</v>
      </c>
      <c r="D22" s="21">
        <v>2.0383213330408871E-5</v>
      </c>
      <c r="E22" s="21">
        <v>5.323468239002176E-5</v>
      </c>
      <c r="F22" s="21">
        <v>1.3768482032770497E-4</v>
      </c>
      <c r="G22" s="21">
        <v>3.368976067954373E-5</v>
      </c>
      <c r="H22" s="21">
        <v>2.2290121786412733E-5</v>
      </c>
      <c r="I22" s="21">
        <v>3.5914532296685654E-5</v>
      </c>
      <c r="J22" s="21">
        <v>3.071507746846214E-5</v>
      </c>
      <c r="K22" s="21">
        <v>1.6245400945228954E-5</v>
      </c>
      <c r="L22" s="21">
        <v>2.5080056551209296E-5</v>
      </c>
      <c r="M22" s="21">
        <v>2.9164414033317126E-5</v>
      </c>
      <c r="N22" s="21">
        <v>6.7427412595876186E-6</v>
      </c>
      <c r="O22" s="21">
        <v>4.9590424595690236E-5</v>
      </c>
      <c r="P22" s="21">
        <v>5.866596011189678E-5</v>
      </c>
      <c r="Q22" s="21">
        <v>9.9085041266022602E-4</v>
      </c>
      <c r="R22" s="21">
        <v>1.0314086089577019E-3</v>
      </c>
      <c r="S22" s="21">
        <v>1.7850211301179808E-3</v>
      </c>
      <c r="T22" s="21">
        <v>8.3581945899673755E-4</v>
      </c>
      <c r="U22" s="21">
        <v>1.0093434368618679</v>
      </c>
      <c r="V22" s="21">
        <v>1.3628757060209148E-3</v>
      </c>
      <c r="W22" s="21">
        <v>4.9442031902471786E-3</v>
      </c>
      <c r="X22" s="21">
        <v>2.3267418225643443E-4</v>
      </c>
      <c r="Y22" s="21">
        <v>7.7165274965509641E-4</v>
      </c>
      <c r="Z22" s="21">
        <v>1.3082913766408863E-4</v>
      </c>
      <c r="AA22" s="21">
        <v>1.2354078199756168E-4</v>
      </c>
      <c r="AB22" s="21">
        <v>4.1288680981593742E-5</v>
      </c>
      <c r="AC22" s="21">
        <v>6.3403587649346084E-5</v>
      </c>
      <c r="AD22" s="21">
        <v>5.8108910021827445E-5</v>
      </c>
      <c r="AE22" s="21">
        <v>2.5404294707921267E-5</v>
      </c>
      <c r="AF22" s="21">
        <v>9.6816131657567717E-5</v>
      </c>
      <c r="AG22" s="21">
        <v>8.8350639872875408E-5</v>
      </c>
      <c r="AH22" s="21">
        <v>2.1888323750453477E-4</v>
      </c>
      <c r="AI22" s="21">
        <v>9.6838210631196672E-5</v>
      </c>
      <c r="AJ22" s="21">
        <v>3.5063250509526947E-5</v>
      </c>
      <c r="AK22" s="21">
        <v>4.0843346542714279E-5</v>
      </c>
      <c r="AL22" s="21">
        <v>6.8907940559618489E-4</v>
      </c>
      <c r="AM22" s="21">
        <v>4.6803484789807784E-5</v>
      </c>
      <c r="AN22" s="21">
        <v>3.4164364793196579E-5</v>
      </c>
      <c r="AO22" s="22">
        <v>6.4287775078865323E-5</v>
      </c>
      <c r="AP22" s="28">
        <f t="shared" si="0"/>
        <v>1.0237016537491046</v>
      </c>
      <c r="AQ22" s="25">
        <f t="shared" si="1"/>
        <v>0.7968131716956347</v>
      </c>
    </row>
    <row r="23" spans="1:43" x14ac:dyDescent="0.15">
      <c r="A23" s="39">
        <v>34</v>
      </c>
      <c r="B23" s="6" t="s">
        <v>19</v>
      </c>
      <c r="C23" s="21">
        <v>4.5320553384803335E-6</v>
      </c>
      <c r="D23" s="21">
        <v>1.2774497217545494E-5</v>
      </c>
      <c r="E23" s="21">
        <v>6.3609024048744753E-6</v>
      </c>
      <c r="F23" s="21">
        <v>5.8815631927763998E-6</v>
      </c>
      <c r="G23" s="21">
        <v>6.3192980629626451E-6</v>
      </c>
      <c r="H23" s="21">
        <v>4.0618583970429799E-6</v>
      </c>
      <c r="I23" s="21">
        <v>6.8349363950957854E-6</v>
      </c>
      <c r="J23" s="21">
        <v>5.7239119512524016E-6</v>
      </c>
      <c r="K23" s="21">
        <v>5.314099113722969E-6</v>
      </c>
      <c r="L23" s="21">
        <v>3.9965016386473365E-6</v>
      </c>
      <c r="M23" s="21">
        <v>4.8744344879817795E-6</v>
      </c>
      <c r="N23" s="21">
        <v>1.3419212364118581E-6</v>
      </c>
      <c r="O23" s="21">
        <v>7.198754059945265E-6</v>
      </c>
      <c r="P23" s="21">
        <v>7.1506395321078591E-6</v>
      </c>
      <c r="Q23" s="21">
        <v>1.0604074008240143E-4</v>
      </c>
      <c r="R23" s="21">
        <v>7.2741188473294177E-6</v>
      </c>
      <c r="S23" s="21">
        <v>5.7105060446440475E-6</v>
      </c>
      <c r="T23" s="21">
        <v>7.981738182981374E-6</v>
      </c>
      <c r="U23" s="21">
        <v>6.3361450932696159E-6</v>
      </c>
      <c r="V23" s="21">
        <v>1.0018771845209056</v>
      </c>
      <c r="W23" s="21">
        <v>2.8458419220562579E-5</v>
      </c>
      <c r="X23" s="21">
        <v>7.309174969277513E-6</v>
      </c>
      <c r="Y23" s="21">
        <v>1.740532382262236E-4</v>
      </c>
      <c r="Z23" s="21">
        <v>2.139841887595192E-5</v>
      </c>
      <c r="AA23" s="21">
        <v>1.9932502301652947E-5</v>
      </c>
      <c r="AB23" s="21">
        <v>8.3527204533787796E-6</v>
      </c>
      <c r="AC23" s="21">
        <v>2.3508148030418807E-5</v>
      </c>
      <c r="AD23" s="21">
        <v>1.6968568510190846E-5</v>
      </c>
      <c r="AE23" s="21">
        <v>8.3023695694254481E-6</v>
      </c>
      <c r="AF23" s="21">
        <v>1.6266452040508229E-5</v>
      </c>
      <c r="AG23" s="21">
        <v>2.0627718529848604E-5</v>
      </c>
      <c r="AH23" s="21">
        <v>1.7279335428700904E-4</v>
      </c>
      <c r="AI23" s="21">
        <v>1.2912637335065675E-5</v>
      </c>
      <c r="AJ23" s="21">
        <v>6.0213711106602614E-6</v>
      </c>
      <c r="AK23" s="21">
        <v>1.0412073510287844E-5</v>
      </c>
      <c r="AL23" s="21">
        <v>9.3639304371903308E-5</v>
      </c>
      <c r="AM23" s="21">
        <v>1.5304545543404753E-5</v>
      </c>
      <c r="AN23" s="21">
        <v>5.1252049105515598E-6</v>
      </c>
      <c r="AO23" s="22">
        <v>2.0088213223725319E-5</v>
      </c>
      <c r="AP23" s="28">
        <f t="shared" si="0"/>
        <v>1.002774367577205</v>
      </c>
      <c r="AQ23" s="25">
        <f t="shared" si="1"/>
        <v>0.78052411207700056</v>
      </c>
    </row>
    <row r="24" spans="1:43" x14ac:dyDescent="0.15">
      <c r="A24" s="39">
        <v>35</v>
      </c>
      <c r="B24" s="6" t="s">
        <v>20</v>
      </c>
      <c r="C24" s="21">
        <v>4.4848377706999644E-5</v>
      </c>
      <c r="D24" s="21">
        <v>4.3861526118963939E-5</v>
      </c>
      <c r="E24" s="21">
        <v>4.504261625920598E-4</v>
      </c>
      <c r="F24" s="21">
        <v>7.4646393390145183E-5</v>
      </c>
      <c r="G24" s="21">
        <v>5.7083612394347481E-5</v>
      </c>
      <c r="H24" s="21">
        <v>2.9231179236851112E-5</v>
      </c>
      <c r="I24" s="21">
        <v>4.0561020744366145E-5</v>
      </c>
      <c r="J24" s="21">
        <v>3.6631919425629099E-5</v>
      </c>
      <c r="K24" s="21">
        <v>2.3205143875825993E-5</v>
      </c>
      <c r="L24" s="21">
        <v>2.5404165740788985E-5</v>
      </c>
      <c r="M24" s="21">
        <v>3.9585145317856389E-5</v>
      </c>
      <c r="N24" s="21">
        <v>1.100001247956346E-5</v>
      </c>
      <c r="O24" s="21">
        <v>5.8373603254290879E-5</v>
      </c>
      <c r="P24" s="21">
        <v>2.9352530585520587E-5</v>
      </c>
      <c r="Q24" s="21">
        <v>2.8217264593160707E-5</v>
      </c>
      <c r="R24" s="21">
        <v>2.0960725871896884E-5</v>
      </c>
      <c r="S24" s="21">
        <v>2.9634931756524696E-5</v>
      </c>
      <c r="T24" s="21">
        <v>3.1442053197519071E-5</v>
      </c>
      <c r="U24" s="21">
        <v>3.3068385661314267E-5</v>
      </c>
      <c r="V24" s="21">
        <v>2.7475805709185544E-5</v>
      </c>
      <c r="W24" s="21">
        <v>1.0038262446941755</v>
      </c>
      <c r="X24" s="21">
        <v>7.5989592477346678E-5</v>
      </c>
      <c r="Y24" s="21">
        <v>8.1967306614850083E-5</v>
      </c>
      <c r="Z24" s="21">
        <v>1.3860120435260685E-4</v>
      </c>
      <c r="AA24" s="21">
        <v>8.8076365399849445E-5</v>
      </c>
      <c r="AB24" s="21">
        <v>6.4856412087164553E-5</v>
      </c>
      <c r="AC24" s="21">
        <v>6.5224984493627813E-5</v>
      </c>
      <c r="AD24" s="21">
        <v>7.400253811395269E-5</v>
      </c>
      <c r="AE24" s="21">
        <v>1.7077359643113043E-5</v>
      </c>
      <c r="AF24" s="21">
        <v>3.8170520578572595E-4</v>
      </c>
      <c r="AG24" s="21">
        <v>9.4288555481066217E-5</v>
      </c>
      <c r="AH24" s="21">
        <v>2.1445579635838395E-4</v>
      </c>
      <c r="AI24" s="21">
        <v>4.7765391872318213E-5</v>
      </c>
      <c r="AJ24" s="21">
        <v>3.291238820610165E-5</v>
      </c>
      <c r="AK24" s="21">
        <v>5.3586483303936238E-5</v>
      </c>
      <c r="AL24" s="21">
        <v>8.4486470052003355E-4</v>
      </c>
      <c r="AM24" s="21">
        <v>4.7369612275167497E-5</v>
      </c>
      <c r="AN24" s="21">
        <v>3.4699332349347629E-5</v>
      </c>
      <c r="AO24" s="22">
        <v>4.8147875499020413E-5</v>
      </c>
      <c r="AP24" s="28">
        <f t="shared" si="0"/>
        <v>1.007366845758662</v>
      </c>
      <c r="AQ24" s="25">
        <f t="shared" si="1"/>
        <v>0.78409873471466862</v>
      </c>
    </row>
    <row r="25" spans="1:43" x14ac:dyDescent="0.15">
      <c r="A25" s="39">
        <v>39</v>
      </c>
      <c r="B25" s="6" t="s">
        <v>21</v>
      </c>
      <c r="C25" s="21">
        <v>6.6604290810417914E-4</v>
      </c>
      <c r="D25" s="21">
        <v>1.2679034047287563E-3</v>
      </c>
      <c r="E25" s="21">
        <v>1.1779904491991161E-3</v>
      </c>
      <c r="F25" s="21">
        <v>9.158632057243045E-4</v>
      </c>
      <c r="G25" s="21">
        <v>1.3218055185718696E-3</v>
      </c>
      <c r="H25" s="21">
        <v>5.1368674100507657E-3</v>
      </c>
      <c r="I25" s="21">
        <v>4.9839285079304402E-3</v>
      </c>
      <c r="J25" s="21">
        <v>2.5243173085019764E-3</v>
      </c>
      <c r="K25" s="21">
        <v>2.8914377573887343E-4</v>
      </c>
      <c r="L25" s="21">
        <v>1.4619900126282726E-3</v>
      </c>
      <c r="M25" s="21">
        <v>2.0726770208605279E-3</v>
      </c>
      <c r="N25" s="21">
        <v>1.2382183207924793E-4</v>
      </c>
      <c r="O25" s="21">
        <v>3.3082892151147805E-2</v>
      </c>
      <c r="P25" s="21">
        <v>6.1279995965842935E-4</v>
      </c>
      <c r="Q25" s="21">
        <v>4.6898773835756078E-4</v>
      </c>
      <c r="R25" s="21">
        <v>1.2793546760207276E-3</v>
      </c>
      <c r="S25" s="21">
        <v>1.4349959038816884E-3</v>
      </c>
      <c r="T25" s="21">
        <v>9.0135464861548537E-4</v>
      </c>
      <c r="U25" s="21">
        <v>7.915328100146367E-4</v>
      </c>
      <c r="V25" s="21">
        <v>1.1214727775700087E-3</v>
      </c>
      <c r="W25" s="21">
        <v>3.4691990139629344E-4</v>
      </c>
      <c r="X25" s="21">
        <v>1.0118687631375602</v>
      </c>
      <c r="Y25" s="21">
        <v>1.4178715539631373E-3</v>
      </c>
      <c r="Z25" s="21">
        <v>2.0895756116930649E-3</v>
      </c>
      <c r="AA25" s="21">
        <v>1.4655458875093108E-3</v>
      </c>
      <c r="AB25" s="21">
        <v>1.8715957008713997E-3</v>
      </c>
      <c r="AC25" s="21">
        <v>2.0038340331029678E-3</v>
      </c>
      <c r="AD25" s="21">
        <v>4.3973526360841396E-3</v>
      </c>
      <c r="AE25" s="21">
        <v>3.8911322842585198E-4</v>
      </c>
      <c r="AF25" s="21">
        <v>8.6752284207737638E-4</v>
      </c>
      <c r="AG25" s="21">
        <v>4.770089180446282E-3</v>
      </c>
      <c r="AH25" s="21">
        <v>2.2469628396743014E-3</v>
      </c>
      <c r="AI25" s="21">
        <v>3.8014001173480336E-3</v>
      </c>
      <c r="AJ25" s="21">
        <v>1.2163127636299854E-3</v>
      </c>
      <c r="AK25" s="21">
        <v>8.4372142049056343E-3</v>
      </c>
      <c r="AL25" s="21">
        <v>2.1315306497000385E-3</v>
      </c>
      <c r="AM25" s="21">
        <v>2.0340421243799809E-3</v>
      </c>
      <c r="AN25" s="21">
        <v>3.5900663743296909E-2</v>
      </c>
      <c r="AO25" s="22">
        <v>7.0656505551225455E-4</v>
      </c>
      <c r="AP25" s="28">
        <f t="shared" si="0"/>
        <v>1.1495986172309622</v>
      </c>
      <c r="AQ25" s="25">
        <f t="shared" si="1"/>
        <v>0.89480691666169943</v>
      </c>
    </row>
    <row r="26" spans="1:43" x14ac:dyDescent="0.15">
      <c r="A26" s="39">
        <v>41</v>
      </c>
      <c r="B26" s="6" t="s">
        <v>22</v>
      </c>
      <c r="C26" s="21">
        <v>5.407108183944043E-3</v>
      </c>
      <c r="D26" s="21">
        <v>1.8864396066469193E-3</v>
      </c>
      <c r="E26" s="21">
        <v>3.0934212621509813E-3</v>
      </c>
      <c r="F26" s="21">
        <v>4.0886102642036333E-3</v>
      </c>
      <c r="G26" s="21">
        <v>3.2227501624009017E-3</v>
      </c>
      <c r="H26" s="21">
        <v>2.893142658633534E-3</v>
      </c>
      <c r="I26" s="21">
        <v>1.0323264592102654E-2</v>
      </c>
      <c r="J26" s="21">
        <v>7.2795689764259108E-3</v>
      </c>
      <c r="K26" s="21">
        <v>4.4485536723098571E-3</v>
      </c>
      <c r="L26" s="21">
        <v>5.3436388322260081E-3</v>
      </c>
      <c r="M26" s="21">
        <v>5.6496350227718392E-3</v>
      </c>
      <c r="N26" s="21">
        <v>1.7780367641099227E-3</v>
      </c>
      <c r="O26" s="21">
        <v>1.2956894447893136E-2</v>
      </c>
      <c r="P26" s="21">
        <v>6.7571528327083231E-3</v>
      </c>
      <c r="Q26" s="21">
        <v>3.1135147890469484E-3</v>
      </c>
      <c r="R26" s="21">
        <v>2.2694076573663924E-3</v>
      </c>
      <c r="S26" s="21">
        <v>3.4498145888360652E-3</v>
      </c>
      <c r="T26" s="21">
        <v>6.8942638243373391E-3</v>
      </c>
      <c r="U26" s="21">
        <v>3.9312887578573956E-3</v>
      </c>
      <c r="V26" s="21">
        <v>3.4619864375801039E-3</v>
      </c>
      <c r="W26" s="21">
        <v>1.4666026228674822E-3</v>
      </c>
      <c r="X26" s="21">
        <v>4.176733153008697E-3</v>
      </c>
      <c r="Y26" s="21">
        <v>1.0025651899064827</v>
      </c>
      <c r="Z26" s="21">
        <v>3.0284327490442728E-2</v>
      </c>
      <c r="AA26" s="21">
        <v>5.747485655629278E-2</v>
      </c>
      <c r="AB26" s="21">
        <v>5.8316283567226828E-3</v>
      </c>
      <c r="AC26" s="21">
        <v>5.9338395753043838E-3</v>
      </c>
      <c r="AD26" s="21">
        <v>4.9460374592030093E-3</v>
      </c>
      <c r="AE26" s="21">
        <v>1.5657021735361695E-2</v>
      </c>
      <c r="AF26" s="21">
        <v>1.1396186968107447E-2</v>
      </c>
      <c r="AG26" s="21">
        <v>7.0896095075658931E-3</v>
      </c>
      <c r="AH26" s="21">
        <v>9.3828275546420613E-3</v>
      </c>
      <c r="AI26" s="21">
        <v>8.3564314579451047E-3</v>
      </c>
      <c r="AJ26" s="21">
        <v>4.4757444084721444E-3</v>
      </c>
      <c r="AK26" s="21">
        <v>3.1123462123183372E-3</v>
      </c>
      <c r="AL26" s="21">
        <v>2.9648237910755468E-3</v>
      </c>
      <c r="AM26" s="21">
        <v>5.7011266933479129E-3</v>
      </c>
      <c r="AN26" s="21">
        <v>2.79761444553546E-3</v>
      </c>
      <c r="AO26" s="22">
        <v>1.4363883410232514E-2</v>
      </c>
      <c r="AP26" s="28">
        <f t="shared" si="0"/>
        <v>1.2962253246384805</v>
      </c>
      <c r="AQ26" s="25">
        <f t="shared" si="1"/>
        <v>1.0089359613465358</v>
      </c>
    </row>
    <row r="27" spans="1:43" x14ac:dyDescent="0.15">
      <c r="A27" s="39">
        <v>46</v>
      </c>
      <c r="B27" s="6" t="s">
        <v>23</v>
      </c>
      <c r="C27" s="21">
        <v>1.9821112687143341E-2</v>
      </c>
      <c r="D27" s="21">
        <v>1.1035730437462763E-2</v>
      </c>
      <c r="E27" s="21">
        <v>2.9086457557568671E-2</v>
      </c>
      <c r="F27" s="21">
        <v>3.919427463363679E-2</v>
      </c>
      <c r="G27" s="21">
        <v>1.7539057520334165E-2</v>
      </c>
      <c r="H27" s="21">
        <v>1.9435623691176383E-2</v>
      </c>
      <c r="I27" s="21">
        <v>8.3165345444264877E-2</v>
      </c>
      <c r="J27" s="21">
        <v>5.3152152875658575E-2</v>
      </c>
      <c r="K27" s="21">
        <v>1.2540470766417448E-2</v>
      </c>
      <c r="L27" s="21">
        <v>2.6482467579719334E-2</v>
      </c>
      <c r="M27" s="21">
        <v>3.3351257558479057E-2</v>
      </c>
      <c r="N27" s="21">
        <v>8.4294356321814659E-3</v>
      </c>
      <c r="O27" s="21">
        <v>0.11647810687285498</v>
      </c>
      <c r="P27" s="21">
        <v>2.5782276419202412E-2</v>
      </c>
      <c r="Q27" s="21">
        <v>1.3052120168465952E-2</v>
      </c>
      <c r="R27" s="21">
        <v>1.1606461587042087E-2</v>
      </c>
      <c r="S27" s="21">
        <v>1.437330880830217E-2</v>
      </c>
      <c r="T27" s="21">
        <v>3.4901254364043156E-2</v>
      </c>
      <c r="U27" s="21">
        <v>2.0410361649995115E-2</v>
      </c>
      <c r="V27" s="21">
        <v>1.0348331375870721E-2</v>
      </c>
      <c r="W27" s="21">
        <v>1.4229294458461364E-2</v>
      </c>
      <c r="X27" s="21">
        <v>2.562160990583686E-2</v>
      </c>
      <c r="Y27" s="21">
        <v>8.0598885639132558E-3</v>
      </c>
      <c r="Z27" s="21">
        <v>1.156397821475718</v>
      </c>
      <c r="AA27" s="21">
        <v>5.8386407809054415E-2</v>
      </c>
      <c r="AB27" s="21">
        <v>6.7277746162362581E-2</v>
      </c>
      <c r="AC27" s="21">
        <v>3.2589036670659551E-2</v>
      </c>
      <c r="AD27" s="21">
        <v>8.1302464355317832E-3</v>
      </c>
      <c r="AE27" s="21">
        <v>4.2608048002181036E-3</v>
      </c>
      <c r="AF27" s="21">
        <v>1.3001970820856388E-2</v>
      </c>
      <c r="AG27" s="21">
        <v>1.39521519846039E-2</v>
      </c>
      <c r="AH27" s="21">
        <v>1.4863044555762314E-2</v>
      </c>
      <c r="AI27" s="21">
        <v>1.81002209988349E-2</v>
      </c>
      <c r="AJ27" s="21">
        <v>1.6185212241554666E-2</v>
      </c>
      <c r="AK27" s="21">
        <v>6.4829014939836189E-3</v>
      </c>
      <c r="AL27" s="21">
        <v>1.142591789277273E-2</v>
      </c>
      <c r="AM27" s="21">
        <v>4.0642196688914979E-2</v>
      </c>
      <c r="AN27" s="21">
        <v>1.6144792858447429E-2</v>
      </c>
      <c r="AO27" s="22">
        <v>5.9196905966085985E-3</v>
      </c>
      <c r="AP27" s="28">
        <f t="shared" si="0"/>
        <v>2.1318565640439151</v>
      </c>
      <c r="AQ27" s="25">
        <f t="shared" si="1"/>
        <v>1.6593617722261844</v>
      </c>
    </row>
    <row r="28" spans="1:43" x14ac:dyDescent="0.15">
      <c r="A28" s="39">
        <v>47</v>
      </c>
      <c r="B28" s="6" t="s">
        <v>24</v>
      </c>
      <c r="C28" s="21">
        <v>1.8599991872894077E-3</v>
      </c>
      <c r="D28" s="21">
        <v>8.5165344048847345E-4</v>
      </c>
      <c r="E28" s="21">
        <v>1.8079135225213623E-3</v>
      </c>
      <c r="F28" s="21">
        <v>2.6143702453979255E-3</v>
      </c>
      <c r="G28" s="21">
        <v>1.9165728230085858E-3</v>
      </c>
      <c r="H28" s="21">
        <v>1.5957514169454416E-3</v>
      </c>
      <c r="I28" s="21">
        <v>2.222381249477697E-3</v>
      </c>
      <c r="J28" s="21">
        <v>2.5487085031061086E-3</v>
      </c>
      <c r="K28" s="21">
        <v>5.3606255863505143E-4</v>
      </c>
      <c r="L28" s="21">
        <v>8.3636852509012924E-4</v>
      </c>
      <c r="M28" s="21">
        <v>1.0628701534958311E-3</v>
      </c>
      <c r="N28" s="21">
        <v>2.4064998930960446E-4</v>
      </c>
      <c r="O28" s="21">
        <v>2.0877297311911198E-3</v>
      </c>
      <c r="P28" s="21">
        <v>8.7309275193935834E-4</v>
      </c>
      <c r="Q28" s="21">
        <v>9.0786844572441835E-4</v>
      </c>
      <c r="R28" s="21">
        <v>7.2717051823904799E-4</v>
      </c>
      <c r="S28" s="21">
        <v>7.5518181766542013E-4</v>
      </c>
      <c r="T28" s="21">
        <v>1.4248921641886402E-3</v>
      </c>
      <c r="U28" s="21">
        <v>7.2776047650921223E-4</v>
      </c>
      <c r="V28" s="21">
        <v>6.3082519735606498E-4</v>
      </c>
      <c r="W28" s="21">
        <v>6.4392783139288095E-4</v>
      </c>
      <c r="X28" s="21">
        <v>1.3961083901522743E-3</v>
      </c>
      <c r="Y28" s="21">
        <v>1.6664501202858749E-3</v>
      </c>
      <c r="Z28" s="21">
        <v>2.6735821275982122E-3</v>
      </c>
      <c r="AA28" s="21">
        <v>1.1072541023995992</v>
      </c>
      <c r="AB28" s="21">
        <v>7.4580672494471423E-3</v>
      </c>
      <c r="AC28" s="21">
        <v>3.1261673016499364E-3</v>
      </c>
      <c r="AD28" s="21">
        <v>1.8086292733853276E-3</v>
      </c>
      <c r="AE28" s="21">
        <v>5.2777174675162799E-4</v>
      </c>
      <c r="AF28" s="21">
        <v>4.44410485354083E-3</v>
      </c>
      <c r="AG28" s="21">
        <v>4.9409141451461636E-3</v>
      </c>
      <c r="AH28" s="21">
        <v>4.4294527586118812E-3</v>
      </c>
      <c r="AI28" s="21">
        <v>7.036012153371584E-3</v>
      </c>
      <c r="AJ28" s="21">
        <v>5.3285439005405838E-3</v>
      </c>
      <c r="AK28" s="21">
        <v>2.2766459391271752E-3</v>
      </c>
      <c r="AL28" s="21">
        <v>4.834316459243912E-3</v>
      </c>
      <c r="AM28" s="21">
        <v>9.3056603737453596E-3</v>
      </c>
      <c r="AN28" s="21">
        <v>9.6224289990228266E-4</v>
      </c>
      <c r="AO28" s="22">
        <v>1.5259032182920564E-3</v>
      </c>
      <c r="AP28" s="28">
        <f t="shared" si="0"/>
        <v>1.1978664258593636</v>
      </c>
      <c r="AQ28" s="25">
        <f t="shared" si="1"/>
        <v>0.93237687226657784</v>
      </c>
    </row>
    <row r="29" spans="1:43" x14ac:dyDescent="0.15">
      <c r="A29" s="39">
        <v>48</v>
      </c>
      <c r="B29" s="6" t="s">
        <v>25</v>
      </c>
      <c r="C29" s="21">
        <v>1.1728896258021125E-3</v>
      </c>
      <c r="D29" s="21">
        <v>8.1571655932675968E-4</v>
      </c>
      <c r="E29" s="21">
        <v>1.3587753694157077E-3</v>
      </c>
      <c r="F29" s="21">
        <v>2.817382734773406E-3</v>
      </c>
      <c r="G29" s="21">
        <v>1.6541269709439573E-3</v>
      </c>
      <c r="H29" s="21">
        <v>1.0858596028846686E-3</v>
      </c>
      <c r="I29" s="21">
        <v>3.6879484851997575E-3</v>
      </c>
      <c r="J29" s="21">
        <v>3.7876076593007279E-3</v>
      </c>
      <c r="K29" s="21">
        <v>6.2426443246198476E-4</v>
      </c>
      <c r="L29" s="21">
        <v>9.7522672576527225E-4</v>
      </c>
      <c r="M29" s="21">
        <v>2.3862271651333786E-3</v>
      </c>
      <c r="N29" s="21">
        <v>3.7535724221396096E-4</v>
      </c>
      <c r="O29" s="21">
        <v>3.7995580510187701E-3</v>
      </c>
      <c r="P29" s="21">
        <v>1.0940423930803486E-3</v>
      </c>
      <c r="Q29" s="21">
        <v>8.1164515418699862E-4</v>
      </c>
      <c r="R29" s="21">
        <v>5.6055890791509538E-4</v>
      </c>
      <c r="S29" s="21">
        <v>8.5918665603436806E-4</v>
      </c>
      <c r="T29" s="21">
        <v>1.9284574845385941E-3</v>
      </c>
      <c r="U29" s="21">
        <v>1.1434930189639576E-3</v>
      </c>
      <c r="V29" s="21">
        <v>8.4159358493321164E-4</v>
      </c>
      <c r="W29" s="21">
        <v>6.6241165066271361E-4</v>
      </c>
      <c r="X29" s="21">
        <v>1.6201141366980112E-3</v>
      </c>
      <c r="Y29" s="21">
        <v>3.0276734290255324E-3</v>
      </c>
      <c r="Z29" s="21">
        <v>3.2068837757613225E-2</v>
      </c>
      <c r="AA29" s="21">
        <v>4.6877246512159586E-3</v>
      </c>
      <c r="AB29" s="21">
        <v>1.0024073838592369</v>
      </c>
      <c r="AC29" s="21">
        <v>2.5797910981837416E-3</v>
      </c>
      <c r="AD29" s="21">
        <v>3.7165511091148884E-3</v>
      </c>
      <c r="AE29" s="21">
        <v>5.0040095795856601E-4</v>
      </c>
      <c r="AF29" s="21">
        <v>3.7031108467088149E-3</v>
      </c>
      <c r="AG29" s="21">
        <v>8.8489283355138379E-3</v>
      </c>
      <c r="AH29" s="21">
        <v>1.9118113135034295E-2</v>
      </c>
      <c r="AI29" s="21">
        <v>5.7374324037132102E-3</v>
      </c>
      <c r="AJ29" s="21">
        <v>4.3074306990846722E-3</v>
      </c>
      <c r="AK29" s="21">
        <v>8.9186940598485836E-4</v>
      </c>
      <c r="AL29" s="21">
        <v>2.9723028113759066E-3</v>
      </c>
      <c r="AM29" s="21">
        <v>1.6450294537794789E-2</v>
      </c>
      <c r="AN29" s="21">
        <v>1.0439462663260552E-3</v>
      </c>
      <c r="AO29" s="22">
        <v>9.1113452842585194E-3</v>
      </c>
      <c r="AP29" s="28">
        <f t="shared" si="0"/>
        <v>1.1552355801993974</v>
      </c>
      <c r="AQ29" s="25">
        <f t="shared" si="1"/>
        <v>0.89919452932712796</v>
      </c>
    </row>
    <row r="30" spans="1:43" x14ac:dyDescent="0.15">
      <c r="A30" s="39">
        <v>51</v>
      </c>
      <c r="B30" s="6" t="s">
        <v>26</v>
      </c>
      <c r="C30" s="21">
        <v>3.8130879626529397E-2</v>
      </c>
      <c r="D30" s="21">
        <v>1.4600313844251594E-2</v>
      </c>
      <c r="E30" s="21">
        <v>4.5180457990215611E-2</v>
      </c>
      <c r="F30" s="21">
        <v>8.4713421989259935E-3</v>
      </c>
      <c r="G30" s="21">
        <v>4.5353121838911929E-2</v>
      </c>
      <c r="H30" s="21">
        <v>4.1196474730749541E-2</v>
      </c>
      <c r="I30" s="21">
        <v>4.0395504754448072E-2</v>
      </c>
      <c r="J30" s="21">
        <v>2.3395722433616855E-2</v>
      </c>
      <c r="K30" s="21">
        <v>7.993889968367732E-3</v>
      </c>
      <c r="L30" s="21">
        <v>2.8790704262503294E-2</v>
      </c>
      <c r="M30" s="21">
        <v>1.5227184331238812E-2</v>
      </c>
      <c r="N30" s="21">
        <v>1.3157560374596148E-2</v>
      </c>
      <c r="O30" s="21">
        <v>1.3592243498503324E-2</v>
      </c>
      <c r="P30" s="21">
        <v>1.8085466766363686E-2</v>
      </c>
      <c r="Q30" s="21">
        <v>1.8959823373845806E-2</v>
      </c>
      <c r="R30" s="21">
        <v>1.9130016837583221E-2</v>
      </c>
      <c r="S30" s="21">
        <v>2.9419430499040757E-2</v>
      </c>
      <c r="T30" s="21">
        <v>2.5444743890103302E-2</v>
      </c>
      <c r="U30" s="21">
        <v>2.8544622380470962E-2</v>
      </c>
      <c r="V30" s="21">
        <v>2.4912623998892172E-2</v>
      </c>
      <c r="W30" s="21">
        <v>2.3897951562620985E-2</v>
      </c>
      <c r="X30" s="21">
        <v>3.0806391987007263E-2</v>
      </c>
      <c r="Y30" s="21">
        <v>3.1034051415142913E-2</v>
      </c>
      <c r="Z30" s="21">
        <v>6.1842300422064846E-3</v>
      </c>
      <c r="AA30" s="21">
        <v>1.3575323161554595E-2</v>
      </c>
      <c r="AB30" s="21">
        <v>1.209140868108209E-2</v>
      </c>
      <c r="AC30" s="21">
        <v>1.0081027432328733</v>
      </c>
      <c r="AD30" s="21">
        <v>5.8301081721783034E-3</v>
      </c>
      <c r="AE30" s="21">
        <v>2.1236963071824063E-3</v>
      </c>
      <c r="AF30" s="21">
        <v>1.9420464871115723E-2</v>
      </c>
      <c r="AG30" s="21">
        <v>8.2449007821978303E-3</v>
      </c>
      <c r="AH30" s="21">
        <v>7.7110532713107237E-3</v>
      </c>
      <c r="AI30" s="21">
        <v>1.1000645421060398E-2</v>
      </c>
      <c r="AJ30" s="21">
        <v>2.8431670118625341E-2</v>
      </c>
      <c r="AK30" s="21">
        <v>2.057906914927677E-2</v>
      </c>
      <c r="AL30" s="21">
        <v>1.4388665252190638E-2</v>
      </c>
      <c r="AM30" s="21">
        <v>3.9222637448455694E-2</v>
      </c>
      <c r="AN30" s="21">
        <v>0.14414048039219038</v>
      </c>
      <c r="AO30" s="22">
        <v>4.5778478403168607E-3</v>
      </c>
      <c r="AP30" s="28">
        <f t="shared" si="0"/>
        <v>1.9313454667077476</v>
      </c>
      <c r="AQ30" s="25">
        <f t="shared" si="1"/>
        <v>1.5032910236409123</v>
      </c>
    </row>
    <row r="31" spans="1:43" x14ac:dyDescent="0.15">
      <c r="A31" s="39">
        <v>53</v>
      </c>
      <c r="B31" s="6" t="s">
        <v>27</v>
      </c>
      <c r="C31" s="21">
        <v>1.0342670271911195E-2</v>
      </c>
      <c r="D31" s="21">
        <v>1.5917288863198261E-2</v>
      </c>
      <c r="E31" s="21">
        <v>1.6116155143208848E-2</v>
      </c>
      <c r="F31" s="21">
        <v>2.9344640503149128E-2</v>
      </c>
      <c r="G31" s="21">
        <v>1.0919457642731355E-2</v>
      </c>
      <c r="H31" s="21">
        <v>1.9257426911205022E-2</v>
      </c>
      <c r="I31" s="21">
        <v>1.7628864318338371E-2</v>
      </c>
      <c r="J31" s="21">
        <v>1.2787947309776686E-2</v>
      </c>
      <c r="K31" s="21">
        <v>3.4929153024274451E-3</v>
      </c>
      <c r="L31" s="21">
        <v>6.2915181311800558E-3</v>
      </c>
      <c r="M31" s="21">
        <v>1.5285400210598836E-2</v>
      </c>
      <c r="N31" s="21">
        <v>5.2327318149108359E-3</v>
      </c>
      <c r="O31" s="21">
        <v>3.2348242143858563E-2</v>
      </c>
      <c r="P31" s="21">
        <v>1.4379509701091968E-2</v>
      </c>
      <c r="Q31" s="21">
        <v>7.6585215757594164E-3</v>
      </c>
      <c r="R31" s="21">
        <v>8.5253762785032078E-3</v>
      </c>
      <c r="S31" s="21">
        <v>1.643497556149863E-2</v>
      </c>
      <c r="T31" s="21">
        <v>1.0917652129161161E-2</v>
      </c>
      <c r="U31" s="21">
        <v>1.0222066806843977E-2</v>
      </c>
      <c r="V31" s="21">
        <v>1.1073924819105005E-2</v>
      </c>
      <c r="W31" s="21">
        <v>6.4367132478218474E-3</v>
      </c>
      <c r="X31" s="21">
        <v>2.0933002861888005E-2</v>
      </c>
      <c r="Y31" s="21">
        <v>1.6893808169220755E-2</v>
      </c>
      <c r="Z31" s="21">
        <v>4.9747188734050249E-2</v>
      </c>
      <c r="AA31" s="21">
        <v>2.1912543829528886E-2</v>
      </c>
      <c r="AB31" s="21">
        <v>3.1528956237396447E-2</v>
      </c>
      <c r="AC31" s="21">
        <v>2.2247021000357716E-2</v>
      </c>
      <c r="AD31" s="21">
        <v>1.0750333382607549</v>
      </c>
      <c r="AE31" s="21">
        <v>7.4739767678087765E-2</v>
      </c>
      <c r="AF31" s="21">
        <v>3.3218796438950156E-2</v>
      </c>
      <c r="AG31" s="21">
        <v>1.3843943737413319E-2</v>
      </c>
      <c r="AH31" s="21">
        <v>2.0660104625023847E-2</v>
      </c>
      <c r="AI31" s="21">
        <v>1.1990922485754575E-2</v>
      </c>
      <c r="AJ31" s="21">
        <v>1.0610706144844669E-2</v>
      </c>
      <c r="AK31" s="21">
        <v>2.1360229640514102E-2</v>
      </c>
      <c r="AL31" s="21">
        <v>1.5422967993757289E-2</v>
      </c>
      <c r="AM31" s="21">
        <v>2.0007281544526436E-2</v>
      </c>
      <c r="AN31" s="21">
        <v>7.5648223908776936E-3</v>
      </c>
      <c r="AO31" s="22">
        <v>3.3515315933685716E-2</v>
      </c>
      <c r="AP31" s="28">
        <f t="shared" si="0"/>
        <v>1.7818447163929123</v>
      </c>
      <c r="AQ31" s="25">
        <f t="shared" si="1"/>
        <v>1.3869249255761369</v>
      </c>
    </row>
    <row r="32" spans="1:43" x14ac:dyDescent="0.15">
      <c r="A32" s="39">
        <v>55</v>
      </c>
      <c r="B32" s="6" t="s">
        <v>28</v>
      </c>
      <c r="C32" s="21">
        <v>1.8970488870088313E-3</v>
      </c>
      <c r="D32" s="21">
        <v>1.9923820301689268E-3</v>
      </c>
      <c r="E32" s="21">
        <v>2.2689624345356252E-3</v>
      </c>
      <c r="F32" s="21">
        <v>3.1762679706486868E-3</v>
      </c>
      <c r="G32" s="21">
        <v>2.5185383596279345E-3</v>
      </c>
      <c r="H32" s="21">
        <v>2.5678274458535329E-3</v>
      </c>
      <c r="I32" s="21">
        <v>2.4498691368448171E-3</v>
      </c>
      <c r="J32" s="21">
        <v>1.7537372013943888E-3</v>
      </c>
      <c r="K32" s="21">
        <v>1.0268543800387253E-3</v>
      </c>
      <c r="L32" s="21">
        <v>1.9614803005838562E-3</v>
      </c>
      <c r="M32" s="21">
        <v>2.0817867524179343E-3</v>
      </c>
      <c r="N32" s="21">
        <v>6.88026645192608E-4</v>
      </c>
      <c r="O32" s="21">
        <v>2.3656391049618006E-3</v>
      </c>
      <c r="P32" s="21">
        <v>2.2913690037212938E-3</v>
      </c>
      <c r="Q32" s="21">
        <v>1.897128653092144E-3</v>
      </c>
      <c r="R32" s="21">
        <v>1.478713484017674E-3</v>
      </c>
      <c r="S32" s="21">
        <v>1.6840300283007155E-3</v>
      </c>
      <c r="T32" s="21">
        <v>1.534298220605073E-3</v>
      </c>
      <c r="U32" s="21">
        <v>1.4890933003447748E-3</v>
      </c>
      <c r="V32" s="21">
        <v>1.6767195304308086E-3</v>
      </c>
      <c r="W32" s="21">
        <v>8.8249894287144802E-4</v>
      </c>
      <c r="X32" s="21">
        <v>3.4520143867370731E-3</v>
      </c>
      <c r="Y32" s="21">
        <v>3.0107324934739339E-3</v>
      </c>
      <c r="Z32" s="21">
        <v>6.3436233548377534E-3</v>
      </c>
      <c r="AA32" s="21">
        <v>2.1399917896077632E-3</v>
      </c>
      <c r="AB32" s="21">
        <v>2.4152793030419897E-3</v>
      </c>
      <c r="AC32" s="21">
        <v>1.2180637429367265E-2</v>
      </c>
      <c r="AD32" s="21">
        <v>7.4515321758140476E-3</v>
      </c>
      <c r="AE32" s="21">
        <v>1.024760141271627</v>
      </c>
      <c r="AF32" s="21">
        <v>1.3768431445856341E-2</v>
      </c>
      <c r="AG32" s="21">
        <v>7.8832330948095039E-3</v>
      </c>
      <c r="AH32" s="21">
        <v>2.1042560011677335E-3</v>
      </c>
      <c r="AI32" s="21">
        <v>3.0866328512660092E-3</v>
      </c>
      <c r="AJ32" s="21">
        <v>7.0745604133804806E-3</v>
      </c>
      <c r="AK32" s="21">
        <v>6.4537186522717494E-3</v>
      </c>
      <c r="AL32" s="21">
        <v>4.851925247957206E-3</v>
      </c>
      <c r="AM32" s="21">
        <v>1.0977151272907087E-2</v>
      </c>
      <c r="AN32" s="21">
        <v>2.7397013182881955E-3</v>
      </c>
      <c r="AO32" s="22">
        <v>6.280514981248265E-3</v>
      </c>
      <c r="AP32" s="28">
        <f t="shared" si="0"/>
        <v>1.1666563492963211</v>
      </c>
      <c r="AQ32" s="25">
        <f t="shared" si="1"/>
        <v>0.90808405218175603</v>
      </c>
    </row>
    <row r="33" spans="1:43" x14ac:dyDescent="0.15">
      <c r="A33" s="39">
        <v>57</v>
      </c>
      <c r="B33" s="6" t="s">
        <v>29</v>
      </c>
      <c r="C33" s="21">
        <v>8.6760537884770145E-2</v>
      </c>
      <c r="D33" s="21">
        <v>8.7724487666417619E-2</v>
      </c>
      <c r="E33" s="21">
        <v>5.6436032804970886E-2</v>
      </c>
      <c r="F33" s="21">
        <v>0.15727439213273359</v>
      </c>
      <c r="G33" s="21">
        <v>6.5822002022446785E-2</v>
      </c>
      <c r="H33" s="21">
        <v>2.792683988078052E-2</v>
      </c>
      <c r="I33" s="21">
        <v>5.4114100383867582E-2</v>
      </c>
      <c r="J33" s="21">
        <v>3.0874149118831771E-2</v>
      </c>
      <c r="K33" s="21">
        <v>3.6072767975530245E-2</v>
      </c>
      <c r="L33" s="21">
        <v>1.8038537134347738E-2</v>
      </c>
      <c r="M33" s="21">
        <v>5.6552345041362043E-2</v>
      </c>
      <c r="N33" s="21">
        <v>1.9709412385607115E-2</v>
      </c>
      <c r="O33" s="21">
        <v>9.2305953028932963E-2</v>
      </c>
      <c r="P33" s="21">
        <v>3.2695280208665044E-2</v>
      </c>
      <c r="Q33" s="21">
        <v>2.2836480104178929E-2</v>
      </c>
      <c r="R33" s="21">
        <v>2.0929770112169298E-2</v>
      </c>
      <c r="S33" s="21">
        <v>2.8542341394587986E-2</v>
      </c>
      <c r="T33" s="21">
        <v>1.9793235708611131E-2</v>
      </c>
      <c r="U33" s="21">
        <v>2.3121746373690313E-2</v>
      </c>
      <c r="V33" s="21">
        <v>2.2600695382755442E-2</v>
      </c>
      <c r="W33" s="21">
        <v>1.5263348806523219E-2</v>
      </c>
      <c r="X33" s="21">
        <v>0.15130903792279116</v>
      </c>
      <c r="Y33" s="21">
        <v>6.093747856371827E-2</v>
      </c>
      <c r="Z33" s="21">
        <v>3.5520031480950141E-2</v>
      </c>
      <c r="AA33" s="21">
        <v>3.384040697373724E-2</v>
      </c>
      <c r="AB33" s="21">
        <v>8.4757783483203314E-2</v>
      </c>
      <c r="AC33" s="21">
        <v>6.4228602660548376E-2</v>
      </c>
      <c r="AD33" s="21">
        <v>3.887278811420463E-2</v>
      </c>
      <c r="AE33" s="21">
        <v>6.8682795819784582E-3</v>
      </c>
      <c r="AF33" s="21">
        <v>1.1173016459373142</v>
      </c>
      <c r="AG33" s="21">
        <v>3.1705334884558262E-2</v>
      </c>
      <c r="AH33" s="21">
        <v>3.7686835963644458E-2</v>
      </c>
      <c r="AI33" s="21">
        <v>2.9206277768843172E-2</v>
      </c>
      <c r="AJ33" s="21">
        <v>2.0932718475598713E-2</v>
      </c>
      <c r="AK33" s="21">
        <v>3.9462917081656099E-2</v>
      </c>
      <c r="AL33" s="21">
        <v>1.7971899757449627E-2</v>
      </c>
      <c r="AM33" s="21">
        <v>5.2688456103515413E-2</v>
      </c>
      <c r="AN33" s="21">
        <v>7.3216862712913319E-2</v>
      </c>
      <c r="AO33" s="22">
        <v>4.493834037013178E-2</v>
      </c>
      <c r="AP33" s="28">
        <f t="shared" si="0"/>
        <v>2.916840153388538</v>
      </c>
      <c r="AQ33" s="25">
        <f t="shared" si="1"/>
        <v>2.2703652430753296</v>
      </c>
    </row>
    <row r="34" spans="1:43" x14ac:dyDescent="0.15">
      <c r="A34" s="39">
        <v>59</v>
      </c>
      <c r="B34" s="6" t="s">
        <v>30</v>
      </c>
      <c r="C34" s="21">
        <v>5.1636105499073782E-3</v>
      </c>
      <c r="D34" s="21">
        <v>4.1590205416305558E-3</v>
      </c>
      <c r="E34" s="21">
        <v>5.796913252227729E-3</v>
      </c>
      <c r="F34" s="21">
        <v>8.0283917098026986E-3</v>
      </c>
      <c r="G34" s="21">
        <v>5.7075988016253437E-3</v>
      </c>
      <c r="H34" s="21">
        <v>5.2527300692942949E-3</v>
      </c>
      <c r="I34" s="21">
        <v>7.3624603601610992E-3</v>
      </c>
      <c r="J34" s="21">
        <v>7.7820904343461053E-3</v>
      </c>
      <c r="K34" s="21">
        <v>2.5925466577801535E-3</v>
      </c>
      <c r="L34" s="21">
        <v>3.8730348091554293E-3</v>
      </c>
      <c r="M34" s="21">
        <v>5.8900913694145511E-3</v>
      </c>
      <c r="N34" s="21">
        <v>2.3031170187630084E-3</v>
      </c>
      <c r="O34" s="21">
        <v>6.3836740970758142E-3</v>
      </c>
      <c r="P34" s="21">
        <v>6.315352137250878E-3</v>
      </c>
      <c r="Q34" s="21">
        <v>5.3666696245161395E-3</v>
      </c>
      <c r="R34" s="21">
        <v>4.4515216007842955E-3</v>
      </c>
      <c r="S34" s="21">
        <v>6.0649402856316845E-3</v>
      </c>
      <c r="T34" s="21">
        <v>5.9061301710992822E-3</v>
      </c>
      <c r="U34" s="21">
        <v>8.6997889680160024E-3</v>
      </c>
      <c r="V34" s="21">
        <v>1.3052724196327362E-2</v>
      </c>
      <c r="W34" s="21">
        <v>2.7766432891751318E-3</v>
      </c>
      <c r="X34" s="21">
        <v>6.505324167792979E-3</v>
      </c>
      <c r="Y34" s="21">
        <v>9.725936706142406E-3</v>
      </c>
      <c r="Z34" s="21">
        <v>1.8932896621795755E-2</v>
      </c>
      <c r="AA34" s="21">
        <v>2.3109203310481947E-2</v>
      </c>
      <c r="AB34" s="21">
        <v>9.1538094969813334E-3</v>
      </c>
      <c r="AC34" s="21">
        <v>2.7451935610914496E-2</v>
      </c>
      <c r="AD34" s="21">
        <v>3.6317054813122362E-2</v>
      </c>
      <c r="AE34" s="21">
        <v>4.7169560269322876E-3</v>
      </c>
      <c r="AF34" s="21">
        <v>1.0529635074361861E-2</v>
      </c>
      <c r="AG34" s="21">
        <v>1.1570609780262604</v>
      </c>
      <c r="AH34" s="21">
        <v>2.0039888107367721E-2</v>
      </c>
      <c r="AI34" s="21">
        <v>1.6847083834801716E-2</v>
      </c>
      <c r="AJ34" s="21">
        <v>1.0209049226985121E-2</v>
      </c>
      <c r="AK34" s="21">
        <v>3.6070721242451136E-2</v>
      </c>
      <c r="AL34" s="21">
        <v>3.1131880052952719E-2</v>
      </c>
      <c r="AM34" s="21">
        <v>1.7089808288599385E-2</v>
      </c>
      <c r="AN34" s="21">
        <v>5.4129081633545652E-3</v>
      </c>
      <c r="AO34" s="22">
        <v>2.5932003497860453E-2</v>
      </c>
      <c r="AP34" s="28">
        <f t="shared" si="0"/>
        <v>1.5891661222131437</v>
      </c>
      <c r="AQ34" s="25">
        <f t="shared" si="1"/>
        <v>1.2369507205096817</v>
      </c>
    </row>
    <row r="35" spans="1:43" x14ac:dyDescent="0.15">
      <c r="A35" s="39">
        <v>61</v>
      </c>
      <c r="B35" s="6" t="s">
        <v>31</v>
      </c>
      <c r="C35" s="21">
        <v>3.5210631977832793E-4</v>
      </c>
      <c r="D35" s="21">
        <v>1.5937238126699645E-4</v>
      </c>
      <c r="E35" s="21">
        <v>1.1229009574260649E-3</v>
      </c>
      <c r="F35" s="21">
        <v>9.0437356574520045E-4</v>
      </c>
      <c r="G35" s="21">
        <v>9.2586373652831975E-4</v>
      </c>
      <c r="H35" s="21">
        <v>2.6899055536961524E-4</v>
      </c>
      <c r="I35" s="21">
        <v>4.9171297392410667E-4</v>
      </c>
      <c r="J35" s="21">
        <v>1.7620633057495067E-4</v>
      </c>
      <c r="K35" s="21">
        <v>9.2117336412988777E-4</v>
      </c>
      <c r="L35" s="21">
        <v>1.6695191782678607E-4</v>
      </c>
      <c r="M35" s="21">
        <v>3.5199357873100294E-4</v>
      </c>
      <c r="N35" s="21">
        <v>3.3855583179483585E-4</v>
      </c>
      <c r="O35" s="21">
        <v>1.0062920225657472E-3</v>
      </c>
      <c r="P35" s="21">
        <v>5.4150049789597292E-4</v>
      </c>
      <c r="Q35" s="21">
        <v>6.1042778951364248E-4</v>
      </c>
      <c r="R35" s="21">
        <v>4.2702363363387774E-4</v>
      </c>
      <c r="S35" s="21">
        <v>2.6516893261786106E-4</v>
      </c>
      <c r="T35" s="21">
        <v>1.3187212109460643E-4</v>
      </c>
      <c r="U35" s="21">
        <v>3.3697663709902919E-4</v>
      </c>
      <c r="V35" s="21">
        <v>3.409737427716846E-4</v>
      </c>
      <c r="W35" s="21">
        <v>1.1891754419102791E-4</v>
      </c>
      <c r="X35" s="21">
        <v>2.8232477059268333E-4</v>
      </c>
      <c r="Y35" s="21">
        <v>1.3950268113881331E-3</v>
      </c>
      <c r="Z35" s="21">
        <v>7.6507417674879217E-4</v>
      </c>
      <c r="AA35" s="21">
        <v>7.7358110738053683E-4</v>
      </c>
      <c r="AB35" s="21">
        <v>6.8544233126764079E-4</v>
      </c>
      <c r="AC35" s="21">
        <v>4.553716342185203E-4</v>
      </c>
      <c r="AD35" s="21">
        <v>9.7418950249165428E-4</v>
      </c>
      <c r="AE35" s="21">
        <v>3.4147950801410382E-4</v>
      </c>
      <c r="AF35" s="21">
        <v>5.2679909317979894E-4</v>
      </c>
      <c r="AG35" s="21">
        <v>6.8778419762611424E-4</v>
      </c>
      <c r="AH35" s="21">
        <v>1.0001358257281852</v>
      </c>
      <c r="AI35" s="21">
        <v>6.5850175624200329E-4</v>
      </c>
      <c r="AJ35" s="21">
        <v>3.031926593988608E-4</v>
      </c>
      <c r="AK35" s="21">
        <v>1.0378597279162196E-3</v>
      </c>
      <c r="AL35" s="21">
        <v>5.1006875855364939E-4</v>
      </c>
      <c r="AM35" s="21">
        <v>6.3032342445075332E-4</v>
      </c>
      <c r="AN35" s="21">
        <v>1.9939177629807933E-4</v>
      </c>
      <c r="AO35" s="22">
        <v>8.7328054647939482E-2</v>
      </c>
      <c r="AP35" s="28">
        <f t="shared" si="0"/>
        <v>1.1076496460463716</v>
      </c>
      <c r="AQ35" s="25">
        <f t="shared" si="1"/>
        <v>0.86215532070447087</v>
      </c>
    </row>
    <row r="36" spans="1:43" x14ac:dyDescent="0.15">
      <c r="A36" s="39">
        <v>63</v>
      </c>
      <c r="B36" s="6" t="s">
        <v>32</v>
      </c>
      <c r="C36" s="21">
        <v>1.4941517303200891E-4</v>
      </c>
      <c r="D36" s="21">
        <v>7.2151148193919578E-4</v>
      </c>
      <c r="E36" s="21">
        <v>1.7268932650963133E-4</v>
      </c>
      <c r="F36" s="21">
        <v>1.1210155095909013E-3</v>
      </c>
      <c r="G36" s="21">
        <v>3.6117525318307909E-4</v>
      </c>
      <c r="H36" s="21">
        <v>1.7844346090833401E-4</v>
      </c>
      <c r="I36" s="21">
        <v>4.6372848476230566E-4</v>
      </c>
      <c r="J36" s="21">
        <v>3.3723745368604852E-4</v>
      </c>
      <c r="K36" s="21">
        <v>9.0012367878410262E-5</v>
      </c>
      <c r="L36" s="21">
        <v>2.3521760201907337E-4</v>
      </c>
      <c r="M36" s="21">
        <v>7.7753122075899055E-4</v>
      </c>
      <c r="N36" s="21">
        <v>4.7764430644605241E-5</v>
      </c>
      <c r="O36" s="21">
        <v>3.3730904188710375E-4</v>
      </c>
      <c r="P36" s="21">
        <v>5.5125059842026309E-4</v>
      </c>
      <c r="Q36" s="21">
        <v>7.7409367446475521E-4</v>
      </c>
      <c r="R36" s="21">
        <v>3.0639364475690094E-4</v>
      </c>
      <c r="S36" s="21">
        <v>4.9313867746507867E-4</v>
      </c>
      <c r="T36" s="21">
        <v>1.6449908375180606E-3</v>
      </c>
      <c r="U36" s="21">
        <v>1.014669612018023E-3</v>
      </c>
      <c r="V36" s="21">
        <v>1.811751380578538E-3</v>
      </c>
      <c r="W36" s="21">
        <v>3.8720174077797113E-4</v>
      </c>
      <c r="X36" s="21">
        <v>2.4840749278132369E-4</v>
      </c>
      <c r="Y36" s="21">
        <v>3.4563236967152453E-4</v>
      </c>
      <c r="Z36" s="21">
        <v>2.055125862258879E-3</v>
      </c>
      <c r="AA36" s="21">
        <v>4.5204798001027569E-4</v>
      </c>
      <c r="AB36" s="21">
        <v>4.2648119364225196E-4</v>
      </c>
      <c r="AC36" s="21">
        <v>4.7745469432584951E-4</v>
      </c>
      <c r="AD36" s="21">
        <v>4.7323241101689253E-4</v>
      </c>
      <c r="AE36" s="21">
        <v>6.8628833853396102E-5</v>
      </c>
      <c r="AF36" s="21">
        <v>5.4065323410355836E-4</v>
      </c>
      <c r="AG36" s="21">
        <v>6.3007759225468165E-3</v>
      </c>
      <c r="AH36" s="21">
        <v>3.298309723654569E-4</v>
      </c>
      <c r="AI36" s="21">
        <v>1.0001808677367858</v>
      </c>
      <c r="AJ36" s="21">
        <v>2.3608227857200296E-4</v>
      </c>
      <c r="AK36" s="21">
        <v>2.7721837206959706E-4</v>
      </c>
      <c r="AL36" s="21">
        <v>6.7600233671229692E-4</v>
      </c>
      <c r="AM36" s="21">
        <v>6.7813613528127671E-4</v>
      </c>
      <c r="AN36" s="21">
        <v>1.7240126813627613E-4</v>
      </c>
      <c r="AO36" s="22">
        <v>2.2004065348461325E-3</v>
      </c>
      <c r="AP36" s="28">
        <f t="shared" si="0"/>
        <v>1.028115926601779</v>
      </c>
      <c r="AQ36" s="25">
        <f t="shared" si="1"/>
        <v>0.80024908560628216</v>
      </c>
    </row>
    <row r="37" spans="1:43" x14ac:dyDescent="0.15">
      <c r="A37" s="39">
        <v>64</v>
      </c>
      <c r="B37" s="6" t="s">
        <v>33</v>
      </c>
      <c r="C37" s="21">
        <v>4.0062686455659653E-5</v>
      </c>
      <c r="D37" s="21">
        <v>3.8771798071476104E-5</v>
      </c>
      <c r="E37" s="21">
        <v>2.9621240903580917E-5</v>
      </c>
      <c r="F37" s="21">
        <v>7.2536303169505394E-5</v>
      </c>
      <c r="G37" s="21">
        <v>3.164684397883017E-5</v>
      </c>
      <c r="H37" s="21">
        <v>1.6281507744145321E-5</v>
      </c>
      <c r="I37" s="21">
        <v>3.6637359104107421E-5</v>
      </c>
      <c r="J37" s="21">
        <v>2.2391427884435589E-5</v>
      </c>
      <c r="K37" s="21">
        <v>1.7566622561837217E-5</v>
      </c>
      <c r="L37" s="21">
        <v>1.2416225521797351E-5</v>
      </c>
      <c r="M37" s="21">
        <v>2.9721338543654589E-5</v>
      </c>
      <c r="N37" s="21">
        <v>1.0052963118592404E-5</v>
      </c>
      <c r="O37" s="21">
        <v>5.7000623236394211E-5</v>
      </c>
      <c r="P37" s="21">
        <v>1.9043004898120877E-5</v>
      </c>
      <c r="Q37" s="21">
        <v>1.2919491785654054E-5</v>
      </c>
      <c r="R37" s="21">
        <v>1.1660320728456123E-5</v>
      </c>
      <c r="S37" s="21">
        <v>1.5733882894135171E-5</v>
      </c>
      <c r="T37" s="21">
        <v>1.4871008209672602E-5</v>
      </c>
      <c r="U37" s="21">
        <v>1.4699848304577993E-5</v>
      </c>
      <c r="V37" s="21">
        <v>1.3773399069719809E-5</v>
      </c>
      <c r="W37" s="21">
        <v>9.2535143363020044E-6</v>
      </c>
      <c r="X37" s="21">
        <v>6.8715175937633476E-5</v>
      </c>
      <c r="Y37" s="21">
        <v>3.0055577938193185E-5</v>
      </c>
      <c r="Z37" s="21">
        <v>1.8403749074594268E-4</v>
      </c>
      <c r="AA37" s="21">
        <v>8.0826532756158459E-5</v>
      </c>
      <c r="AB37" s="21">
        <v>4.7578477202198029E-5</v>
      </c>
      <c r="AC37" s="21">
        <v>4.3702845821765325E-5</v>
      </c>
      <c r="AD37" s="21">
        <v>5.9430834931919208E-5</v>
      </c>
      <c r="AE37" s="21">
        <v>1.0289487500494038E-5</v>
      </c>
      <c r="AF37" s="21">
        <v>4.5921929997786473E-4</v>
      </c>
      <c r="AG37" s="21">
        <v>2.1483269603600336E-4</v>
      </c>
      <c r="AH37" s="21">
        <v>3.0573261620340836E-5</v>
      </c>
      <c r="AI37" s="21">
        <v>2.2529961335729308E-5</v>
      </c>
      <c r="AJ37" s="21">
        <v>1.0134996663765454</v>
      </c>
      <c r="AK37" s="21">
        <v>2.6487187562586158E-5</v>
      </c>
      <c r="AL37" s="21">
        <v>2.2139448921025495E-5</v>
      </c>
      <c r="AM37" s="21">
        <v>1.1043627585141616E-4</v>
      </c>
      <c r="AN37" s="21">
        <v>3.4472458409667584E-5</v>
      </c>
      <c r="AO37" s="22">
        <v>6.3646908277627866E-5</v>
      </c>
      <c r="AP37" s="28">
        <f t="shared" si="0"/>
        <v>1.0155353017078925</v>
      </c>
      <c r="AQ37" s="25">
        <f t="shared" si="1"/>
        <v>0.79045677200895792</v>
      </c>
    </row>
    <row r="38" spans="1:43" x14ac:dyDescent="0.15">
      <c r="A38" s="39">
        <v>65</v>
      </c>
      <c r="B38" s="6" t="s">
        <v>34</v>
      </c>
      <c r="C38" s="21">
        <v>3.0655105347371331E-3</v>
      </c>
      <c r="D38" s="21">
        <v>2.8751935144567366E-3</v>
      </c>
      <c r="E38" s="21">
        <v>1.3802027427047959E-2</v>
      </c>
      <c r="F38" s="21">
        <v>3.6822583016057433E-3</v>
      </c>
      <c r="G38" s="21">
        <v>2.9065476402343141E-3</v>
      </c>
      <c r="H38" s="21">
        <v>2.1567981989000537E-3</v>
      </c>
      <c r="I38" s="21">
        <v>2.1169639456607965E-3</v>
      </c>
      <c r="J38" s="21">
        <v>1.9764085342545961E-3</v>
      </c>
      <c r="K38" s="21">
        <v>6.302749410390684E-4</v>
      </c>
      <c r="L38" s="21">
        <v>9.0760064038471991E-4</v>
      </c>
      <c r="M38" s="21">
        <v>1.2335139051781244E-3</v>
      </c>
      <c r="N38" s="21">
        <v>6.9113182276559968E-4</v>
      </c>
      <c r="O38" s="21">
        <v>3.977615527409389E-3</v>
      </c>
      <c r="P38" s="21">
        <v>7.7038689474335977E-4</v>
      </c>
      <c r="Q38" s="21">
        <v>2.6835746896144196E-3</v>
      </c>
      <c r="R38" s="21">
        <v>9.6254744623371774E-4</v>
      </c>
      <c r="S38" s="21">
        <v>1.2090312601025336E-3</v>
      </c>
      <c r="T38" s="21">
        <v>1.0070852433154023E-3</v>
      </c>
      <c r="U38" s="21">
        <v>6.9698122874365883E-4</v>
      </c>
      <c r="V38" s="21">
        <v>4.9391625746906913E-4</v>
      </c>
      <c r="W38" s="21">
        <v>3.5151020181368932E-4</v>
      </c>
      <c r="X38" s="21">
        <v>2.1035306794515191E-3</v>
      </c>
      <c r="Y38" s="21">
        <v>2.1442433563960243E-3</v>
      </c>
      <c r="Z38" s="21">
        <v>6.1074216880133477E-3</v>
      </c>
      <c r="AA38" s="21">
        <v>1.7675030749210383E-2</v>
      </c>
      <c r="AB38" s="21">
        <v>3.4080622133905148E-3</v>
      </c>
      <c r="AC38" s="21">
        <v>1.7003068568448461E-3</v>
      </c>
      <c r="AD38" s="21">
        <v>5.5105693713900306E-3</v>
      </c>
      <c r="AE38" s="21">
        <v>8.1666683687192144E-4</v>
      </c>
      <c r="AF38" s="21">
        <v>2.7884205861198174E-3</v>
      </c>
      <c r="AG38" s="21">
        <v>3.2453960772614102E-3</v>
      </c>
      <c r="AH38" s="21">
        <v>6.7309306312048013E-4</v>
      </c>
      <c r="AI38" s="21">
        <v>3.4589865424354983E-3</v>
      </c>
      <c r="AJ38" s="21">
        <v>2.4090397515398711E-3</v>
      </c>
      <c r="AK38" s="21">
        <v>1.0005998294173513</v>
      </c>
      <c r="AL38" s="21">
        <v>4.8347010343959889E-3</v>
      </c>
      <c r="AM38" s="21">
        <v>5.494857806653727E-3</v>
      </c>
      <c r="AN38" s="21">
        <v>6.9989999478386566E-4</v>
      </c>
      <c r="AO38" s="22">
        <v>8.4004485198247944E-4</v>
      </c>
      <c r="AP38" s="28">
        <f t="shared" si="0"/>
        <v>1.1127069790329234</v>
      </c>
      <c r="AQ38" s="25">
        <f t="shared" si="1"/>
        <v>0.86609176988629755</v>
      </c>
    </row>
    <row r="39" spans="1:43" x14ac:dyDescent="0.15">
      <c r="A39" s="39">
        <v>66</v>
      </c>
      <c r="B39" s="6" t="s">
        <v>35</v>
      </c>
      <c r="C39" s="21">
        <v>2.6908392207730364E-2</v>
      </c>
      <c r="D39" s="21">
        <v>2.6261303517429752E-2</v>
      </c>
      <c r="E39" s="21">
        <v>2.1897980448214952E-2</v>
      </c>
      <c r="F39" s="21">
        <v>4.1743079923534467E-2</v>
      </c>
      <c r="G39" s="21">
        <v>4.1907297361321365E-2</v>
      </c>
      <c r="H39" s="21">
        <v>2.8215659719901816E-2</v>
      </c>
      <c r="I39" s="21">
        <v>3.3732700533159896E-2</v>
      </c>
      <c r="J39" s="21">
        <v>3.6809686337667583E-2</v>
      </c>
      <c r="K39" s="21">
        <v>1.738462779783809E-2</v>
      </c>
      <c r="L39" s="21">
        <v>2.6724159586292751E-2</v>
      </c>
      <c r="M39" s="21">
        <v>3.1647181198797836E-2</v>
      </c>
      <c r="N39" s="21">
        <v>7.3464671361055441E-3</v>
      </c>
      <c r="O39" s="21">
        <v>4.3441786097041898E-2</v>
      </c>
      <c r="P39" s="21">
        <v>2.665192605269795E-2</v>
      </c>
      <c r="Q39" s="21">
        <v>2.8615060191026467E-2</v>
      </c>
      <c r="R39" s="21">
        <v>1.9670529264655474E-2</v>
      </c>
      <c r="S39" s="21">
        <v>2.8531747606988771E-2</v>
      </c>
      <c r="T39" s="21">
        <v>3.3977067118449167E-2</v>
      </c>
      <c r="U39" s="21">
        <v>3.4887955303654981E-2</v>
      </c>
      <c r="V39" s="21">
        <v>2.7785069766106191E-2</v>
      </c>
      <c r="W39" s="21">
        <v>1.6712596625219817E-2</v>
      </c>
      <c r="X39" s="21">
        <v>4.5619831550714668E-2</v>
      </c>
      <c r="Y39" s="21">
        <v>8.5096181458971659E-2</v>
      </c>
      <c r="Z39" s="21">
        <v>0.16788658543444826</v>
      </c>
      <c r="AA39" s="21">
        <v>0.10267896978437482</v>
      </c>
      <c r="AB39" s="21">
        <v>5.4607657810395047E-2</v>
      </c>
      <c r="AC39" s="21">
        <v>6.2329677418703273E-2</v>
      </c>
      <c r="AD39" s="21">
        <v>8.2544852475266314E-2</v>
      </c>
      <c r="AE39" s="21">
        <v>1.9760911623542914E-2</v>
      </c>
      <c r="AF39" s="21">
        <v>0.10528956473201394</v>
      </c>
      <c r="AG39" s="21">
        <v>0.11151002736378386</v>
      </c>
      <c r="AH39" s="21">
        <v>6.2391046835418233E-2</v>
      </c>
      <c r="AI39" s="21">
        <v>4.9991994636682892E-2</v>
      </c>
      <c r="AJ39" s="21">
        <v>3.5274479073599201E-2</v>
      </c>
      <c r="AK39" s="21">
        <v>5.5727680888743678E-2</v>
      </c>
      <c r="AL39" s="21">
        <v>1.093870728671027</v>
      </c>
      <c r="AM39" s="21">
        <v>4.057411029277757E-2</v>
      </c>
      <c r="AN39" s="21">
        <v>1.9469392792996868E-2</v>
      </c>
      <c r="AO39" s="22">
        <v>2.9140490365593068E-2</v>
      </c>
      <c r="AP39" s="28">
        <f t="shared" si="0"/>
        <v>2.8246164570028882</v>
      </c>
      <c r="AQ39" s="25">
        <f t="shared" si="1"/>
        <v>2.1985815786127194</v>
      </c>
    </row>
    <row r="40" spans="1:43" x14ac:dyDescent="0.15">
      <c r="A40" s="39">
        <v>67</v>
      </c>
      <c r="B40" s="6" t="s">
        <v>36</v>
      </c>
      <c r="C40" s="21">
        <v>2.2268300459689599E-3</v>
      </c>
      <c r="D40" s="21">
        <v>1.8766411873793334E-4</v>
      </c>
      <c r="E40" s="21">
        <v>7.3137560295468253E-4</v>
      </c>
      <c r="F40" s="21">
        <v>3.190074892809106E-4</v>
      </c>
      <c r="G40" s="21">
        <v>7.9557728568135423E-4</v>
      </c>
      <c r="H40" s="21">
        <v>2.4849780372450218E-4</v>
      </c>
      <c r="I40" s="21">
        <v>2.5686910870757328E-4</v>
      </c>
      <c r="J40" s="21">
        <v>2.8950571636273558E-4</v>
      </c>
      <c r="K40" s="21">
        <v>1.186101957211365E-4</v>
      </c>
      <c r="L40" s="21">
        <v>1.4747369162212328E-4</v>
      </c>
      <c r="M40" s="21">
        <v>6.5778336111476049E-4</v>
      </c>
      <c r="N40" s="21">
        <v>7.3731368928564377E-5</v>
      </c>
      <c r="O40" s="21">
        <v>2.2708652180290927E-4</v>
      </c>
      <c r="P40" s="21">
        <v>1.8376678901819228E-4</v>
      </c>
      <c r="Q40" s="21">
        <v>2.2157667968137818E-4</v>
      </c>
      <c r="R40" s="21">
        <v>1.4738047197720468E-4</v>
      </c>
      <c r="S40" s="21">
        <v>2.098856006941979E-4</v>
      </c>
      <c r="T40" s="21">
        <v>3.8739463252692661E-4</v>
      </c>
      <c r="U40" s="21">
        <v>2.4531696673329127E-4</v>
      </c>
      <c r="V40" s="21">
        <v>2.5255174151081076E-4</v>
      </c>
      <c r="W40" s="21">
        <v>2.263998431660511E-4</v>
      </c>
      <c r="X40" s="21">
        <v>3.0189723138925495E-4</v>
      </c>
      <c r="Y40" s="21">
        <v>5.2016270388153629E-4</v>
      </c>
      <c r="Z40" s="21">
        <v>5.5433739540627534E-4</v>
      </c>
      <c r="AA40" s="21">
        <v>5.9254370259741846E-4</v>
      </c>
      <c r="AB40" s="21">
        <v>2.3786394243763203E-4</v>
      </c>
      <c r="AC40" s="21">
        <v>7.3062267854180792E-4</v>
      </c>
      <c r="AD40" s="21">
        <v>5.588721771912625E-4</v>
      </c>
      <c r="AE40" s="21">
        <v>5.9833616115483556E-4</v>
      </c>
      <c r="AF40" s="21">
        <v>5.3436909983586183E-4</v>
      </c>
      <c r="AG40" s="21">
        <v>6.1840204355965329E-3</v>
      </c>
      <c r="AH40" s="21">
        <v>5.520480532066681E-4</v>
      </c>
      <c r="AI40" s="21">
        <v>7.8329584498443884E-3</v>
      </c>
      <c r="AJ40" s="21">
        <v>1.9378453919697329E-2</v>
      </c>
      <c r="AK40" s="21">
        <v>1.7447469594879619E-3</v>
      </c>
      <c r="AL40" s="21">
        <v>1.7157152228580626E-3</v>
      </c>
      <c r="AM40" s="21">
        <v>1.0080961329869114</v>
      </c>
      <c r="AN40" s="21">
        <v>1.7214646674488358E-4</v>
      </c>
      <c r="AO40" s="22">
        <v>2.4340262310844469E-3</v>
      </c>
      <c r="AP40" s="28">
        <f t="shared" si="0"/>
        <v>1.0608935388537837</v>
      </c>
      <c r="AQ40" s="25">
        <f t="shared" si="1"/>
        <v>0.82576202004717025</v>
      </c>
    </row>
    <row r="41" spans="1:43" x14ac:dyDescent="0.15">
      <c r="A41" s="39">
        <v>68</v>
      </c>
      <c r="B41" s="6" t="s">
        <v>37</v>
      </c>
      <c r="C41" s="21">
        <v>7.5522005030672365E-4</v>
      </c>
      <c r="D41" s="21">
        <v>7.1231063947205233E-3</v>
      </c>
      <c r="E41" s="21">
        <v>1.2355207320821169E-3</v>
      </c>
      <c r="F41" s="21">
        <v>1.7774657291255197E-3</v>
      </c>
      <c r="G41" s="21">
        <v>1.2319214118855619E-3</v>
      </c>
      <c r="H41" s="21">
        <v>1.9177227315461463E-3</v>
      </c>
      <c r="I41" s="21">
        <v>1.6842189336568089E-3</v>
      </c>
      <c r="J41" s="21">
        <v>9.6067678829971407E-4</v>
      </c>
      <c r="K41" s="21">
        <v>4.7158634797221356E-4</v>
      </c>
      <c r="L41" s="21">
        <v>3.5767590719769853E-4</v>
      </c>
      <c r="M41" s="21">
        <v>1.5472486515094794E-3</v>
      </c>
      <c r="N41" s="21">
        <v>7.7441167002578444E-4</v>
      </c>
      <c r="O41" s="21">
        <v>6.7616185329794087E-4</v>
      </c>
      <c r="P41" s="21">
        <v>8.9618773551748839E-4</v>
      </c>
      <c r="Q41" s="21">
        <v>1.1611477377217951E-3</v>
      </c>
      <c r="R41" s="21">
        <v>1.3062419577593769E-3</v>
      </c>
      <c r="S41" s="21">
        <v>1.358815151170081E-3</v>
      </c>
      <c r="T41" s="21">
        <v>1.4000683958665921E-3</v>
      </c>
      <c r="U41" s="21">
        <v>1.1172451874098671E-3</v>
      </c>
      <c r="V41" s="21">
        <v>1.4968482030677469E-3</v>
      </c>
      <c r="W41" s="21">
        <v>8.1120794970225855E-4</v>
      </c>
      <c r="X41" s="21">
        <v>1.7654623376142909E-3</v>
      </c>
      <c r="Y41" s="21">
        <v>1.9254747268220148E-3</v>
      </c>
      <c r="Z41" s="21">
        <v>9.0596406188015333E-4</v>
      </c>
      <c r="AA41" s="21">
        <v>1.8490265067880849E-3</v>
      </c>
      <c r="AB41" s="21">
        <v>5.1354622462451991E-3</v>
      </c>
      <c r="AC41" s="21">
        <v>3.0402401293572216E-3</v>
      </c>
      <c r="AD41" s="21">
        <v>3.7570218734805233E-3</v>
      </c>
      <c r="AE41" s="21">
        <v>5.8002577244800407E-4</v>
      </c>
      <c r="AF41" s="21">
        <v>1.8190566677438659E-3</v>
      </c>
      <c r="AG41" s="21">
        <v>3.8133798503411542E-3</v>
      </c>
      <c r="AH41" s="21">
        <v>2.8217749989392464E-3</v>
      </c>
      <c r="AI41" s="21">
        <v>2.9741842885106645E-3</v>
      </c>
      <c r="AJ41" s="21">
        <v>2.5692479468584625E-3</v>
      </c>
      <c r="AK41" s="21">
        <v>4.4443314468393382E-3</v>
      </c>
      <c r="AL41" s="21">
        <v>1.7247609778948026E-3</v>
      </c>
      <c r="AM41" s="21">
        <v>2.1886762225667446E-3</v>
      </c>
      <c r="AN41" s="21">
        <v>1.0007765003431026</v>
      </c>
      <c r="AO41" s="22">
        <v>6.8954017890767393E-4</v>
      </c>
      <c r="AP41" s="28">
        <f t="shared" si="0"/>
        <v>1.0728408300961816</v>
      </c>
      <c r="AQ41" s="25">
        <f t="shared" si="1"/>
        <v>0.83506136912330231</v>
      </c>
    </row>
    <row r="42" spans="1:43" x14ac:dyDescent="0.15">
      <c r="A42" s="78">
        <v>69</v>
      </c>
      <c r="B42" s="5" t="s">
        <v>38</v>
      </c>
      <c r="C42" s="23">
        <v>4.036980480815004E-3</v>
      </c>
      <c r="D42" s="23">
        <v>1.8272412513382886E-3</v>
      </c>
      <c r="E42" s="23">
        <v>1.2874319466550276E-2</v>
      </c>
      <c r="F42" s="23">
        <v>1.0368852324425543E-2</v>
      </c>
      <c r="G42" s="23">
        <v>1.0615242108157489E-2</v>
      </c>
      <c r="H42" s="23">
        <v>3.0840389977503662E-3</v>
      </c>
      <c r="I42" s="23">
        <v>5.6376030942722503E-3</v>
      </c>
      <c r="J42" s="23">
        <v>2.020246377784256E-3</v>
      </c>
      <c r="K42" s="23">
        <v>1.0561465902629158E-2</v>
      </c>
      <c r="L42" s="23">
        <v>1.9141423929160879E-3</v>
      </c>
      <c r="M42" s="23">
        <v>4.0356878786040468E-3</v>
      </c>
      <c r="N42" s="23">
        <v>3.8816209986866669E-3</v>
      </c>
      <c r="O42" s="23">
        <v>1.1537371029452939E-2</v>
      </c>
      <c r="P42" s="23">
        <v>6.2084285841102881E-3</v>
      </c>
      <c r="Q42" s="23">
        <v>6.9986959415128938E-3</v>
      </c>
      <c r="R42" s="23">
        <v>4.8959248300682358E-3</v>
      </c>
      <c r="S42" s="23">
        <v>3.0402232080662078E-3</v>
      </c>
      <c r="T42" s="23">
        <v>1.5119444012187983E-3</v>
      </c>
      <c r="U42" s="23">
        <v>3.8635151658621054E-3</v>
      </c>
      <c r="V42" s="23">
        <v>3.9093429078646443E-3</v>
      </c>
      <c r="W42" s="23">
        <v>1.3634171775952981E-3</v>
      </c>
      <c r="X42" s="23">
        <v>3.2369188626059624E-3</v>
      </c>
      <c r="Y42" s="23">
        <v>1.599430538859109E-2</v>
      </c>
      <c r="Z42" s="23">
        <v>8.771752577048134E-3</v>
      </c>
      <c r="AA42" s="23">
        <v>8.8692865063840828E-3</v>
      </c>
      <c r="AB42" s="23">
        <v>7.858755031133393E-3</v>
      </c>
      <c r="AC42" s="23">
        <v>5.220941220294862E-3</v>
      </c>
      <c r="AD42" s="23">
        <v>1.1169308203981149E-2</v>
      </c>
      <c r="AE42" s="23">
        <v>3.9151416234707902E-3</v>
      </c>
      <c r="AF42" s="23">
        <v>6.039873575165491E-3</v>
      </c>
      <c r="AG42" s="23">
        <v>7.8856050711547891E-3</v>
      </c>
      <c r="AH42" s="23">
        <v>1.5572734219062489E-3</v>
      </c>
      <c r="AI42" s="23">
        <v>7.5498751008075161E-3</v>
      </c>
      <c r="AJ42" s="23">
        <v>3.4761740393928842E-3</v>
      </c>
      <c r="AK42" s="23">
        <v>1.1899302080290672E-2</v>
      </c>
      <c r="AL42" s="23">
        <v>5.8480564150367271E-3</v>
      </c>
      <c r="AM42" s="23">
        <v>7.2268040025812172E-3</v>
      </c>
      <c r="AN42" s="23">
        <v>2.2860728812170612E-3</v>
      </c>
      <c r="AO42" s="24">
        <v>1.0012363659454446</v>
      </c>
      <c r="AP42" s="29">
        <f t="shared" si="0"/>
        <v>1.2342281164661875</v>
      </c>
      <c r="AQ42" s="27">
        <f t="shared" si="1"/>
        <v>0.96067952657462652</v>
      </c>
    </row>
    <row r="43" spans="1:43" x14ac:dyDescent="0.15">
      <c r="A43" s="104" t="s">
        <v>74</v>
      </c>
      <c r="B43" s="105"/>
      <c r="C43" s="34">
        <f>SUM(C4:C42)</f>
        <v>1.4717879615205918</v>
      </c>
      <c r="D43" s="32">
        <f t="shared" ref="D43:AO43" si="2">SUM(D4:D42)</f>
        <v>1.4120501956542661</v>
      </c>
      <c r="E43" s="32">
        <f t="shared" si="2"/>
        <v>1.3828854078795991</v>
      </c>
      <c r="F43" s="32">
        <f t="shared" si="2"/>
        <v>1.3213515448340893</v>
      </c>
      <c r="G43" s="32">
        <f t="shared" si="2"/>
        <v>1.6097409466445025</v>
      </c>
      <c r="H43" s="32">
        <f t="shared" si="2"/>
        <v>1.1744036204729933</v>
      </c>
      <c r="I43" s="32">
        <f t="shared" si="2"/>
        <v>1.438788949717704</v>
      </c>
      <c r="J43" s="32">
        <f t="shared" si="2"/>
        <v>1.2140607449288869</v>
      </c>
      <c r="K43" s="32">
        <f t="shared" si="2"/>
        <v>1.1198377824860992</v>
      </c>
      <c r="L43" s="32">
        <f t="shared" si="2"/>
        <v>1.1476219566811485</v>
      </c>
      <c r="M43" s="32">
        <f t="shared" si="2"/>
        <v>1.2206769876342691</v>
      </c>
      <c r="N43" s="32">
        <f t="shared" si="2"/>
        <v>1.075444657416087</v>
      </c>
      <c r="O43" s="32">
        <f t="shared" si="2"/>
        <v>1.4275158494960372</v>
      </c>
      <c r="P43" s="32">
        <f t="shared" si="2"/>
        <v>1.1724982828604669</v>
      </c>
      <c r="Q43" s="32">
        <f t="shared" si="2"/>
        <v>1.1395472080955729</v>
      </c>
      <c r="R43" s="32">
        <f t="shared" si="2"/>
        <v>1.1284268886919624</v>
      </c>
      <c r="S43" s="32">
        <f t="shared" si="2"/>
        <v>1.1980098015171428</v>
      </c>
      <c r="T43" s="32">
        <f t="shared" si="2"/>
        <v>1.2763121498737895</v>
      </c>
      <c r="U43" s="32">
        <f t="shared" si="2"/>
        <v>1.2074448834727607</v>
      </c>
      <c r="V43" s="32">
        <f t="shared" si="2"/>
        <v>1.2243061857191464</v>
      </c>
      <c r="W43" s="32">
        <f t="shared" si="2"/>
        <v>1.1084573201798469</v>
      </c>
      <c r="X43" s="32">
        <f t="shared" si="2"/>
        <v>1.3436944837945743</v>
      </c>
      <c r="Y43" s="32">
        <f t="shared" si="2"/>
        <v>1.3079644246554227</v>
      </c>
      <c r="Z43" s="32">
        <f t="shared" si="2"/>
        <v>1.545845503739784</v>
      </c>
      <c r="AA43" s="32">
        <f t="shared" si="2"/>
        <v>1.4695141558224918</v>
      </c>
      <c r="AB43" s="32">
        <f t="shared" si="2"/>
        <v>1.303977652760514</v>
      </c>
      <c r="AC43" s="32">
        <f t="shared" si="2"/>
        <v>1.2606292159870944</v>
      </c>
      <c r="AD43" s="32">
        <f t="shared" si="2"/>
        <v>1.2957405611030473</v>
      </c>
      <c r="AE43" s="32">
        <f t="shared" si="2"/>
        <v>1.1625618269822826</v>
      </c>
      <c r="AF43" s="32">
        <f t="shared" si="2"/>
        <v>1.3535710375268792</v>
      </c>
      <c r="AG43" s="32">
        <f t="shared" si="2"/>
        <v>1.4052292190936064</v>
      </c>
      <c r="AH43" s="32">
        <f t="shared" si="2"/>
        <v>1.2124822670228508</v>
      </c>
      <c r="AI43" s="32">
        <f t="shared" si="2"/>
        <v>1.1987191232919132</v>
      </c>
      <c r="AJ43" s="32">
        <f t="shared" si="2"/>
        <v>1.2021520194144812</v>
      </c>
      <c r="AK43" s="32">
        <f t="shared" si="2"/>
        <v>1.232141607968031</v>
      </c>
      <c r="AL43" s="32">
        <f t="shared" si="2"/>
        <v>1.2298118654776116</v>
      </c>
      <c r="AM43" s="32">
        <f t="shared" si="2"/>
        <v>1.3619660187093325</v>
      </c>
      <c r="AN43" s="32">
        <f t="shared" si="2"/>
        <v>1.470149341440028</v>
      </c>
      <c r="AO43" s="33">
        <f t="shared" si="2"/>
        <v>1.2777312125547788</v>
      </c>
    </row>
    <row r="44" spans="1:43" x14ac:dyDescent="0.15">
      <c r="A44" s="106" t="s">
        <v>75</v>
      </c>
      <c r="B44" s="107"/>
      <c r="C44" s="26">
        <f>C43/AVERAGE($C$43:$AO$43)</f>
        <v>1.1455877104308145</v>
      </c>
      <c r="D44" s="31">
        <f t="shared" ref="D44:AO44" si="3">D43/AVERAGE($C$43:$AO$43)</f>
        <v>1.0990899456615253</v>
      </c>
      <c r="E44" s="31">
        <f t="shared" si="3"/>
        <v>1.0763891060531738</v>
      </c>
      <c r="F44" s="31">
        <f t="shared" si="3"/>
        <v>1.0284933227452042</v>
      </c>
      <c r="G44" s="31">
        <f t="shared" si="3"/>
        <v>1.2529654363716622</v>
      </c>
      <c r="H44" s="31">
        <f t="shared" si="3"/>
        <v>0.91411425414114744</v>
      </c>
      <c r="I44" s="31">
        <f t="shared" si="3"/>
        <v>1.1199024464076648</v>
      </c>
      <c r="J44" s="31">
        <f t="shared" si="3"/>
        <v>0.94498195763884407</v>
      </c>
      <c r="K44" s="31">
        <f t="shared" si="3"/>
        <v>0.8716421351665079</v>
      </c>
      <c r="L44" s="31">
        <f t="shared" si="3"/>
        <v>0.89326835397959892</v>
      </c>
      <c r="M44" s="31">
        <f t="shared" si="3"/>
        <v>0.95013180702657962</v>
      </c>
      <c r="N44" s="31">
        <f t="shared" si="3"/>
        <v>0.83708809624416103</v>
      </c>
      <c r="O44" s="31">
        <f t="shared" si="3"/>
        <v>1.1111278637843269</v>
      </c>
      <c r="P44" s="31">
        <f t="shared" si="3"/>
        <v>0.91263120671162723</v>
      </c>
      <c r="Q44" s="31">
        <f t="shared" si="3"/>
        <v>0.88698325518391574</v>
      </c>
      <c r="R44" s="31">
        <f t="shared" si="3"/>
        <v>0.8783275917473975</v>
      </c>
      <c r="S44" s="31">
        <f t="shared" si="3"/>
        <v>0.93248847080918074</v>
      </c>
      <c r="T44" s="31">
        <f t="shared" si="3"/>
        <v>0.99343625019077753</v>
      </c>
      <c r="U44" s="31">
        <f t="shared" si="3"/>
        <v>0.93983240500204934</v>
      </c>
      <c r="V44" s="31">
        <f t="shared" si="3"/>
        <v>0.95295664649629441</v>
      </c>
      <c r="W44" s="31">
        <f t="shared" si="3"/>
        <v>0.86278398569258896</v>
      </c>
      <c r="X44" s="31">
        <f t="shared" si="3"/>
        <v>1.0458842764404586</v>
      </c>
      <c r="Y44" s="31">
        <f t="shared" si="3"/>
        <v>1.0180732617339046</v>
      </c>
      <c r="Z44" s="31">
        <f t="shared" si="3"/>
        <v>1.2032314828009629</v>
      </c>
      <c r="AA44" s="31">
        <f t="shared" si="3"/>
        <v>1.1438178604716127</v>
      </c>
      <c r="AB44" s="31">
        <f t="shared" si="3"/>
        <v>1.0149700994533952</v>
      </c>
      <c r="AC44" s="31">
        <f t="shared" si="3"/>
        <v>0.98122920896349708</v>
      </c>
      <c r="AD44" s="31">
        <f t="shared" si="3"/>
        <v>1.0085586385506053</v>
      </c>
      <c r="AE44" s="31">
        <f t="shared" si="3"/>
        <v>0.90489702078478673</v>
      </c>
      <c r="AF44" s="31">
        <f t="shared" si="3"/>
        <v>1.0535718366549398</v>
      </c>
      <c r="AG44" s="31">
        <f t="shared" si="3"/>
        <v>1.0937807386797294</v>
      </c>
      <c r="AH44" s="31">
        <f t="shared" si="3"/>
        <v>0.94375332624789743</v>
      </c>
      <c r="AI44" s="31">
        <f t="shared" si="3"/>
        <v>0.9330405817987818</v>
      </c>
      <c r="AJ44" s="31">
        <f t="shared" si="3"/>
        <v>0.93571262676179157</v>
      </c>
      <c r="AK44" s="31">
        <f t="shared" si="3"/>
        <v>0.95905546213349024</v>
      </c>
      <c r="AL44" s="31">
        <f t="shared" si="3"/>
        <v>0.95724207295293495</v>
      </c>
      <c r="AM44" s="31">
        <f t="shared" si="3"/>
        <v>1.0601061931813922</v>
      </c>
      <c r="AN44" s="31">
        <f t="shared" si="3"/>
        <v>1.1443122664976955</v>
      </c>
      <c r="AO44" s="27">
        <f t="shared" si="3"/>
        <v>0.99454079840707954</v>
      </c>
    </row>
  </sheetData>
  <mergeCells count="5">
    <mergeCell ref="A2:B3"/>
    <mergeCell ref="AP2:AP3"/>
    <mergeCell ref="AQ2:AQ3"/>
    <mergeCell ref="A43:B43"/>
    <mergeCell ref="A44:B44"/>
  </mergeCells>
  <phoneticPr fontId="3"/>
  <pageMargins left="0.7" right="0.7" top="0.75" bottom="0.75" header="0.3" footer="0.3"/>
  <pageSetup paperSize="8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1C7571-F3C9-44D2-BD7B-EBA8ECB46ABA}">
  <sheetPr codeName="Sheet5">
    <tabColor theme="9" tint="0.79998168889431442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50" width="18.625" style="2" customWidth="1"/>
    <col min="51" max="16384" width="9" style="2"/>
  </cols>
  <sheetData>
    <row r="1" spans="1:41" x14ac:dyDescent="0.15">
      <c r="A1" s="1" t="s">
        <v>69</v>
      </c>
    </row>
    <row r="2" spans="1:41" ht="18.75" customHeight="1" x14ac:dyDescent="0.15">
      <c r="A2" s="92"/>
      <c r="B2" s="93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</row>
    <row r="3" spans="1:41" ht="25.5" x14ac:dyDescent="0.15">
      <c r="A3" s="94"/>
      <c r="B3" s="95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</row>
    <row r="4" spans="1:41" x14ac:dyDescent="0.15">
      <c r="A4" s="39">
        <v>1</v>
      </c>
      <c r="B4" s="6" t="s">
        <v>0</v>
      </c>
      <c r="C4" s="21">
        <f t="array" ref="C4:AO42">_xlfn.MUNIT(COUNTA(A4:A42))</f>
        <v>1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>
        <v>0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2">
        <v>0</v>
      </c>
    </row>
    <row r="5" spans="1:41" x14ac:dyDescent="0.15">
      <c r="A5" s="39">
        <v>2</v>
      </c>
      <c r="B5" s="6" t="s">
        <v>1</v>
      </c>
      <c r="C5" s="21">
        <v>0</v>
      </c>
      <c r="D5" s="21">
        <v>1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0</v>
      </c>
      <c r="AI5" s="21">
        <v>0</v>
      </c>
      <c r="AJ5" s="21">
        <v>0</v>
      </c>
      <c r="AK5" s="21">
        <v>0</v>
      </c>
      <c r="AL5" s="21">
        <v>0</v>
      </c>
      <c r="AM5" s="21">
        <v>0</v>
      </c>
      <c r="AN5" s="21">
        <v>0</v>
      </c>
      <c r="AO5" s="22">
        <v>0</v>
      </c>
    </row>
    <row r="6" spans="1:41" x14ac:dyDescent="0.15">
      <c r="A6" s="39">
        <v>3</v>
      </c>
      <c r="B6" s="6" t="s">
        <v>2</v>
      </c>
      <c r="C6" s="21">
        <v>0</v>
      </c>
      <c r="D6" s="21">
        <v>0</v>
      </c>
      <c r="E6" s="21">
        <v>1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2">
        <v>0</v>
      </c>
    </row>
    <row r="7" spans="1:41" x14ac:dyDescent="0.15">
      <c r="A7" s="39">
        <v>6</v>
      </c>
      <c r="B7" s="6" t="s">
        <v>3</v>
      </c>
      <c r="C7" s="21">
        <v>0</v>
      </c>
      <c r="D7" s="21">
        <v>0</v>
      </c>
      <c r="E7" s="21">
        <v>0</v>
      </c>
      <c r="F7" s="21">
        <v>1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0</v>
      </c>
      <c r="AJ7" s="21">
        <v>0</v>
      </c>
      <c r="AK7" s="21">
        <v>0</v>
      </c>
      <c r="AL7" s="21">
        <v>0</v>
      </c>
      <c r="AM7" s="21">
        <v>0</v>
      </c>
      <c r="AN7" s="21">
        <v>0</v>
      </c>
      <c r="AO7" s="22">
        <v>0</v>
      </c>
    </row>
    <row r="8" spans="1:41" x14ac:dyDescent="0.15">
      <c r="A8" s="39">
        <v>11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1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21">
        <v>0</v>
      </c>
      <c r="AL8" s="21">
        <v>0</v>
      </c>
      <c r="AM8" s="21">
        <v>0</v>
      </c>
      <c r="AN8" s="21">
        <v>0</v>
      </c>
      <c r="AO8" s="22">
        <v>0</v>
      </c>
    </row>
    <row r="9" spans="1:41" x14ac:dyDescent="0.15">
      <c r="A9" s="39">
        <v>15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1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2">
        <v>0</v>
      </c>
    </row>
    <row r="10" spans="1:41" x14ac:dyDescent="0.15">
      <c r="A10" s="39">
        <v>16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1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2">
        <v>0</v>
      </c>
    </row>
    <row r="11" spans="1:41" x14ac:dyDescent="0.15">
      <c r="A11" s="39">
        <v>20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1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2">
        <v>0</v>
      </c>
    </row>
    <row r="12" spans="1:41" x14ac:dyDescent="0.15">
      <c r="A12" s="39">
        <v>21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1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2">
        <v>0</v>
      </c>
    </row>
    <row r="13" spans="1:41" x14ac:dyDescent="0.15">
      <c r="A13" s="39">
        <v>22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1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1">
        <v>0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2">
        <v>0</v>
      </c>
    </row>
    <row r="14" spans="1:41" x14ac:dyDescent="0.15">
      <c r="A14" s="39">
        <v>25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1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2">
        <v>0</v>
      </c>
    </row>
    <row r="15" spans="1:41" x14ac:dyDescent="0.15">
      <c r="A15" s="39">
        <v>26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1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2">
        <v>0</v>
      </c>
    </row>
    <row r="16" spans="1:41" x14ac:dyDescent="0.15">
      <c r="A16" s="3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1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2">
        <v>0</v>
      </c>
    </row>
    <row r="17" spans="1:41" x14ac:dyDescent="0.15">
      <c r="A17" s="39">
        <v>28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1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2">
        <v>0</v>
      </c>
    </row>
    <row r="18" spans="1:41" x14ac:dyDescent="0.15">
      <c r="A18" s="39">
        <v>29</v>
      </c>
      <c r="B18" s="6" t="s">
        <v>14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1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2">
        <v>0</v>
      </c>
    </row>
    <row r="19" spans="1:41" x14ac:dyDescent="0.15">
      <c r="A19" s="39">
        <v>30</v>
      </c>
      <c r="B19" s="6" t="s">
        <v>15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1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2">
        <v>0</v>
      </c>
    </row>
    <row r="20" spans="1:41" x14ac:dyDescent="0.15">
      <c r="A20" s="39">
        <v>31</v>
      </c>
      <c r="B20" s="6" t="s">
        <v>16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1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>
        <v>0</v>
      </c>
    </row>
    <row r="21" spans="1:41" x14ac:dyDescent="0.15">
      <c r="A21" s="39">
        <v>32</v>
      </c>
      <c r="B21" s="6" t="s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1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2">
        <v>0</v>
      </c>
    </row>
    <row r="22" spans="1:41" x14ac:dyDescent="0.15">
      <c r="A22" s="39">
        <v>33</v>
      </c>
      <c r="B22" s="6" t="s">
        <v>18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1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2">
        <v>0</v>
      </c>
    </row>
    <row r="23" spans="1:41" x14ac:dyDescent="0.15">
      <c r="A23" s="39">
        <v>34</v>
      </c>
      <c r="B23" s="6" t="s">
        <v>19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1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2">
        <v>0</v>
      </c>
    </row>
    <row r="24" spans="1:41" x14ac:dyDescent="0.15">
      <c r="A24" s="39">
        <v>35</v>
      </c>
      <c r="B24" s="6" t="s">
        <v>20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1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2">
        <v>0</v>
      </c>
    </row>
    <row r="25" spans="1:41" x14ac:dyDescent="0.15">
      <c r="A25" s="39">
        <v>39</v>
      </c>
      <c r="B25" s="6" t="s">
        <v>21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1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2">
        <v>0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1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1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2">
        <v>0</v>
      </c>
    </row>
    <row r="28" spans="1:41" x14ac:dyDescent="0.15">
      <c r="A28" s="39">
        <v>47</v>
      </c>
      <c r="B28" s="6" t="s">
        <v>24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1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2">
        <v>0</v>
      </c>
    </row>
    <row r="29" spans="1:41" x14ac:dyDescent="0.15">
      <c r="A29" s="39">
        <v>48</v>
      </c>
      <c r="B29" s="6" t="s">
        <v>25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1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2">
        <v>0</v>
      </c>
    </row>
    <row r="30" spans="1:41" x14ac:dyDescent="0.15">
      <c r="A30" s="39">
        <v>51</v>
      </c>
      <c r="B30" s="6" t="s">
        <v>26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1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2">
        <v>0</v>
      </c>
    </row>
    <row r="31" spans="1:41" x14ac:dyDescent="0.15">
      <c r="A31" s="39">
        <v>53</v>
      </c>
      <c r="B31" s="6" t="s">
        <v>27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1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2">
        <v>0</v>
      </c>
    </row>
    <row r="32" spans="1:41" x14ac:dyDescent="0.15">
      <c r="A32" s="39">
        <v>55</v>
      </c>
      <c r="B32" s="6" t="s">
        <v>28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1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2">
        <v>0</v>
      </c>
    </row>
    <row r="33" spans="1:41" x14ac:dyDescent="0.15">
      <c r="A33" s="39">
        <v>57</v>
      </c>
      <c r="B33" s="6" t="s">
        <v>29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1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2">
        <v>0</v>
      </c>
    </row>
    <row r="34" spans="1:41" x14ac:dyDescent="0.15">
      <c r="A34" s="39">
        <v>59</v>
      </c>
      <c r="B34" s="6" t="s">
        <v>30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1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2">
        <v>0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1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1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2">
        <v>0</v>
      </c>
    </row>
    <row r="37" spans="1:41" x14ac:dyDescent="0.15">
      <c r="A37" s="3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1</v>
      </c>
      <c r="AK37" s="21">
        <v>0</v>
      </c>
      <c r="AL37" s="21">
        <v>0</v>
      </c>
      <c r="AM37" s="21">
        <v>0</v>
      </c>
      <c r="AN37" s="21">
        <v>0</v>
      </c>
      <c r="AO37" s="22">
        <v>0</v>
      </c>
    </row>
    <row r="38" spans="1:41" x14ac:dyDescent="0.15">
      <c r="A38" s="39">
        <v>65</v>
      </c>
      <c r="B38" s="6" t="s">
        <v>34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1</v>
      </c>
      <c r="AL38" s="21">
        <v>0</v>
      </c>
      <c r="AM38" s="21">
        <v>0</v>
      </c>
      <c r="AN38" s="21">
        <v>0</v>
      </c>
      <c r="AO38" s="22">
        <v>0</v>
      </c>
    </row>
    <row r="39" spans="1:41" x14ac:dyDescent="0.15">
      <c r="A39" s="39">
        <v>66</v>
      </c>
      <c r="B39" s="6" t="s">
        <v>35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1</v>
      </c>
      <c r="AM39" s="21">
        <v>0</v>
      </c>
      <c r="AN39" s="21">
        <v>0</v>
      </c>
      <c r="AO39" s="22">
        <v>0</v>
      </c>
    </row>
    <row r="40" spans="1:41" x14ac:dyDescent="0.15">
      <c r="A40" s="39">
        <v>67</v>
      </c>
      <c r="B40" s="6" t="s">
        <v>36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1</v>
      </c>
      <c r="AN40" s="21">
        <v>0</v>
      </c>
      <c r="AO40" s="22">
        <v>0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1</v>
      </c>
      <c r="AO41" s="22">
        <v>0</v>
      </c>
    </row>
    <row r="42" spans="1:41" x14ac:dyDescent="0.15">
      <c r="A42" s="78">
        <v>69</v>
      </c>
      <c r="B42" s="5" t="s">
        <v>38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0</v>
      </c>
      <c r="AO42" s="24">
        <v>1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1ECC7-53E8-40DA-AADE-DDF640BBCEE6}">
  <sheetPr codeName="Sheet6">
    <tabColor theme="9" tint="0.79998168889431442"/>
  </sheetPr>
  <dimension ref="A1:AP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2" width="12.5" style="2" customWidth="1"/>
    <col min="43" max="50" width="18.625" style="2" customWidth="1"/>
    <col min="51" max="16384" width="9" style="2"/>
  </cols>
  <sheetData>
    <row r="1" spans="1:42" x14ac:dyDescent="0.15">
      <c r="A1" s="1" t="s">
        <v>70</v>
      </c>
    </row>
    <row r="2" spans="1:42" ht="18.75" customHeight="1" x14ac:dyDescent="0.15">
      <c r="A2" s="96"/>
      <c r="B2" s="97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  <c r="AP2" s="100" t="s">
        <v>71</v>
      </c>
    </row>
    <row r="3" spans="1:42" ht="25.5" x14ac:dyDescent="0.15">
      <c r="A3" s="98"/>
      <c r="B3" s="99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  <c r="AP3" s="101"/>
    </row>
    <row r="4" spans="1:42" x14ac:dyDescent="0.15">
      <c r="A4" s="39">
        <v>1</v>
      </c>
      <c r="B4" s="6" t="s">
        <v>0</v>
      </c>
      <c r="C4" s="21">
        <f t="array" ref="C4:AO42">単位行列!C4:AO42*移輸入率行列!AP4:AP42</f>
        <v>0.37535539673458196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>
        <v>0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2">
        <v>0</v>
      </c>
      <c r="AP4" s="28">
        <f>ABS(SUM(生産者価格評価表!BC4:BE4)/生産者価格評価表!AX4)</f>
        <v>0.37535539673458196</v>
      </c>
    </row>
    <row r="5" spans="1:42" x14ac:dyDescent="0.15">
      <c r="A5" s="39">
        <v>2</v>
      </c>
      <c r="B5" s="6" t="s">
        <v>1</v>
      </c>
      <c r="C5" s="21">
        <v>0</v>
      </c>
      <c r="D5" s="21">
        <v>7.1826249032751838E-2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0</v>
      </c>
      <c r="AI5" s="21">
        <v>0</v>
      </c>
      <c r="AJ5" s="21">
        <v>0</v>
      </c>
      <c r="AK5" s="21">
        <v>0</v>
      </c>
      <c r="AL5" s="21">
        <v>0</v>
      </c>
      <c r="AM5" s="21">
        <v>0</v>
      </c>
      <c r="AN5" s="21">
        <v>0</v>
      </c>
      <c r="AO5" s="22">
        <v>0</v>
      </c>
      <c r="AP5" s="28">
        <f>ABS(SUM(生産者価格評価表!BC5:BE5)/生産者価格評価表!AX5)</f>
        <v>7.1826249032751838E-2</v>
      </c>
    </row>
    <row r="6" spans="1:42" x14ac:dyDescent="0.15">
      <c r="A6" s="39">
        <v>3</v>
      </c>
      <c r="B6" s="6" t="s">
        <v>2</v>
      </c>
      <c r="C6" s="21">
        <v>0</v>
      </c>
      <c r="D6" s="21">
        <v>0</v>
      </c>
      <c r="E6" s="21">
        <v>0.28000262740571835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2">
        <v>0</v>
      </c>
      <c r="AP6" s="28">
        <f>ABS(SUM(生産者価格評価表!BC6:BE6)/生産者価格評価表!AX6)</f>
        <v>0.28000262740571835</v>
      </c>
    </row>
    <row r="7" spans="1:42" x14ac:dyDescent="0.15">
      <c r="A7" s="39">
        <v>6</v>
      </c>
      <c r="B7" s="6" t="s">
        <v>3</v>
      </c>
      <c r="C7" s="21">
        <v>0</v>
      </c>
      <c r="D7" s="21">
        <v>0</v>
      </c>
      <c r="E7" s="21">
        <v>0</v>
      </c>
      <c r="F7" s="21">
        <v>0.80394764111968797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0</v>
      </c>
      <c r="AJ7" s="21">
        <v>0</v>
      </c>
      <c r="AK7" s="21">
        <v>0</v>
      </c>
      <c r="AL7" s="21">
        <v>0</v>
      </c>
      <c r="AM7" s="21">
        <v>0</v>
      </c>
      <c r="AN7" s="21">
        <v>0</v>
      </c>
      <c r="AO7" s="22">
        <v>0</v>
      </c>
      <c r="AP7" s="28">
        <f>ABS(SUM(生産者価格評価表!BC7:BE7)/生産者価格評価表!AX7)</f>
        <v>0.80394764111968797</v>
      </c>
    </row>
    <row r="8" spans="1:42" x14ac:dyDescent="0.15">
      <c r="A8" s="39">
        <v>11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0.55086369248731148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21">
        <v>0</v>
      </c>
      <c r="AL8" s="21">
        <v>0</v>
      </c>
      <c r="AM8" s="21">
        <v>0</v>
      </c>
      <c r="AN8" s="21">
        <v>0</v>
      </c>
      <c r="AO8" s="22">
        <v>0</v>
      </c>
      <c r="AP8" s="28">
        <f>ABS(SUM(生産者価格評価表!BC8:BE8)/生産者価格評価表!AX8)</f>
        <v>0.55086369248731148</v>
      </c>
    </row>
    <row r="9" spans="1:42" x14ac:dyDescent="0.15">
      <c r="A9" s="39">
        <v>15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0.96979244794667807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2">
        <v>0</v>
      </c>
      <c r="AP9" s="28">
        <f>ABS(SUM(生産者価格評価表!BC9:BE9)/生産者価格評価表!AX9)</f>
        <v>0.96979244794667807</v>
      </c>
    </row>
    <row r="10" spans="1:42" x14ac:dyDescent="0.15">
      <c r="A10" s="39">
        <v>16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0.73032618950792672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2">
        <v>0</v>
      </c>
      <c r="AP10" s="28">
        <f>ABS(SUM(生産者価格評価表!BC10:BE10)/生産者価格評価表!AX10)</f>
        <v>0.73032618950792672</v>
      </c>
    </row>
    <row r="11" spans="1:42" x14ac:dyDescent="0.15">
      <c r="A11" s="39">
        <v>20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0.97368167843084574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2">
        <v>0</v>
      </c>
      <c r="AP11" s="28">
        <f>ABS(SUM(生産者価格評価表!BC11:BE11)/生産者価格評価表!AX11)</f>
        <v>0.97368167843084574</v>
      </c>
    </row>
    <row r="12" spans="1:42" x14ac:dyDescent="0.15">
      <c r="A12" s="39">
        <v>21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0.97146652968055913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2">
        <v>0</v>
      </c>
      <c r="AP12" s="28">
        <f>ABS(SUM(生産者価格評価表!BC12:BE12)/生産者価格評価表!AX12)</f>
        <v>0.97146652968055913</v>
      </c>
    </row>
    <row r="13" spans="1:42" x14ac:dyDescent="0.15">
      <c r="A13" s="39">
        <v>22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0.92500879637059652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1">
        <v>0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2">
        <v>0</v>
      </c>
      <c r="AP13" s="28">
        <f>ABS(SUM(生産者価格評価表!BC13:BE13)/生産者価格評価表!AX13)</f>
        <v>0.92500879637059652</v>
      </c>
    </row>
    <row r="14" spans="1:42" x14ac:dyDescent="0.15">
      <c r="A14" s="39">
        <v>25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0.48644826880475828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2">
        <v>0</v>
      </c>
      <c r="AP14" s="28">
        <f>ABS(SUM(生産者価格評価表!BC14:BE14)/生産者価格評価表!AX14)</f>
        <v>0.48644826880475828</v>
      </c>
    </row>
    <row r="15" spans="1:42" x14ac:dyDescent="0.15">
      <c r="A15" s="39">
        <v>26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0.96202562628981769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2">
        <v>0</v>
      </c>
      <c r="AP15" s="28">
        <f>ABS(SUM(生産者価格評価表!BC15:BE15)/生産者価格評価表!AX15)</f>
        <v>0.96202562628981769</v>
      </c>
    </row>
    <row r="16" spans="1:42" x14ac:dyDescent="0.15">
      <c r="A16" s="3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0.94675449330071026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2">
        <v>0</v>
      </c>
      <c r="AP16" s="28">
        <f>ABS(SUM(生産者価格評価表!BC16:BE16)/生産者価格評価表!AX16)</f>
        <v>0.94675449330071026</v>
      </c>
    </row>
    <row r="17" spans="1:42" x14ac:dyDescent="0.15">
      <c r="A17" s="39">
        <v>28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0.83495696048029511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2">
        <v>0</v>
      </c>
      <c r="AP17" s="28">
        <f>ABS(SUM(生産者価格評価表!BC17:BE17)/生産者価格評価表!AX17)</f>
        <v>0.83495696048029511</v>
      </c>
    </row>
    <row r="18" spans="1:42" x14ac:dyDescent="0.15">
      <c r="A18" s="39">
        <v>29</v>
      </c>
      <c r="B18" s="6" t="s">
        <v>14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0.97706502053885014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2">
        <v>0</v>
      </c>
      <c r="AP18" s="28">
        <f>ABS(SUM(生産者価格評価表!BC18:BE18)/生産者価格評価表!AX18)</f>
        <v>0.97706502053885014</v>
      </c>
    </row>
    <row r="19" spans="1:42" x14ac:dyDescent="0.15">
      <c r="A19" s="39">
        <v>30</v>
      </c>
      <c r="B19" s="6" t="s">
        <v>15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0.81590698807362771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2">
        <v>0</v>
      </c>
      <c r="AP19" s="28">
        <f>ABS(SUM(生産者価格評価表!BC19:BE19)/生産者価格評価表!AX19)</f>
        <v>0.81590698807362771</v>
      </c>
    </row>
    <row r="20" spans="1:42" x14ac:dyDescent="0.15">
      <c r="A20" s="39">
        <v>31</v>
      </c>
      <c r="B20" s="6" t="s">
        <v>16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0.97833797344172191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>
        <v>0</v>
      </c>
      <c r="AP20" s="28">
        <f>ABS(SUM(生産者価格評価表!BC20:BE20)/生産者価格評価表!AX20)</f>
        <v>0.97833797344172191</v>
      </c>
    </row>
    <row r="21" spans="1:42" x14ac:dyDescent="0.15">
      <c r="A21" s="39">
        <v>32</v>
      </c>
      <c r="B21" s="6" t="s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0.71390444005872866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2">
        <v>0</v>
      </c>
      <c r="AP21" s="28">
        <f>ABS(SUM(生産者価格評価表!BC21:BE21)/生産者価格評価表!AX21)</f>
        <v>0.71390444005872866</v>
      </c>
    </row>
    <row r="22" spans="1:42" x14ac:dyDescent="0.15">
      <c r="A22" s="39">
        <v>33</v>
      </c>
      <c r="B22" s="6" t="s">
        <v>18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0.90386972691277856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2">
        <v>0</v>
      </c>
      <c r="AP22" s="28">
        <f>ABS(SUM(生産者価格評価表!BC22:BE22)/生産者価格評価表!AX22)</f>
        <v>0.90386972691277856</v>
      </c>
    </row>
    <row r="23" spans="1:42" x14ac:dyDescent="0.15">
      <c r="A23" s="39">
        <v>34</v>
      </c>
      <c r="B23" s="6" t="s">
        <v>19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0.91970076843442339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2">
        <v>0</v>
      </c>
      <c r="AP23" s="28">
        <f>ABS(SUM(生産者価格評価表!BC23:BE23)/生産者価格評価表!AX23)</f>
        <v>0.91970076843442339</v>
      </c>
    </row>
    <row r="24" spans="1:42" x14ac:dyDescent="0.15">
      <c r="A24" s="39">
        <v>35</v>
      </c>
      <c r="B24" s="6" t="s">
        <v>20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0.9816298161093342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2">
        <v>0</v>
      </c>
      <c r="AP24" s="28">
        <f>ABS(SUM(生産者価格評価表!BC24:BE24)/生産者価格評価表!AX24)</f>
        <v>0.9816298161093342</v>
      </c>
    </row>
    <row r="25" spans="1:42" x14ac:dyDescent="0.15">
      <c r="A25" s="39">
        <v>39</v>
      </c>
      <c r="B25" s="6" t="s">
        <v>21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0.73113371200755972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2">
        <v>0</v>
      </c>
      <c r="AP25" s="28">
        <f>ABS(SUM(生産者価格評価表!BC25:BE25)/生産者価格評価表!AX25)</f>
        <v>0.73113371200755972</v>
      </c>
    </row>
    <row r="26" spans="1:42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  <c r="AP26" s="28">
        <f>ABS(SUM(生産者価格評価表!BC26:BE26)/生産者価格評価表!AX26)</f>
        <v>0</v>
      </c>
    </row>
    <row r="27" spans="1:42" x14ac:dyDescent="0.15">
      <c r="A27" s="39">
        <v>46</v>
      </c>
      <c r="B27" s="6" t="s">
        <v>23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3.0694234421442985E-2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2">
        <v>0</v>
      </c>
      <c r="AP27" s="28">
        <f>ABS(SUM(生産者価格評価表!BC27:BE27)/生産者価格評価表!AX27)</f>
        <v>3.0694234421442985E-2</v>
      </c>
    </row>
    <row r="28" spans="1:42" x14ac:dyDescent="0.15">
      <c r="A28" s="39">
        <v>47</v>
      </c>
      <c r="B28" s="6" t="s">
        <v>24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1.2086830492342303E-4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2">
        <v>0</v>
      </c>
      <c r="AP28" s="28">
        <f>ABS(SUM(生産者価格評価表!BC28:BE28)/生産者価格評価表!AX28)</f>
        <v>1.2086830492342303E-4</v>
      </c>
    </row>
    <row r="29" spans="1:42" x14ac:dyDescent="0.15">
      <c r="A29" s="39">
        <v>48</v>
      </c>
      <c r="B29" s="6" t="s">
        <v>25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1.9635158614321683E-5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2">
        <v>0</v>
      </c>
      <c r="AP29" s="28">
        <f>ABS(SUM(生産者価格評価表!BC29:BE29)/生産者価格評価表!AX29)</f>
        <v>1.9635158614321683E-5</v>
      </c>
    </row>
    <row r="30" spans="1:42" x14ac:dyDescent="0.15">
      <c r="A30" s="39">
        <v>51</v>
      </c>
      <c r="B30" s="6" t="s">
        <v>26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0.42933939651953368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2">
        <v>0</v>
      </c>
      <c r="AP30" s="28">
        <f>ABS(SUM(生産者価格評価表!BC30:BE30)/生産者価格評価表!AX30)</f>
        <v>0.42933939651953368</v>
      </c>
    </row>
    <row r="31" spans="1:42" x14ac:dyDescent="0.15">
      <c r="A31" s="39">
        <v>53</v>
      </c>
      <c r="B31" s="6" t="s">
        <v>27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9.1706000668650187E-2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2">
        <v>0</v>
      </c>
      <c r="AP31" s="28">
        <f>ABS(SUM(生産者価格評価表!BC31:BE31)/生産者価格評価表!AX31)</f>
        <v>9.1706000668650187E-2</v>
      </c>
    </row>
    <row r="32" spans="1:42" x14ac:dyDescent="0.15">
      <c r="A32" s="39">
        <v>55</v>
      </c>
      <c r="B32" s="6" t="s">
        <v>28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8.6343245419555392E-6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2">
        <v>0</v>
      </c>
      <c r="AP32" s="28">
        <f>ABS(SUM(生産者価格評価表!BC32:BE32)/生産者価格評価表!AX32)</f>
        <v>8.6343245419555392E-6</v>
      </c>
    </row>
    <row r="33" spans="1:42" x14ac:dyDescent="0.15">
      <c r="A33" s="39">
        <v>57</v>
      </c>
      <c r="B33" s="6" t="s">
        <v>29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0.26610776998335678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2">
        <v>0</v>
      </c>
      <c r="AP33" s="28">
        <f>ABS(SUM(生産者価格評価表!BC33:BE33)/生産者価格評価表!AX33)</f>
        <v>0.26610776998335678</v>
      </c>
    </row>
    <row r="34" spans="1:42" x14ac:dyDescent="0.15">
      <c r="A34" s="39">
        <v>59</v>
      </c>
      <c r="B34" s="6" t="s">
        <v>30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0.48981568112335105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2">
        <v>0</v>
      </c>
      <c r="AP34" s="28">
        <f>ABS(SUM(生産者価格評価表!BC34:BE34)/生産者価格評価表!AX34)</f>
        <v>0.48981568112335105</v>
      </c>
    </row>
    <row r="35" spans="1:42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  <c r="AP35" s="28">
        <f>ABS(SUM(生産者価格評価表!BC35:BE35)/生産者価格評価表!AX35)</f>
        <v>0</v>
      </c>
    </row>
    <row r="36" spans="1:42" x14ac:dyDescent="0.15">
      <c r="A36" s="39">
        <v>63</v>
      </c>
      <c r="B36" s="6" t="s">
        <v>32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5.5963944588414589E-2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2">
        <v>0</v>
      </c>
      <c r="AP36" s="28">
        <f>ABS(SUM(生産者価格評価表!BC36:BE36)/生産者価格評価表!AX36)</f>
        <v>5.5963944588414589E-2</v>
      </c>
    </row>
    <row r="37" spans="1:42" x14ac:dyDescent="0.15">
      <c r="A37" s="3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2.6227923925645827E-5</v>
      </c>
      <c r="AK37" s="21">
        <v>0</v>
      </c>
      <c r="AL37" s="21">
        <v>0</v>
      </c>
      <c r="AM37" s="21">
        <v>0</v>
      </c>
      <c r="AN37" s="21">
        <v>0</v>
      </c>
      <c r="AO37" s="22">
        <v>0</v>
      </c>
      <c r="AP37" s="28">
        <f>ABS(SUM(生産者価格評価表!BC37:BE37)/生産者価格評価表!AX37)</f>
        <v>2.6227923925645827E-5</v>
      </c>
    </row>
    <row r="38" spans="1:42" x14ac:dyDescent="0.15">
      <c r="A38" s="39">
        <v>65</v>
      </c>
      <c r="B38" s="6" t="s">
        <v>34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5.0107765438295324E-3</v>
      </c>
      <c r="AL38" s="21">
        <v>0</v>
      </c>
      <c r="AM38" s="21">
        <v>0</v>
      </c>
      <c r="AN38" s="21">
        <v>0</v>
      </c>
      <c r="AO38" s="22">
        <v>0</v>
      </c>
      <c r="AP38" s="28">
        <f>ABS(SUM(生産者価格評価表!BC38:BE38)/生産者価格評価表!AX38)</f>
        <v>5.0107765438295324E-3</v>
      </c>
    </row>
    <row r="39" spans="1:42" x14ac:dyDescent="0.15">
      <c r="A39" s="39">
        <v>66</v>
      </c>
      <c r="B39" s="6" t="s">
        <v>35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0.39659833615112</v>
      </c>
      <c r="AM39" s="21">
        <v>0</v>
      </c>
      <c r="AN39" s="21">
        <v>0</v>
      </c>
      <c r="AO39" s="22">
        <v>0</v>
      </c>
      <c r="AP39" s="28">
        <f>ABS(SUM(生産者価格評価表!BC39:BE39)/生産者価格評価表!AX39)</f>
        <v>0.39659833615112</v>
      </c>
    </row>
    <row r="40" spans="1:42" x14ac:dyDescent="0.15">
      <c r="A40" s="39">
        <v>67</v>
      </c>
      <c r="B40" s="6" t="s">
        <v>36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0.26348119510579321</v>
      </c>
      <c r="AN40" s="21">
        <v>0</v>
      </c>
      <c r="AO40" s="22">
        <v>0</v>
      </c>
      <c r="AP40" s="28">
        <f>ABS(SUM(生産者価格評価表!BC40:BE40)/生産者価格評価表!AX40)</f>
        <v>0.26348119510579321</v>
      </c>
    </row>
    <row r="41" spans="1:42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2">
        <v>0</v>
      </c>
      <c r="AP41" s="28">
        <f>ABS(SUM(生産者価格評価表!BC41:BE41)/生産者価格評価表!AX41)</f>
        <v>0</v>
      </c>
    </row>
    <row r="42" spans="1:42" x14ac:dyDescent="0.15">
      <c r="A42" s="78">
        <v>69</v>
      </c>
      <c r="B42" s="5" t="s">
        <v>38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0</v>
      </c>
      <c r="AO42" s="24">
        <v>2.5282433707062599E-3</v>
      </c>
      <c r="AP42" s="29">
        <f>ABS(SUM(生産者価格評価表!BC42:BE42)/生産者価格評価表!AX42)</f>
        <v>2.5282433707062599E-3</v>
      </c>
    </row>
  </sheetData>
  <mergeCells count="2">
    <mergeCell ref="A2:B3"/>
    <mergeCell ref="AP2:AP3"/>
  </mergeCells>
  <phoneticPr fontId="3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B3B5E-C5DA-4BFA-BD34-92D0B3792969}">
  <sheetPr codeName="Sheet7">
    <tabColor theme="9" tint="0.79998168889431442"/>
  </sheetPr>
  <dimension ref="A1:AO42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9" width="18.625" style="2" customWidth="1"/>
    <col min="50" max="16384" width="9" style="2"/>
  </cols>
  <sheetData>
    <row r="1" spans="1:41" x14ac:dyDescent="0.15">
      <c r="A1" s="1" t="s">
        <v>76</v>
      </c>
    </row>
    <row r="2" spans="1:41" ht="18.75" customHeight="1" x14ac:dyDescent="0.15">
      <c r="A2" s="92"/>
      <c r="B2" s="93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</row>
    <row r="3" spans="1:41" ht="25.5" x14ac:dyDescent="0.15">
      <c r="A3" s="94"/>
      <c r="B3" s="95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</row>
    <row r="4" spans="1:41" x14ac:dyDescent="0.15">
      <c r="A4" s="39">
        <v>1</v>
      </c>
      <c r="B4" s="6" t="s">
        <v>0</v>
      </c>
      <c r="C4" s="21">
        <f t="array" ref="C4:AO42">単位行列!C4:AO42-単位行列!C4:AO42*移輸入率行列!AP4:AP42</f>
        <v>0.62464460326541804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>
        <v>0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2">
        <v>0</v>
      </c>
    </row>
    <row r="5" spans="1:41" x14ac:dyDescent="0.15">
      <c r="A5" s="39">
        <v>2</v>
      </c>
      <c r="B5" s="6" t="s">
        <v>1</v>
      </c>
      <c r="C5" s="21">
        <v>0</v>
      </c>
      <c r="D5" s="21">
        <v>0.92817375096724819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0</v>
      </c>
      <c r="AI5" s="21">
        <v>0</v>
      </c>
      <c r="AJ5" s="21">
        <v>0</v>
      </c>
      <c r="AK5" s="21">
        <v>0</v>
      </c>
      <c r="AL5" s="21">
        <v>0</v>
      </c>
      <c r="AM5" s="21">
        <v>0</v>
      </c>
      <c r="AN5" s="21">
        <v>0</v>
      </c>
      <c r="AO5" s="22">
        <v>0</v>
      </c>
    </row>
    <row r="6" spans="1:41" x14ac:dyDescent="0.15">
      <c r="A6" s="39">
        <v>3</v>
      </c>
      <c r="B6" s="6" t="s">
        <v>2</v>
      </c>
      <c r="C6" s="21">
        <v>0</v>
      </c>
      <c r="D6" s="21">
        <v>0</v>
      </c>
      <c r="E6" s="21">
        <v>0.71999737259428165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2">
        <v>0</v>
      </c>
    </row>
    <row r="7" spans="1:41" x14ac:dyDescent="0.15">
      <c r="A7" s="39">
        <v>6</v>
      </c>
      <c r="B7" s="6" t="s">
        <v>3</v>
      </c>
      <c r="C7" s="21">
        <v>0</v>
      </c>
      <c r="D7" s="21">
        <v>0</v>
      </c>
      <c r="E7" s="21">
        <v>0</v>
      </c>
      <c r="F7" s="21">
        <v>0.19605235888031203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0</v>
      </c>
      <c r="AJ7" s="21">
        <v>0</v>
      </c>
      <c r="AK7" s="21">
        <v>0</v>
      </c>
      <c r="AL7" s="21">
        <v>0</v>
      </c>
      <c r="AM7" s="21">
        <v>0</v>
      </c>
      <c r="AN7" s="21">
        <v>0</v>
      </c>
      <c r="AO7" s="22">
        <v>0</v>
      </c>
    </row>
    <row r="8" spans="1:41" x14ac:dyDescent="0.15">
      <c r="A8" s="39">
        <v>11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0.44913630751268852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21">
        <v>0</v>
      </c>
      <c r="AL8" s="21">
        <v>0</v>
      </c>
      <c r="AM8" s="21">
        <v>0</v>
      </c>
      <c r="AN8" s="21">
        <v>0</v>
      </c>
      <c r="AO8" s="22">
        <v>0</v>
      </c>
    </row>
    <row r="9" spans="1:41" x14ac:dyDescent="0.15">
      <c r="A9" s="39">
        <v>15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3.0207552053321929E-2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2">
        <v>0</v>
      </c>
    </row>
    <row r="10" spans="1:41" x14ac:dyDescent="0.15">
      <c r="A10" s="39">
        <v>16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0.26967381049207328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2">
        <v>0</v>
      </c>
    </row>
    <row r="11" spans="1:41" x14ac:dyDescent="0.15">
      <c r="A11" s="39">
        <v>20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2.6318321569154257E-2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2">
        <v>0</v>
      </c>
    </row>
    <row r="12" spans="1:41" x14ac:dyDescent="0.15">
      <c r="A12" s="39">
        <v>21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2.8533470319440868E-2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2">
        <v>0</v>
      </c>
    </row>
    <row r="13" spans="1:41" x14ac:dyDescent="0.15">
      <c r="A13" s="39">
        <v>22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7.499120362940348E-2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1">
        <v>0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2">
        <v>0</v>
      </c>
    </row>
    <row r="14" spans="1:41" x14ac:dyDescent="0.15">
      <c r="A14" s="39">
        <v>25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0.51355173119524178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2">
        <v>0</v>
      </c>
    </row>
    <row r="15" spans="1:41" x14ac:dyDescent="0.15">
      <c r="A15" s="39">
        <v>26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3.7974373710182308E-2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2">
        <v>0</v>
      </c>
    </row>
    <row r="16" spans="1:41" x14ac:dyDescent="0.15">
      <c r="A16" s="3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5.3245506699289735E-2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2">
        <v>0</v>
      </c>
    </row>
    <row r="17" spans="1:41" x14ac:dyDescent="0.15">
      <c r="A17" s="39">
        <v>28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0.16504303951970489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2">
        <v>0</v>
      </c>
    </row>
    <row r="18" spans="1:41" x14ac:dyDescent="0.15">
      <c r="A18" s="39">
        <v>29</v>
      </c>
      <c r="B18" s="6" t="s">
        <v>14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2.2934979461149863E-2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2">
        <v>0</v>
      </c>
    </row>
    <row r="19" spans="1:41" x14ac:dyDescent="0.15">
      <c r="A19" s="39">
        <v>30</v>
      </c>
      <c r="B19" s="6" t="s">
        <v>15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0.18409301192637229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2">
        <v>0</v>
      </c>
    </row>
    <row r="20" spans="1:41" x14ac:dyDescent="0.15">
      <c r="A20" s="39">
        <v>31</v>
      </c>
      <c r="B20" s="6" t="s">
        <v>16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2.1662026558278091E-2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>
        <v>0</v>
      </c>
    </row>
    <row r="21" spans="1:41" x14ac:dyDescent="0.15">
      <c r="A21" s="39">
        <v>32</v>
      </c>
      <c r="B21" s="6" t="s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0.28609555994127134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2">
        <v>0</v>
      </c>
    </row>
    <row r="22" spans="1:41" x14ac:dyDescent="0.15">
      <c r="A22" s="39">
        <v>33</v>
      </c>
      <c r="B22" s="6" t="s">
        <v>18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9.6130273087221441E-2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2">
        <v>0</v>
      </c>
    </row>
    <row r="23" spans="1:41" x14ac:dyDescent="0.15">
      <c r="A23" s="39">
        <v>34</v>
      </c>
      <c r="B23" s="6" t="s">
        <v>19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8.0299231565576612E-2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2">
        <v>0</v>
      </c>
    </row>
    <row r="24" spans="1:41" x14ac:dyDescent="0.15">
      <c r="A24" s="39">
        <v>35</v>
      </c>
      <c r="B24" s="6" t="s">
        <v>20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1.8370183890665803E-2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2">
        <v>0</v>
      </c>
    </row>
    <row r="25" spans="1:41" x14ac:dyDescent="0.15">
      <c r="A25" s="39">
        <v>39</v>
      </c>
      <c r="B25" s="6" t="s">
        <v>21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0.26886628799244028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2">
        <v>0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1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0.96930576557855697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2">
        <v>0</v>
      </c>
    </row>
    <row r="28" spans="1:41" x14ac:dyDescent="0.15">
      <c r="A28" s="39">
        <v>47</v>
      </c>
      <c r="B28" s="6" t="s">
        <v>24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0.99987913169507658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2">
        <v>0</v>
      </c>
    </row>
    <row r="29" spans="1:41" x14ac:dyDescent="0.15">
      <c r="A29" s="39">
        <v>48</v>
      </c>
      <c r="B29" s="6" t="s">
        <v>25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0.99998036484138564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2">
        <v>0</v>
      </c>
    </row>
    <row r="30" spans="1:41" x14ac:dyDescent="0.15">
      <c r="A30" s="39">
        <v>51</v>
      </c>
      <c r="B30" s="6" t="s">
        <v>26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0.57066060348046632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2">
        <v>0</v>
      </c>
    </row>
    <row r="31" spans="1:41" x14ac:dyDescent="0.15">
      <c r="A31" s="39">
        <v>53</v>
      </c>
      <c r="B31" s="6" t="s">
        <v>27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0.9082939993313498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2">
        <v>0</v>
      </c>
    </row>
    <row r="32" spans="1:41" x14ac:dyDescent="0.15">
      <c r="A32" s="39">
        <v>55</v>
      </c>
      <c r="B32" s="6" t="s">
        <v>28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0.9999913656754581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2">
        <v>0</v>
      </c>
    </row>
    <row r="33" spans="1:41" x14ac:dyDescent="0.15">
      <c r="A33" s="39">
        <v>57</v>
      </c>
      <c r="B33" s="6" t="s">
        <v>29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0.73389223001664328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2">
        <v>0</v>
      </c>
    </row>
    <row r="34" spans="1:41" x14ac:dyDescent="0.15">
      <c r="A34" s="39">
        <v>59</v>
      </c>
      <c r="B34" s="6" t="s">
        <v>30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0.51018431887664895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2">
        <v>0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1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0.94403605541158542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2">
        <v>0</v>
      </c>
    </row>
    <row r="37" spans="1:41" x14ac:dyDescent="0.15">
      <c r="A37" s="3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0.99997377207607441</v>
      </c>
      <c r="AK37" s="21">
        <v>0</v>
      </c>
      <c r="AL37" s="21">
        <v>0</v>
      </c>
      <c r="AM37" s="21">
        <v>0</v>
      </c>
      <c r="AN37" s="21">
        <v>0</v>
      </c>
      <c r="AO37" s="22">
        <v>0</v>
      </c>
    </row>
    <row r="38" spans="1:41" x14ac:dyDescent="0.15">
      <c r="A38" s="39">
        <v>65</v>
      </c>
      <c r="B38" s="6" t="s">
        <v>34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0.99498922345617047</v>
      </c>
      <c r="AL38" s="21">
        <v>0</v>
      </c>
      <c r="AM38" s="21">
        <v>0</v>
      </c>
      <c r="AN38" s="21">
        <v>0</v>
      </c>
      <c r="AO38" s="22">
        <v>0</v>
      </c>
    </row>
    <row r="39" spans="1:41" x14ac:dyDescent="0.15">
      <c r="A39" s="39">
        <v>66</v>
      </c>
      <c r="B39" s="6" t="s">
        <v>35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0.60340166384887994</v>
      </c>
      <c r="AM39" s="21">
        <v>0</v>
      </c>
      <c r="AN39" s="21">
        <v>0</v>
      </c>
      <c r="AO39" s="22">
        <v>0</v>
      </c>
    </row>
    <row r="40" spans="1:41" x14ac:dyDescent="0.15">
      <c r="A40" s="39">
        <v>67</v>
      </c>
      <c r="B40" s="6" t="s">
        <v>36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0.73651880489420685</v>
      </c>
      <c r="AN40" s="21">
        <v>0</v>
      </c>
      <c r="AO40" s="22">
        <v>0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1</v>
      </c>
      <c r="AO41" s="22">
        <v>0</v>
      </c>
    </row>
    <row r="42" spans="1:41" x14ac:dyDescent="0.15">
      <c r="A42" s="78">
        <v>69</v>
      </c>
      <c r="B42" s="5" t="s">
        <v>38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0</v>
      </c>
      <c r="AO42" s="24">
        <v>0.99747175662929377</v>
      </c>
    </row>
  </sheetData>
  <mergeCells count="1">
    <mergeCell ref="A2:B3"/>
  </mergeCells>
  <phoneticPr fontId="3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3382D7-9881-4035-9BE1-9C644EF82E5E}">
  <sheetPr codeName="Sheet8">
    <tabColor theme="9" tint="0.79998168889431442"/>
  </sheetPr>
  <dimension ref="A1:AO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9" width="18.625" style="2" customWidth="1"/>
    <col min="50" max="16384" width="9" style="2"/>
  </cols>
  <sheetData>
    <row r="1" spans="1:41" x14ac:dyDescent="0.15">
      <c r="A1" s="1" t="s">
        <v>83</v>
      </c>
    </row>
    <row r="2" spans="1:41" ht="18.75" customHeight="1" x14ac:dyDescent="0.15">
      <c r="A2" s="92"/>
      <c r="B2" s="93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</row>
    <row r="3" spans="1:41" ht="25.5" x14ac:dyDescent="0.15">
      <c r="A3" s="94"/>
      <c r="B3" s="95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</row>
    <row r="4" spans="1:41" x14ac:dyDescent="0.15">
      <c r="A4" s="39">
        <v>1</v>
      </c>
      <c r="B4" s="6" t="s">
        <v>0</v>
      </c>
      <c r="C4" s="21">
        <f t="array" ref="C4:AO42">単位行列!C4:AO42*粗付加価値率行列!C43:AO43</f>
        <v>0.38909971208432498</v>
      </c>
      <c r="D4" s="21">
        <v>0</v>
      </c>
      <c r="E4" s="21">
        <v>0</v>
      </c>
      <c r="F4" s="21">
        <v>0</v>
      </c>
      <c r="G4" s="21">
        <v>0</v>
      </c>
      <c r="H4" s="21">
        <v>0</v>
      </c>
      <c r="I4" s="21">
        <v>0</v>
      </c>
      <c r="J4" s="21">
        <v>0</v>
      </c>
      <c r="K4" s="21">
        <v>0</v>
      </c>
      <c r="L4" s="21">
        <v>0</v>
      </c>
      <c r="M4" s="21">
        <v>0</v>
      </c>
      <c r="N4" s="21">
        <v>0</v>
      </c>
      <c r="O4" s="21">
        <v>0</v>
      </c>
      <c r="P4" s="21">
        <v>0</v>
      </c>
      <c r="Q4" s="21">
        <v>0</v>
      </c>
      <c r="R4" s="21">
        <v>0</v>
      </c>
      <c r="S4" s="21">
        <v>0</v>
      </c>
      <c r="T4" s="21">
        <v>0</v>
      </c>
      <c r="U4" s="21">
        <v>0</v>
      </c>
      <c r="V4" s="21">
        <v>0</v>
      </c>
      <c r="W4" s="21">
        <v>0</v>
      </c>
      <c r="X4" s="21">
        <v>0</v>
      </c>
      <c r="Y4" s="21">
        <v>0</v>
      </c>
      <c r="Z4" s="21">
        <v>0</v>
      </c>
      <c r="AA4" s="21">
        <v>0</v>
      </c>
      <c r="AB4" s="21">
        <v>0</v>
      </c>
      <c r="AC4" s="21">
        <v>0</v>
      </c>
      <c r="AD4" s="21">
        <v>0</v>
      </c>
      <c r="AE4" s="21">
        <v>0</v>
      </c>
      <c r="AF4" s="21">
        <v>0</v>
      </c>
      <c r="AG4" s="21">
        <v>0</v>
      </c>
      <c r="AH4" s="21">
        <v>0</v>
      </c>
      <c r="AI4" s="21">
        <v>0</v>
      </c>
      <c r="AJ4" s="21">
        <v>0</v>
      </c>
      <c r="AK4" s="21">
        <v>0</v>
      </c>
      <c r="AL4" s="21">
        <v>0</v>
      </c>
      <c r="AM4" s="21">
        <v>0</v>
      </c>
      <c r="AN4" s="21">
        <v>0</v>
      </c>
      <c r="AO4" s="22">
        <v>0</v>
      </c>
    </row>
    <row r="5" spans="1:41" x14ac:dyDescent="0.15">
      <c r="A5" s="39">
        <v>2</v>
      </c>
      <c r="B5" s="6" t="s">
        <v>1</v>
      </c>
      <c r="C5" s="21">
        <v>0</v>
      </c>
      <c r="D5" s="21">
        <v>0.6098676661568766</v>
      </c>
      <c r="E5" s="21">
        <v>0</v>
      </c>
      <c r="F5" s="21">
        <v>0</v>
      </c>
      <c r="G5" s="21">
        <v>0</v>
      </c>
      <c r="H5" s="21">
        <v>0</v>
      </c>
      <c r="I5" s="21">
        <v>0</v>
      </c>
      <c r="J5" s="21">
        <v>0</v>
      </c>
      <c r="K5" s="21">
        <v>0</v>
      </c>
      <c r="L5" s="21">
        <v>0</v>
      </c>
      <c r="M5" s="21">
        <v>0</v>
      </c>
      <c r="N5" s="21">
        <v>0</v>
      </c>
      <c r="O5" s="21">
        <v>0</v>
      </c>
      <c r="P5" s="21">
        <v>0</v>
      </c>
      <c r="Q5" s="21">
        <v>0</v>
      </c>
      <c r="R5" s="21">
        <v>0</v>
      </c>
      <c r="S5" s="21">
        <v>0</v>
      </c>
      <c r="T5" s="21">
        <v>0</v>
      </c>
      <c r="U5" s="21">
        <v>0</v>
      </c>
      <c r="V5" s="21">
        <v>0</v>
      </c>
      <c r="W5" s="21">
        <v>0</v>
      </c>
      <c r="X5" s="21">
        <v>0</v>
      </c>
      <c r="Y5" s="21">
        <v>0</v>
      </c>
      <c r="Z5" s="21">
        <v>0</v>
      </c>
      <c r="AA5" s="21">
        <v>0</v>
      </c>
      <c r="AB5" s="21">
        <v>0</v>
      </c>
      <c r="AC5" s="21">
        <v>0</v>
      </c>
      <c r="AD5" s="21">
        <v>0</v>
      </c>
      <c r="AE5" s="21">
        <v>0</v>
      </c>
      <c r="AF5" s="21">
        <v>0</v>
      </c>
      <c r="AG5" s="21">
        <v>0</v>
      </c>
      <c r="AH5" s="21">
        <v>0</v>
      </c>
      <c r="AI5" s="21">
        <v>0</v>
      </c>
      <c r="AJ5" s="21">
        <v>0</v>
      </c>
      <c r="AK5" s="21">
        <v>0</v>
      </c>
      <c r="AL5" s="21">
        <v>0</v>
      </c>
      <c r="AM5" s="21">
        <v>0</v>
      </c>
      <c r="AN5" s="21">
        <v>0</v>
      </c>
      <c r="AO5" s="22">
        <v>0</v>
      </c>
    </row>
    <row r="6" spans="1:41" x14ac:dyDescent="0.15">
      <c r="A6" s="39">
        <v>3</v>
      </c>
      <c r="B6" s="6" t="s">
        <v>2</v>
      </c>
      <c r="C6" s="21">
        <v>0</v>
      </c>
      <c r="D6" s="21">
        <v>0</v>
      </c>
      <c r="E6" s="21">
        <v>0.48958441620181747</v>
      </c>
      <c r="F6" s="21">
        <v>0</v>
      </c>
      <c r="G6" s="21">
        <v>0</v>
      </c>
      <c r="H6" s="21">
        <v>0</v>
      </c>
      <c r="I6" s="21">
        <v>0</v>
      </c>
      <c r="J6" s="21">
        <v>0</v>
      </c>
      <c r="K6" s="21">
        <v>0</v>
      </c>
      <c r="L6" s="21">
        <v>0</v>
      </c>
      <c r="M6" s="21">
        <v>0</v>
      </c>
      <c r="N6" s="21">
        <v>0</v>
      </c>
      <c r="O6" s="21">
        <v>0</v>
      </c>
      <c r="P6" s="21">
        <v>0</v>
      </c>
      <c r="Q6" s="21">
        <v>0</v>
      </c>
      <c r="R6" s="21">
        <v>0</v>
      </c>
      <c r="S6" s="21">
        <v>0</v>
      </c>
      <c r="T6" s="21">
        <v>0</v>
      </c>
      <c r="U6" s="21">
        <v>0</v>
      </c>
      <c r="V6" s="21">
        <v>0</v>
      </c>
      <c r="W6" s="21">
        <v>0</v>
      </c>
      <c r="X6" s="21">
        <v>0</v>
      </c>
      <c r="Y6" s="21">
        <v>0</v>
      </c>
      <c r="Z6" s="21">
        <v>0</v>
      </c>
      <c r="AA6" s="21">
        <v>0</v>
      </c>
      <c r="AB6" s="21">
        <v>0</v>
      </c>
      <c r="AC6" s="21">
        <v>0</v>
      </c>
      <c r="AD6" s="21">
        <v>0</v>
      </c>
      <c r="AE6" s="21">
        <v>0</v>
      </c>
      <c r="AF6" s="21">
        <v>0</v>
      </c>
      <c r="AG6" s="21">
        <v>0</v>
      </c>
      <c r="AH6" s="21">
        <v>0</v>
      </c>
      <c r="AI6" s="21">
        <v>0</v>
      </c>
      <c r="AJ6" s="21">
        <v>0</v>
      </c>
      <c r="AK6" s="21">
        <v>0</v>
      </c>
      <c r="AL6" s="21">
        <v>0</v>
      </c>
      <c r="AM6" s="21">
        <v>0</v>
      </c>
      <c r="AN6" s="21">
        <v>0</v>
      </c>
      <c r="AO6" s="22">
        <v>0</v>
      </c>
    </row>
    <row r="7" spans="1:41" x14ac:dyDescent="0.15">
      <c r="A7" s="39">
        <v>6</v>
      </c>
      <c r="B7" s="6" t="s">
        <v>3</v>
      </c>
      <c r="C7" s="21">
        <v>0</v>
      </c>
      <c r="D7" s="21">
        <v>0</v>
      </c>
      <c r="E7" s="21">
        <v>0</v>
      </c>
      <c r="F7" s="21">
        <v>0.65478632287009098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0</v>
      </c>
      <c r="U7" s="21">
        <v>0</v>
      </c>
      <c r="V7" s="21">
        <v>0</v>
      </c>
      <c r="W7" s="21">
        <v>0</v>
      </c>
      <c r="X7" s="21">
        <v>0</v>
      </c>
      <c r="Y7" s="21">
        <v>0</v>
      </c>
      <c r="Z7" s="21">
        <v>0</v>
      </c>
      <c r="AA7" s="21">
        <v>0</v>
      </c>
      <c r="AB7" s="21">
        <v>0</v>
      </c>
      <c r="AC7" s="21">
        <v>0</v>
      </c>
      <c r="AD7" s="21">
        <v>0</v>
      </c>
      <c r="AE7" s="21">
        <v>0</v>
      </c>
      <c r="AF7" s="21">
        <v>0</v>
      </c>
      <c r="AG7" s="21">
        <v>0</v>
      </c>
      <c r="AH7" s="21">
        <v>0</v>
      </c>
      <c r="AI7" s="21">
        <v>0</v>
      </c>
      <c r="AJ7" s="21">
        <v>0</v>
      </c>
      <c r="AK7" s="21">
        <v>0</v>
      </c>
      <c r="AL7" s="21">
        <v>0</v>
      </c>
      <c r="AM7" s="21">
        <v>0</v>
      </c>
      <c r="AN7" s="21">
        <v>0</v>
      </c>
      <c r="AO7" s="22">
        <v>0</v>
      </c>
    </row>
    <row r="8" spans="1:41" x14ac:dyDescent="0.15">
      <c r="A8" s="39">
        <v>11</v>
      </c>
      <c r="B8" s="6" t="s">
        <v>4</v>
      </c>
      <c r="C8" s="21">
        <v>0</v>
      </c>
      <c r="D8" s="21">
        <v>0</v>
      </c>
      <c r="E8" s="21">
        <v>0</v>
      </c>
      <c r="F8" s="21">
        <v>0</v>
      </c>
      <c r="G8" s="21">
        <v>0.27574826078204384</v>
      </c>
      <c r="H8" s="21">
        <v>0</v>
      </c>
      <c r="I8" s="21">
        <v>0</v>
      </c>
      <c r="J8" s="21">
        <v>0</v>
      </c>
      <c r="K8" s="21">
        <v>0</v>
      </c>
      <c r="L8" s="21">
        <v>0</v>
      </c>
      <c r="M8" s="21">
        <v>0</v>
      </c>
      <c r="N8" s="21">
        <v>0</v>
      </c>
      <c r="O8" s="21">
        <v>0</v>
      </c>
      <c r="P8" s="21">
        <v>0</v>
      </c>
      <c r="Q8" s="21">
        <v>0</v>
      </c>
      <c r="R8" s="21">
        <v>0</v>
      </c>
      <c r="S8" s="21">
        <v>0</v>
      </c>
      <c r="T8" s="21">
        <v>0</v>
      </c>
      <c r="U8" s="21">
        <v>0</v>
      </c>
      <c r="V8" s="21">
        <v>0</v>
      </c>
      <c r="W8" s="21">
        <v>0</v>
      </c>
      <c r="X8" s="21">
        <v>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  <c r="AE8" s="21">
        <v>0</v>
      </c>
      <c r="AF8" s="21">
        <v>0</v>
      </c>
      <c r="AG8" s="21">
        <v>0</v>
      </c>
      <c r="AH8" s="21">
        <v>0</v>
      </c>
      <c r="AI8" s="21">
        <v>0</v>
      </c>
      <c r="AJ8" s="21">
        <v>0</v>
      </c>
      <c r="AK8" s="21">
        <v>0</v>
      </c>
      <c r="AL8" s="21">
        <v>0</v>
      </c>
      <c r="AM8" s="21">
        <v>0</v>
      </c>
      <c r="AN8" s="21">
        <v>0</v>
      </c>
      <c r="AO8" s="22">
        <v>0</v>
      </c>
    </row>
    <row r="9" spans="1:41" x14ac:dyDescent="0.15">
      <c r="A9" s="39">
        <v>15</v>
      </c>
      <c r="B9" s="6" t="s">
        <v>5</v>
      </c>
      <c r="C9" s="21">
        <v>0</v>
      </c>
      <c r="D9" s="21">
        <v>0</v>
      </c>
      <c r="E9" s="21">
        <v>0</v>
      </c>
      <c r="F9" s="21">
        <v>0</v>
      </c>
      <c r="G9" s="21">
        <v>0</v>
      </c>
      <c r="H9" s="21">
        <v>0.54596087270076976</v>
      </c>
      <c r="I9" s="21">
        <v>0</v>
      </c>
      <c r="J9" s="21">
        <v>0</v>
      </c>
      <c r="K9" s="21">
        <v>0</v>
      </c>
      <c r="L9" s="21">
        <v>0</v>
      </c>
      <c r="M9" s="21">
        <v>0</v>
      </c>
      <c r="N9" s="21">
        <v>0</v>
      </c>
      <c r="O9" s="21">
        <v>0</v>
      </c>
      <c r="P9" s="21">
        <v>0</v>
      </c>
      <c r="Q9" s="21">
        <v>0</v>
      </c>
      <c r="R9" s="21">
        <v>0</v>
      </c>
      <c r="S9" s="21">
        <v>0</v>
      </c>
      <c r="T9" s="21">
        <v>0</v>
      </c>
      <c r="U9" s="21">
        <v>0</v>
      </c>
      <c r="V9" s="21">
        <v>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1">
        <v>0</v>
      </c>
      <c r="AF9" s="21">
        <v>0</v>
      </c>
      <c r="AG9" s="21">
        <v>0</v>
      </c>
      <c r="AH9" s="21">
        <v>0</v>
      </c>
      <c r="AI9" s="21">
        <v>0</v>
      </c>
      <c r="AJ9" s="21">
        <v>0</v>
      </c>
      <c r="AK9" s="21">
        <v>0</v>
      </c>
      <c r="AL9" s="21">
        <v>0</v>
      </c>
      <c r="AM9" s="21">
        <v>0</v>
      </c>
      <c r="AN9" s="21">
        <v>0</v>
      </c>
      <c r="AO9" s="22">
        <v>0</v>
      </c>
    </row>
    <row r="10" spans="1:41" x14ac:dyDescent="0.15">
      <c r="A10" s="39">
        <v>16</v>
      </c>
      <c r="B10" s="6" t="s">
        <v>6</v>
      </c>
      <c r="C10" s="21">
        <v>0</v>
      </c>
      <c r="D10" s="21">
        <v>0</v>
      </c>
      <c r="E10" s="21">
        <v>0</v>
      </c>
      <c r="F10" s="21">
        <v>0</v>
      </c>
      <c r="G10" s="21">
        <v>0</v>
      </c>
      <c r="H10" s="21">
        <v>0</v>
      </c>
      <c r="I10" s="21">
        <v>0.35804866390271745</v>
      </c>
      <c r="J10" s="21">
        <v>0</v>
      </c>
      <c r="K10" s="21">
        <v>0</v>
      </c>
      <c r="L10" s="21">
        <v>0</v>
      </c>
      <c r="M10" s="21">
        <v>0</v>
      </c>
      <c r="N10" s="21">
        <v>0</v>
      </c>
      <c r="O10" s="21">
        <v>0</v>
      </c>
      <c r="P10" s="21">
        <v>0</v>
      </c>
      <c r="Q10" s="21">
        <v>0</v>
      </c>
      <c r="R10" s="21">
        <v>0</v>
      </c>
      <c r="S10" s="21">
        <v>0</v>
      </c>
      <c r="T10" s="21">
        <v>0</v>
      </c>
      <c r="U10" s="21">
        <v>0</v>
      </c>
      <c r="V10" s="21">
        <v>0</v>
      </c>
      <c r="W10" s="21">
        <v>0</v>
      </c>
      <c r="X10" s="21">
        <v>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  <c r="AE10" s="21">
        <v>0</v>
      </c>
      <c r="AF10" s="21">
        <v>0</v>
      </c>
      <c r="AG10" s="21">
        <v>0</v>
      </c>
      <c r="AH10" s="21">
        <v>0</v>
      </c>
      <c r="AI10" s="21">
        <v>0</v>
      </c>
      <c r="AJ10" s="21">
        <v>0</v>
      </c>
      <c r="AK10" s="21">
        <v>0</v>
      </c>
      <c r="AL10" s="21">
        <v>0</v>
      </c>
      <c r="AM10" s="21">
        <v>0</v>
      </c>
      <c r="AN10" s="21">
        <v>0</v>
      </c>
      <c r="AO10" s="22">
        <v>0</v>
      </c>
    </row>
    <row r="11" spans="1:41" x14ac:dyDescent="0.15">
      <c r="A11" s="39">
        <v>20</v>
      </c>
      <c r="B11" s="6" t="s">
        <v>7</v>
      </c>
      <c r="C11" s="21">
        <v>0</v>
      </c>
      <c r="D11" s="21">
        <v>0</v>
      </c>
      <c r="E11" s="21">
        <v>0</v>
      </c>
      <c r="F11" s="21">
        <v>0</v>
      </c>
      <c r="G11" s="21">
        <v>0</v>
      </c>
      <c r="H11" s="21">
        <v>0</v>
      </c>
      <c r="I11" s="21">
        <v>0</v>
      </c>
      <c r="J11" s="21">
        <v>0.47996213530679027</v>
      </c>
      <c r="K11" s="21">
        <v>0</v>
      </c>
      <c r="L11" s="21">
        <v>0</v>
      </c>
      <c r="M11" s="21">
        <v>0</v>
      </c>
      <c r="N11" s="21">
        <v>0</v>
      </c>
      <c r="O11" s="21">
        <v>0</v>
      </c>
      <c r="P11" s="21">
        <v>0</v>
      </c>
      <c r="Q11" s="21">
        <v>0</v>
      </c>
      <c r="R11" s="21">
        <v>0</v>
      </c>
      <c r="S11" s="21">
        <v>0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0</v>
      </c>
      <c r="AA11" s="21">
        <v>0</v>
      </c>
      <c r="AB11" s="21">
        <v>0</v>
      </c>
      <c r="AC11" s="21">
        <v>0</v>
      </c>
      <c r="AD11" s="21">
        <v>0</v>
      </c>
      <c r="AE11" s="21">
        <v>0</v>
      </c>
      <c r="AF11" s="21">
        <v>0</v>
      </c>
      <c r="AG11" s="21">
        <v>0</v>
      </c>
      <c r="AH11" s="21">
        <v>0</v>
      </c>
      <c r="AI11" s="21">
        <v>0</v>
      </c>
      <c r="AJ11" s="21">
        <v>0</v>
      </c>
      <c r="AK11" s="21">
        <v>0</v>
      </c>
      <c r="AL11" s="21">
        <v>0</v>
      </c>
      <c r="AM11" s="21">
        <v>0</v>
      </c>
      <c r="AN11" s="21">
        <v>0</v>
      </c>
      <c r="AO11" s="22">
        <v>0</v>
      </c>
    </row>
    <row r="12" spans="1:41" x14ac:dyDescent="0.15">
      <c r="A12" s="39">
        <v>21</v>
      </c>
      <c r="B12" s="6" t="s">
        <v>8</v>
      </c>
      <c r="C12" s="21">
        <v>0</v>
      </c>
      <c r="D12" s="21">
        <v>0</v>
      </c>
      <c r="E12" s="21">
        <v>0</v>
      </c>
      <c r="F12" s="21">
        <v>0</v>
      </c>
      <c r="G12" s="21">
        <v>0</v>
      </c>
      <c r="H12" s="21">
        <v>0</v>
      </c>
      <c r="I12" s="21">
        <v>0</v>
      </c>
      <c r="J12" s="21">
        <v>0</v>
      </c>
      <c r="K12" s="21">
        <v>0.70860286863745992</v>
      </c>
      <c r="L12" s="21">
        <v>0</v>
      </c>
      <c r="M12" s="21">
        <v>0</v>
      </c>
      <c r="N12" s="21">
        <v>0</v>
      </c>
      <c r="O12" s="21">
        <v>0</v>
      </c>
      <c r="P12" s="21">
        <v>0</v>
      </c>
      <c r="Q12" s="21">
        <v>0</v>
      </c>
      <c r="R12" s="21">
        <v>0</v>
      </c>
      <c r="S12" s="21">
        <v>0</v>
      </c>
      <c r="T12" s="21">
        <v>0</v>
      </c>
      <c r="U12" s="21">
        <v>0</v>
      </c>
      <c r="V12" s="21">
        <v>0</v>
      </c>
      <c r="W12" s="21">
        <v>0</v>
      </c>
      <c r="X12" s="21">
        <v>0</v>
      </c>
      <c r="Y12" s="21">
        <v>0</v>
      </c>
      <c r="Z12" s="21">
        <v>0</v>
      </c>
      <c r="AA12" s="21">
        <v>0</v>
      </c>
      <c r="AB12" s="21">
        <v>0</v>
      </c>
      <c r="AC12" s="21">
        <v>0</v>
      </c>
      <c r="AD12" s="21">
        <v>0</v>
      </c>
      <c r="AE12" s="21">
        <v>0</v>
      </c>
      <c r="AF12" s="21">
        <v>0</v>
      </c>
      <c r="AG12" s="21">
        <v>0</v>
      </c>
      <c r="AH12" s="21">
        <v>0</v>
      </c>
      <c r="AI12" s="21">
        <v>0</v>
      </c>
      <c r="AJ12" s="21">
        <v>0</v>
      </c>
      <c r="AK12" s="21">
        <v>0</v>
      </c>
      <c r="AL12" s="21">
        <v>0</v>
      </c>
      <c r="AM12" s="21">
        <v>0</v>
      </c>
      <c r="AN12" s="21">
        <v>0</v>
      </c>
      <c r="AO12" s="22">
        <v>0</v>
      </c>
    </row>
    <row r="13" spans="1:41" x14ac:dyDescent="0.15">
      <c r="A13" s="39">
        <v>22</v>
      </c>
      <c r="B13" s="6" t="s">
        <v>9</v>
      </c>
      <c r="C13" s="21">
        <v>0</v>
      </c>
      <c r="D13" s="21">
        <v>0</v>
      </c>
      <c r="E13" s="21">
        <v>0</v>
      </c>
      <c r="F13" s="21">
        <v>0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0.53542655491728819</v>
      </c>
      <c r="M13" s="21">
        <v>0</v>
      </c>
      <c r="N13" s="21">
        <v>0</v>
      </c>
      <c r="O13" s="21">
        <v>0</v>
      </c>
      <c r="P13" s="21">
        <v>0</v>
      </c>
      <c r="Q13" s="21">
        <v>0</v>
      </c>
      <c r="R13" s="21">
        <v>0</v>
      </c>
      <c r="S13" s="21">
        <v>0</v>
      </c>
      <c r="T13" s="21">
        <v>0</v>
      </c>
      <c r="U13" s="21">
        <v>0</v>
      </c>
      <c r="V13" s="21">
        <v>0</v>
      </c>
      <c r="W13" s="21">
        <v>0</v>
      </c>
      <c r="X13" s="21">
        <v>0</v>
      </c>
      <c r="Y13" s="21">
        <v>0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1">
        <v>0</v>
      </c>
      <c r="AF13" s="21">
        <v>0</v>
      </c>
      <c r="AG13" s="21">
        <v>0</v>
      </c>
      <c r="AH13" s="21">
        <v>0</v>
      </c>
      <c r="AI13" s="21">
        <v>0</v>
      </c>
      <c r="AJ13" s="21">
        <v>0</v>
      </c>
      <c r="AK13" s="21">
        <v>0</v>
      </c>
      <c r="AL13" s="21">
        <v>0</v>
      </c>
      <c r="AM13" s="21">
        <v>0</v>
      </c>
      <c r="AN13" s="21">
        <v>0</v>
      </c>
      <c r="AO13" s="22">
        <v>0</v>
      </c>
    </row>
    <row r="14" spans="1:41" x14ac:dyDescent="0.15">
      <c r="A14" s="39">
        <v>25</v>
      </c>
      <c r="B14" s="6" t="s">
        <v>10</v>
      </c>
      <c r="C14" s="21">
        <v>0</v>
      </c>
      <c r="D14" s="21">
        <v>0</v>
      </c>
      <c r="E14" s="21">
        <v>0</v>
      </c>
      <c r="F14" s="21">
        <v>0</v>
      </c>
      <c r="G14" s="21">
        <v>0</v>
      </c>
      <c r="H14" s="21">
        <v>0</v>
      </c>
      <c r="I14" s="21">
        <v>0</v>
      </c>
      <c r="J14" s="21">
        <v>0</v>
      </c>
      <c r="K14" s="21">
        <v>0</v>
      </c>
      <c r="L14" s="21">
        <v>0</v>
      </c>
      <c r="M14" s="21">
        <v>0.66402102146562092</v>
      </c>
      <c r="N14" s="21">
        <v>0</v>
      </c>
      <c r="O14" s="21">
        <v>0</v>
      </c>
      <c r="P14" s="21">
        <v>0</v>
      </c>
      <c r="Q14" s="21">
        <v>0</v>
      </c>
      <c r="R14" s="21">
        <v>0</v>
      </c>
      <c r="S14" s="21">
        <v>0</v>
      </c>
      <c r="T14" s="21">
        <v>0</v>
      </c>
      <c r="U14" s="21">
        <v>0</v>
      </c>
      <c r="V14" s="21">
        <v>0</v>
      </c>
      <c r="W14" s="21">
        <v>0</v>
      </c>
      <c r="X14" s="21">
        <v>0</v>
      </c>
      <c r="Y14" s="21">
        <v>0</v>
      </c>
      <c r="Z14" s="21">
        <v>0</v>
      </c>
      <c r="AA14" s="21">
        <v>0</v>
      </c>
      <c r="AB14" s="21">
        <v>0</v>
      </c>
      <c r="AC14" s="21">
        <v>0</v>
      </c>
      <c r="AD14" s="21">
        <v>0</v>
      </c>
      <c r="AE14" s="21">
        <v>0</v>
      </c>
      <c r="AF14" s="21">
        <v>0</v>
      </c>
      <c r="AG14" s="21">
        <v>0</v>
      </c>
      <c r="AH14" s="21">
        <v>0</v>
      </c>
      <c r="AI14" s="21">
        <v>0</v>
      </c>
      <c r="AJ14" s="21">
        <v>0</v>
      </c>
      <c r="AK14" s="21">
        <v>0</v>
      </c>
      <c r="AL14" s="21">
        <v>0</v>
      </c>
      <c r="AM14" s="21">
        <v>0</v>
      </c>
      <c r="AN14" s="21">
        <v>0</v>
      </c>
      <c r="AO14" s="22">
        <v>0</v>
      </c>
    </row>
    <row r="15" spans="1:41" x14ac:dyDescent="0.15">
      <c r="A15" s="39">
        <v>26</v>
      </c>
      <c r="B15" s="6" t="s">
        <v>11</v>
      </c>
      <c r="C15" s="21">
        <v>0</v>
      </c>
      <c r="D15" s="21">
        <v>0</v>
      </c>
      <c r="E15" s="21">
        <v>0</v>
      </c>
      <c r="F15" s="21">
        <v>0</v>
      </c>
      <c r="G15" s="21">
        <v>0</v>
      </c>
      <c r="H15" s="21">
        <v>0</v>
      </c>
      <c r="I15" s="21">
        <v>0</v>
      </c>
      <c r="J15" s="21">
        <v>0</v>
      </c>
      <c r="K15" s="21">
        <v>0</v>
      </c>
      <c r="L15" s="21">
        <v>0</v>
      </c>
      <c r="M15" s="21">
        <v>0</v>
      </c>
      <c r="N15" s="21">
        <v>0.68431926047709157</v>
      </c>
      <c r="O15" s="21">
        <v>0</v>
      </c>
      <c r="P15" s="21">
        <v>0</v>
      </c>
      <c r="Q15" s="21">
        <v>0</v>
      </c>
      <c r="R15" s="21">
        <v>0</v>
      </c>
      <c r="S15" s="21">
        <v>0</v>
      </c>
      <c r="T15" s="21">
        <v>0</v>
      </c>
      <c r="U15" s="21">
        <v>0</v>
      </c>
      <c r="V15" s="21">
        <v>0</v>
      </c>
      <c r="W15" s="21">
        <v>0</v>
      </c>
      <c r="X15" s="21">
        <v>0</v>
      </c>
      <c r="Y15" s="21">
        <v>0</v>
      </c>
      <c r="Z15" s="21">
        <v>0</v>
      </c>
      <c r="AA15" s="21">
        <v>0</v>
      </c>
      <c r="AB15" s="21">
        <v>0</v>
      </c>
      <c r="AC15" s="21">
        <v>0</v>
      </c>
      <c r="AD15" s="21">
        <v>0</v>
      </c>
      <c r="AE15" s="21">
        <v>0</v>
      </c>
      <c r="AF15" s="21">
        <v>0</v>
      </c>
      <c r="AG15" s="21">
        <v>0</v>
      </c>
      <c r="AH15" s="21">
        <v>0</v>
      </c>
      <c r="AI15" s="21">
        <v>0</v>
      </c>
      <c r="AJ15" s="21">
        <v>0</v>
      </c>
      <c r="AK15" s="21">
        <v>0</v>
      </c>
      <c r="AL15" s="21">
        <v>0</v>
      </c>
      <c r="AM15" s="21">
        <v>0</v>
      </c>
      <c r="AN15" s="21">
        <v>0</v>
      </c>
      <c r="AO15" s="22">
        <v>0</v>
      </c>
    </row>
    <row r="16" spans="1:41" x14ac:dyDescent="0.15">
      <c r="A16" s="39">
        <v>27</v>
      </c>
      <c r="B16" s="6" t="s">
        <v>12</v>
      </c>
      <c r="C16" s="21">
        <v>0</v>
      </c>
      <c r="D16" s="21">
        <v>0</v>
      </c>
      <c r="E16" s="21">
        <v>0</v>
      </c>
      <c r="F16" s="21">
        <v>0</v>
      </c>
      <c r="G16" s="21">
        <v>0</v>
      </c>
      <c r="H16" s="21">
        <v>0</v>
      </c>
      <c r="I16" s="21">
        <v>0</v>
      </c>
      <c r="J16" s="21">
        <v>0</v>
      </c>
      <c r="K16" s="21">
        <v>0</v>
      </c>
      <c r="L16" s="21">
        <v>0</v>
      </c>
      <c r="M16" s="21">
        <v>0</v>
      </c>
      <c r="N16" s="21">
        <v>0</v>
      </c>
      <c r="O16" s="21">
        <v>0.1772967857268043</v>
      </c>
      <c r="P16" s="21">
        <v>0</v>
      </c>
      <c r="Q16" s="21">
        <v>0</v>
      </c>
      <c r="R16" s="21">
        <v>0</v>
      </c>
      <c r="S16" s="21">
        <v>0</v>
      </c>
      <c r="T16" s="21">
        <v>0</v>
      </c>
      <c r="U16" s="21">
        <v>0</v>
      </c>
      <c r="V16" s="21">
        <v>0</v>
      </c>
      <c r="W16" s="21">
        <v>0</v>
      </c>
      <c r="X16" s="21">
        <v>0</v>
      </c>
      <c r="Y16" s="21">
        <v>0</v>
      </c>
      <c r="Z16" s="21">
        <v>0</v>
      </c>
      <c r="AA16" s="21">
        <v>0</v>
      </c>
      <c r="AB16" s="21">
        <v>0</v>
      </c>
      <c r="AC16" s="21">
        <v>0</v>
      </c>
      <c r="AD16" s="21">
        <v>0</v>
      </c>
      <c r="AE16" s="21">
        <v>0</v>
      </c>
      <c r="AF16" s="21">
        <v>0</v>
      </c>
      <c r="AG16" s="21">
        <v>0</v>
      </c>
      <c r="AH16" s="21">
        <v>0</v>
      </c>
      <c r="AI16" s="21">
        <v>0</v>
      </c>
      <c r="AJ16" s="21">
        <v>0</v>
      </c>
      <c r="AK16" s="21">
        <v>0</v>
      </c>
      <c r="AL16" s="21">
        <v>0</v>
      </c>
      <c r="AM16" s="21">
        <v>0</v>
      </c>
      <c r="AN16" s="21">
        <v>0</v>
      </c>
      <c r="AO16" s="22">
        <v>0</v>
      </c>
    </row>
    <row r="17" spans="1:41" x14ac:dyDescent="0.15">
      <c r="A17" s="39">
        <v>28</v>
      </c>
      <c r="B17" s="6" t="s">
        <v>13</v>
      </c>
      <c r="C17" s="21">
        <v>0</v>
      </c>
      <c r="D17" s="21">
        <v>0</v>
      </c>
      <c r="E17" s="21">
        <v>0</v>
      </c>
      <c r="F17" s="21">
        <v>0</v>
      </c>
      <c r="G17" s="21">
        <v>0</v>
      </c>
      <c r="H17" s="21">
        <v>0</v>
      </c>
      <c r="I17" s="21">
        <v>0</v>
      </c>
      <c r="J17" s="21">
        <v>0</v>
      </c>
      <c r="K17" s="21">
        <v>0</v>
      </c>
      <c r="L17" s="21">
        <v>0</v>
      </c>
      <c r="M17" s="21">
        <v>0</v>
      </c>
      <c r="N17" s="21">
        <v>0</v>
      </c>
      <c r="O17" s="21">
        <v>0</v>
      </c>
      <c r="P17" s="21">
        <v>0.51547281139731538</v>
      </c>
      <c r="Q17" s="21">
        <v>0</v>
      </c>
      <c r="R17" s="21">
        <v>0</v>
      </c>
      <c r="S17" s="21">
        <v>0</v>
      </c>
      <c r="T17" s="21">
        <v>0</v>
      </c>
      <c r="U17" s="21">
        <v>0</v>
      </c>
      <c r="V17" s="21">
        <v>0</v>
      </c>
      <c r="W17" s="21">
        <v>0</v>
      </c>
      <c r="X17" s="21">
        <v>0</v>
      </c>
      <c r="Y17" s="21">
        <v>0</v>
      </c>
      <c r="Z17" s="21">
        <v>0</v>
      </c>
      <c r="AA17" s="21">
        <v>0</v>
      </c>
      <c r="AB17" s="21">
        <v>0</v>
      </c>
      <c r="AC17" s="21">
        <v>0</v>
      </c>
      <c r="AD17" s="21">
        <v>0</v>
      </c>
      <c r="AE17" s="21">
        <v>0</v>
      </c>
      <c r="AF17" s="21">
        <v>0</v>
      </c>
      <c r="AG17" s="21">
        <v>0</v>
      </c>
      <c r="AH17" s="21">
        <v>0</v>
      </c>
      <c r="AI17" s="21">
        <v>0</v>
      </c>
      <c r="AJ17" s="21">
        <v>0</v>
      </c>
      <c r="AK17" s="21">
        <v>0</v>
      </c>
      <c r="AL17" s="21">
        <v>0</v>
      </c>
      <c r="AM17" s="21">
        <v>0</v>
      </c>
      <c r="AN17" s="21">
        <v>0</v>
      </c>
      <c r="AO17" s="22">
        <v>0</v>
      </c>
    </row>
    <row r="18" spans="1:41" x14ac:dyDescent="0.15">
      <c r="A18" s="39">
        <v>29</v>
      </c>
      <c r="B18" s="6" t="s">
        <v>14</v>
      </c>
      <c r="C18" s="21">
        <v>0</v>
      </c>
      <c r="D18" s="21">
        <v>0</v>
      </c>
      <c r="E18" s="21">
        <v>0</v>
      </c>
      <c r="F18" s="21">
        <v>0</v>
      </c>
      <c r="G18" s="21">
        <v>0</v>
      </c>
      <c r="H18" s="21">
        <v>0</v>
      </c>
      <c r="I18" s="21">
        <v>0</v>
      </c>
      <c r="J18" s="21">
        <v>0</v>
      </c>
      <c r="K18" s="21">
        <v>0</v>
      </c>
      <c r="L18" s="21">
        <v>0</v>
      </c>
      <c r="M18" s="21">
        <v>0</v>
      </c>
      <c r="N18" s="21">
        <v>0</v>
      </c>
      <c r="O18" s="21">
        <v>0</v>
      </c>
      <c r="P18" s="21">
        <v>0</v>
      </c>
      <c r="Q18" s="21">
        <v>0.57666887716715232</v>
      </c>
      <c r="R18" s="21">
        <v>0</v>
      </c>
      <c r="S18" s="21">
        <v>0</v>
      </c>
      <c r="T18" s="21">
        <v>0</v>
      </c>
      <c r="U18" s="21">
        <v>0</v>
      </c>
      <c r="V18" s="21">
        <v>0</v>
      </c>
      <c r="W18" s="21">
        <v>0</v>
      </c>
      <c r="X18" s="21">
        <v>0</v>
      </c>
      <c r="Y18" s="21">
        <v>0</v>
      </c>
      <c r="Z18" s="21">
        <v>0</v>
      </c>
      <c r="AA18" s="21">
        <v>0</v>
      </c>
      <c r="AB18" s="21">
        <v>0</v>
      </c>
      <c r="AC18" s="21">
        <v>0</v>
      </c>
      <c r="AD18" s="21">
        <v>0</v>
      </c>
      <c r="AE18" s="21">
        <v>0</v>
      </c>
      <c r="AF18" s="21">
        <v>0</v>
      </c>
      <c r="AG18" s="21">
        <v>0</v>
      </c>
      <c r="AH18" s="21">
        <v>0</v>
      </c>
      <c r="AI18" s="21">
        <v>0</v>
      </c>
      <c r="AJ18" s="21">
        <v>0</v>
      </c>
      <c r="AK18" s="21">
        <v>0</v>
      </c>
      <c r="AL18" s="21">
        <v>0</v>
      </c>
      <c r="AM18" s="21">
        <v>0</v>
      </c>
      <c r="AN18" s="21">
        <v>0</v>
      </c>
      <c r="AO18" s="22">
        <v>0</v>
      </c>
    </row>
    <row r="19" spans="1:41" x14ac:dyDescent="0.15">
      <c r="A19" s="39">
        <v>30</v>
      </c>
      <c r="B19" s="6" t="s">
        <v>15</v>
      </c>
      <c r="C19" s="21">
        <v>0</v>
      </c>
      <c r="D19" s="21">
        <v>0</v>
      </c>
      <c r="E19" s="21">
        <v>0</v>
      </c>
      <c r="F19" s="21">
        <v>0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0</v>
      </c>
      <c r="M19" s="21">
        <v>0</v>
      </c>
      <c r="N19" s="21">
        <v>0</v>
      </c>
      <c r="O19" s="21">
        <v>0</v>
      </c>
      <c r="P19" s="21">
        <v>0</v>
      </c>
      <c r="Q19" s="21">
        <v>0</v>
      </c>
      <c r="R19" s="21">
        <v>0.63758061875961902</v>
      </c>
      <c r="S19" s="21">
        <v>0</v>
      </c>
      <c r="T19" s="21">
        <v>0</v>
      </c>
      <c r="U19" s="21">
        <v>0</v>
      </c>
      <c r="V19" s="21">
        <v>0</v>
      </c>
      <c r="W19" s="21">
        <v>0</v>
      </c>
      <c r="X19" s="21">
        <v>0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0</v>
      </c>
      <c r="AE19" s="21">
        <v>0</v>
      </c>
      <c r="AF19" s="21">
        <v>0</v>
      </c>
      <c r="AG19" s="21">
        <v>0</v>
      </c>
      <c r="AH19" s="21">
        <v>0</v>
      </c>
      <c r="AI19" s="21">
        <v>0</v>
      </c>
      <c r="AJ19" s="21">
        <v>0</v>
      </c>
      <c r="AK19" s="21">
        <v>0</v>
      </c>
      <c r="AL19" s="21">
        <v>0</v>
      </c>
      <c r="AM19" s="21">
        <v>0</v>
      </c>
      <c r="AN19" s="21">
        <v>0</v>
      </c>
      <c r="AO19" s="22">
        <v>0</v>
      </c>
    </row>
    <row r="20" spans="1:41" x14ac:dyDescent="0.15">
      <c r="A20" s="39">
        <v>31</v>
      </c>
      <c r="B20" s="6" t="s">
        <v>16</v>
      </c>
      <c r="C20" s="21">
        <v>0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>
        <v>0</v>
      </c>
      <c r="S20" s="21">
        <v>0.48134767119519417</v>
      </c>
      <c r="T20" s="21">
        <v>0</v>
      </c>
      <c r="U20" s="21">
        <v>0</v>
      </c>
      <c r="V20" s="21">
        <v>0</v>
      </c>
      <c r="W20" s="21">
        <v>0</v>
      </c>
      <c r="X20" s="21">
        <v>0</v>
      </c>
      <c r="Y20" s="21">
        <v>0</v>
      </c>
      <c r="Z20" s="21">
        <v>0</v>
      </c>
      <c r="AA20" s="21">
        <v>0</v>
      </c>
      <c r="AB20" s="21">
        <v>0</v>
      </c>
      <c r="AC20" s="21">
        <v>0</v>
      </c>
      <c r="AD20" s="21">
        <v>0</v>
      </c>
      <c r="AE20" s="21">
        <v>0</v>
      </c>
      <c r="AF20" s="21">
        <v>0</v>
      </c>
      <c r="AG20" s="21">
        <v>0</v>
      </c>
      <c r="AH20" s="21">
        <v>0</v>
      </c>
      <c r="AI20" s="21">
        <v>0</v>
      </c>
      <c r="AJ20" s="21">
        <v>0</v>
      </c>
      <c r="AK20" s="21">
        <v>0</v>
      </c>
      <c r="AL20" s="21">
        <v>0</v>
      </c>
      <c r="AM20" s="21">
        <v>0</v>
      </c>
      <c r="AN20" s="21">
        <v>0</v>
      </c>
      <c r="AO20" s="22">
        <v>0</v>
      </c>
    </row>
    <row r="21" spans="1:41" x14ac:dyDescent="0.15">
      <c r="A21" s="39">
        <v>32</v>
      </c>
      <c r="B21" s="6" t="s">
        <v>17</v>
      </c>
      <c r="C21" s="21">
        <v>0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>
        <v>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S21" s="21">
        <v>0</v>
      </c>
      <c r="T21" s="21">
        <v>0.39361852165859362</v>
      </c>
      <c r="U21" s="21">
        <v>0</v>
      </c>
      <c r="V21" s="21">
        <v>0</v>
      </c>
      <c r="W21" s="21">
        <v>0</v>
      </c>
      <c r="X21" s="21">
        <v>0</v>
      </c>
      <c r="Y21" s="21">
        <v>0</v>
      </c>
      <c r="Z21" s="21">
        <v>0</v>
      </c>
      <c r="AA21" s="21">
        <v>0</v>
      </c>
      <c r="AB21" s="21">
        <v>0</v>
      </c>
      <c r="AC21" s="21">
        <v>0</v>
      </c>
      <c r="AD21" s="21">
        <v>0</v>
      </c>
      <c r="AE21" s="21">
        <v>0</v>
      </c>
      <c r="AF21" s="21">
        <v>0</v>
      </c>
      <c r="AG21" s="21">
        <v>0</v>
      </c>
      <c r="AH21" s="21">
        <v>0</v>
      </c>
      <c r="AI21" s="21">
        <v>0</v>
      </c>
      <c r="AJ21" s="21">
        <v>0</v>
      </c>
      <c r="AK21" s="21">
        <v>0</v>
      </c>
      <c r="AL21" s="21">
        <v>0</v>
      </c>
      <c r="AM21" s="21">
        <v>0</v>
      </c>
      <c r="AN21" s="21">
        <v>0</v>
      </c>
      <c r="AO21" s="22">
        <v>0</v>
      </c>
    </row>
    <row r="22" spans="1:41" x14ac:dyDescent="0.15">
      <c r="A22" s="39">
        <v>33</v>
      </c>
      <c r="B22" s="6" t="s">
        <v>18</v>
      </c>
      <c r="C22" s="21">
        <v>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>
        <v>0</v>
      </c>
      <c r="S22" s="21">
        <v>0</v>
      </c>
      <c r="T22" s="21">
        <v>0</v>
      </c>
      <c r="U22" s="21">
        <v>0.40002912986434308</v>
      </c>
      <c r="V22" s="21">
        <v>0</v>
      </c>
      <c r="W22" s="21">
        <v>0</v>
      </c>
      <c r="X22" s="21">
        <v>0</v>
      </c>
      <c r="Y22" s="21">
        <v>0</v>
      </c>
      <c r="Z22" s="21">
        <v>0</v>
      </c>
      <c r="AA22" s="21">
        <v>0</v>
      </c>
      <c r="AB22" s="21">
        <v>0</v>
      </c>
      <c r="AC22" s="21">
        <v>0</v>
      </c>
      <c r="AD22" s="21">
        <v>0</v>
      </c>
      <c r="AE22" s="21">
        <v>0</v>
      </c>
      <c r="AF22" s="21">
        <v>0</v>
      </c>
      <c r="AG22" s="21">
        <v>0</v>
      </c>
      <c r="AH22" s="21">
        <v>0</v>
      </c>
      <c r="AI22" s="21">
        <v>0</v>
      </c>
      <c r="AJ22" s="21">
        <v>0</v>
      </c>
      <c r="AK22" s="21">
        <v>0</v>
      </c>
      <c r="AL22" s="21">
        <v>0</v>
      </c>
      <c r="AM22" s="21">
        <v>0</v>
      </c>
      <c r="AN22" s="21">
        <v>0</v>
      </c>
      <c r="AO22" s="22">
        <v>0</v>
      </c>
    </row>
    <row r="23" spans="1:41" x14ac:dyDescent="0.15">
      <c r="A23" s="39">
        <v>34</v>
      </c>
      <c r="B23" s="6" t="s">
        <v>19</v>
      </c>
      <c r="C23" s="21">
        <v>0</v>
      </c>
      <c r="D23" s="21">
        <v>0</v>
      </c>
      <c r="E23" s="21">
        <v>0</v>
      </c>
      <c r="F23" s="21">
        <v>0</v>
      </c>
      <c r="G23" s="21">
        <v>0</v>
      </c>
      <c r="H23" s="21">
        <v>0</v>
      </c>
      <c r="I23" s="21">
        <v>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S23" s="21">
        <v>0</v>
      </c>
      <c r="T23" s="21">
        <v>0</v>
      </c>
      <c r="U23" s="21">
        <v>0</v>
      </c>
      <c r="V23" s="21">
        <v>0.45319503470470224</v>
      </c>
      <c r="W23" s="21">
        <v>0</v>
      </c>
      <c r="X23" s="21">
        <v>0</v>
      </c>
      <c r="Y23" s="21">
        <v>0</v>
      </c>
      <c r="Z23" s="21">
        <v>0</v>
      </c>
      <c r="AA23" s="21">
        <v>0</v>
      </c>
      <c r="AB23" s="21">
        <v>0</v>
      </c>
      <c r="AC23" s="21">
        <v>0</v>
      </c>
      <c r="AD23" s="21">
        <v>0</v>
      </c>
      <c r="AE23" s="21">
        <v>0</v>
      </c>
      <c r="AF23" s="21">
        <v>0</v>
      </c>
      <c r="AG23" s="21">
        <v>0</v>
      </c>
      <c r="AH23" s="21">
        <v>0</v>
      </c>
      <c r="AI23" s="21">
        <v>0</v>
      </c>
      <c r="AJ23" s="21">
        <v>0</v>
      </c>
      <c r="AK23" s="21">
        <v>0</v>
      </c>
      <c r="AL23" s="21">
        <v>0</v>
      </c>
      <c r="AM23" s="21">
        <v>0</v>
      </c>
      <c r="AN23" s="21">
        <v>0</v>
      </c>
      <c r="AO23" s="22">
        <v>0</v>
      </c>
    </row>
    <row r="24" spans="1:41" x14ac:dyDescent="0.15">
      <c r="A24" s="39">
        <v>35</v>
      </c>
      <c r="B24" s="6" t="s">
        <v>20</v>
      </c>
      <c r="C24" s="21">
        <v>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S24" s="21">
        <v>0</v>
      </c>
      <c r="T24" s="21">
        <v>0</v>
      </c>
      <c r="U24" s="21">
        <v>0</v>
      </c>
      <c r="V24" s="21">
        <v>0</v>
      </c>
      <c r="W24" s="21">
        <v>0.4974742034397473</v>
      </c>
      <c r="X24" s="21">
        <v>0</v>
      </c>
      <c r="Y24" s="21">
        <v>0</v>
      </c>
      <c r="Z24" s="21">
        <v>0</v>
      </c>
      <c r="AA24" s="21">
        <v>0</v>
      </c>
      <c r="AB24" s="21">
        <v>0</v>
      </c>
      <c r="AC24" s="21">
        <v>0</v>
      </c>
      <c r="AD24" s="21">
        <v>0</v>
      </c>
      <c r="AE24" s="21">
        <v>0</v>
      </c>
      <c r="AF24" s="21">
        <v>0</v>
      </c>
      <c r="AG24" s="21">
        <v>0</v>
      </c>
      <c r="AH24" s="21">
        <v>0</v>
      </c>
      <c r="AI24" s="21">
        <v>0</v>
      </c>
      <c r="AJ24" s="21">
        <v>0</v>
      </c>
      <c r="AK24" s="21">
        <v>0</v>
      </c>
      <c r="AL24" s="21">
        <v>0</v>
      </c>
      <c r="AM24" s="21">
        <v>0</v>
      </c>
      <c r="AN24" s="21">
        <v>0</v>
      </c>
      <c r="AO24" s="22">
        <v>0</v>
      </c>
    </row>
    <row r="25" spans="1:41" x14ac:dyDescent="0.15">
      <c r="A25" s="39">
        <v>39</v>
      </c>
      <c r="B25" s="6" t="s">
        <v>21</v>
      </c>
      <c r="C25" s="21">
        <v>0</v>
      </c>
      <c r="D25" s="21">
        <v>0</v>
      </c>
      <c r="E25" s="21">
        <v>0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0</v>
      </c>
      <c r="U25" s="21">
        <v>0</v>
      </c>
      <c r="V25" s="21">
        <v>0</v>
      </c>
      <c r="W25" s="21">
        <v>0</v>
      </c>
      <c r="X25" s="21">
        <v>0.50162394969484281</v>
      </c>
      <c r="Y25" s="21">
        <v>0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1">
        <v>0</v>
      </c>
      <c r="AF25" s="21">
        <v>0</v>
      </c>
      <c r="AG25" s="21">
        <v>0</v>
      </c>
      <c r="AH25" s="21">
        <v>0</v>
      </c>
      <c r="AI25" s="21">
        <v>0</v>
      </c>
      <c r="AJ25" s="21">
        <v>0</v>
      </c>
      <c r="AK25" s="21">
        <v>0</v>
      </c>
      <c r="AL25" s="21">
        <v>0</v>
      </c>
      <c r="AM25" s="21">
        <v>0</v>
      </c>
      <c r="AN25" s="21">
        <v>0</v>
      </c>
      <c r="AO25" s="22">
        <v>0</v>
      </c>
    </row>
    <row r="26" spans="1:41" x14ac:dyDescent="0.15">
      <c r="A26" s="39">
        <v>41</v>
      </c>
      <c r="B26" s="6" t="s">
        <v>22</v>
      </c>
      <c r="C26" s="21">
        <v>0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>
        <v>0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S26" s="21">
        <v>0</v>
      </c>
      <c r="T26" s="21">
        <v>0</v>
      </c>
      <c r="U26" s="21">
        <v>0</v>
      </c>
      <c r="V26" s="21">
        <v>0</v>
      </c>
      <c r="W26" s="21">
        <v>0</v>
      </c>
      <c r="X26" s="21">
        <v>0</v>
      </c>
      <c r="Y26" s="21">
        <v>0.46325931849186719</v>
      </c>
      <c r="Z26" s="21">
        <v>0</v>
      </c>
      <c r="AA26" s="21">
        <v>0</v>
      </c>
      <c r="AB26" s="21">
        <v>0</v>
      </c>
      <c r="AC26" s="21">
        <v>0</v>
      </c>
      <c r="AD26" s="21">
        <v>0</v>
      </c>
      <c r="AE26" s="21">
        <v>0</v>
      </c>
      <c r="AF26" s="21">
        <v>0</v>
      </c>
      <c r="AG26" s="21">
        <v>0</v>
      </c>
      <c r="AH26" s="21">
        <v>0</v>
      </c>
      <c r="AI26" s="21">
        <v>0</v>
      </c>
      <c r="AJ26" s="21">
        <v>0</v>
      </c>
      <c r="AK26" s="21">
        <v>0</v>
      </c>
      <c r="AL26" s="21">
        <v>0</v>
      </c>
      <c r="AM26" s="21">
        <v>0</v>
      </c>
      <c r="AN26" s="21">
        <v>0</v>
      </c>
      <c r="AO26" s="22">
        <v>0</v>
      </c>
    </row>
    <row r="27" spans="1:41" x14ac:dyDescent="0.15">
      <c r="A27" s="39">
        <v>46</v>
      </c>
      <c r="B27" s="6" t="s">
        <v>23</v>
      </c>
      <c r="C27" s="21">
        <v>0</v>
      </c>
      <c r="D27" s="21">
        <v>0</v>
      </c>
      <c r="E27" s="21">
        <v>0</v>
      </c>
      <c r="F27" s="21">
        <v>0</v>
      </c>
      <c r="G27" s="21">
        <v>0</v>
      </c>
      <c r="H27" s="21">
        <v>0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>
        <v>0</v>
      </c>
      <c r="S27" s="21">
        <v>0</v>
      </c>
      <c r="T27" s="21">
        <v>0</v>
      </c>
      <c r="U27" s="21">
        <v>0</v>
      </c>
      <c r="V27" s="21">
        <v>0</v>
      </c>
      <c r="W27" s="21">
        <v>0</v>
      </c>
      <c r="X27" s="21">
        <v>0</v>
      </c>
      <c r="Y27" s="21">
        <v>0</v>
      </c>
      <c r="Z27" s="21">
        <v>0.4327755756888943</v>
      </c>
      <c r="AA27" s="21">
        <v>0</v>
      </c>
      <c r="AB27" s="21">
        <v>0</v>
      </c>
      <c r="AC27" s="21">
        <v>0</v>
      </c>
      <c r="AD27" s="21">
        <v>0</v>
      </c>
      <c r="AE27" s="21">
        <v>0</v>
      </c>
      <c r="AF27" s="21">
        <v>0</v>
      </c>
      <c r="AG27" s="21">
        <v>0</v>
      </c>
      <c r="AH27" s="21">
        <v>0</v>
      </c>
      <c r="AI27" s="21">
        <v>0</v>
      </c>
      <c r="AJ27" s="21">
        <v>0</v>
      </c>
      <c r="AK27" s="21">
        <v>0</v>
      </c>
      <c r="AL27" s="21">
        <v>0</v>
      </c>
      <c r="AM27" s="21">
        <v>0</v>
      </c>
      <c r="AN27" s="21">
        <v>0</v>
      </c>
      <c r="AO27" s="22">
        <v>0</v>
      </c>
    </row>
    <row r="28" spans="1:41" x14ac:dyDescent="0.15">
      <c r="A28" s="39">
        <v>47</v>
      </c>
      <c r="B28" s="6" t="s">
        <v>24</v>
      </c>
      <c r="C28" s="21">
        <v>0</v>
      </c>
      <c r="D28" s="21">
        <v>0</v>
      </c>
      <c r="E28" s="21">
        <v>0</v>
      </c>
      <c r="F28" s="21">
        <v>0</v>
      </c>
      <c r="G28" s="21">
        <v>0</v>
      </c>
      <c r="H28" s="21">
        <v>0</v>
      </c>
      <c r="I28" s="21">
        <v>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S28" s="21">
        <v>0</v>
      </c>
      <c r="T28" s="21">
        <v>0</v>
      </c>
      <c r="U28" s="21">
        <v>0</v>
      </c>
      <c r="V28" s="21">
        <v>0</v>
      </c>
      <c r="W28" s="21">
        <v>0</v>
      </c>
      <c r="X28" s="21">
        <v>0</v>
      </c>
      <c r="Y28" s="21">
        <v>0</v>
      </c>
      <c r="Z28" s="21">
        <v>0</v>
      </c>
      <c r="AA28" s="21">
        <v>0.52536252233025227</v>
      </c>
      <c r="AB28" s="21">
        <v>0</v>
      </c>
      <c r="AC28" s="21">
        <v>0</v>
      </c>
      <c r="AD28" s="21">
        <v>0</v>
      </c>
      <c r="AE28" s="21">
        <v>0</v>
      </c>
      <c r="AF28" s="21">
        <v>0</v>
      </c>
      <c r="AG28" s="21">
        <v>0</v>
      </c>
      <c r="AH28" s="21">
        <v>0</v>
      </c>
      <c r="AI28" s="21">
        <v>0</v>
      </c>
      <c r="AJ28" s="21">
        <v>0</v>
      </c>
      <c r="AK28" s="21">
        <v>0</v>
      </c>
      <c r="AL28" s="21">
        <v>0</v>
      </c>
      <c r="AM28" s="21">
        <v>0</v>
      </c>
      <c r="AN28" s="21">
        <v>0</v>
      </c>
      <c r="AO28" s="22">
        <v>0</v>
      </c>
    </row>
    <row r="29" spans="1:41" x14ac:dyDescent="0.15">
      <c r="A29" s="39">
        <v>48</v>
      </c>
      <c r="B29" s="6" t="s">
        <v>25</v>
      </c>
      <c r="C29" s="21">
        <v>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>
        <v>0</v>
      </c>
      <c r="S29" s="21">
        <v>0</v>
      </c>
      <c r="T29" s="21">
        <v>0</v>
      </c>
      <c r="U29" s="21">
        <v>0</v>
      </c>
      <c r="V29" s="21">
        <v>0</v>
      </c>
      <c r="W29" s="21">
        <v>0</v>
      </c>
      <c r="X29" s="21">
        <v>0</v>
      </c>
      <c r="Y29" s="21">
        <v>0</v>
      </c>
      <c r="Z29" s="21">
        <v>0</v>
      </c>
      <c r="AA29" s="21">
        <v>0</v>
      </c>
      <c r="AB29" s="21">
        <v>0.6710420073285307</v>
      </c>
      <c r="AC29" s="21">
        <v>0</v>
      </c>
      <c r="AD29" s="21">
        <v>0</v>
      </c>
      <c r="AE29" s="21">
        <v>0</v>
      </c>
      <c r="AF29" s="21">
        <v>0</v>
      </c>
      <c r="AG29" s="21">
        <v>0</v>
      </c>
      <c r="AH29" s="21">
        <v>0</v>
      </c>
      <c r="AI29" s="21">
        <v>0</v>
      </c>
      <c r="AJ29" s="21">
        <v>0</v>
      </c>
      <c r="AK29" s="21">
        <v>0</v>
      </c>
      <c r="AL29" s="21">
        <v>0</v>
      </c>
      <c r="AM29" s="21">
        <v>0</v>
      </c>
      <c r="AN29" s="21">
        <v>0</v>
      </c>
      <c r="AO29" s="22">
        <v>0</v>
      </c>
    </row>
    <row r="30" spans="1:41" x14ac:dyDescent="0.15">
      <c r="A30" s="39">
        <v>51</v>
      </c>
      <c r="B30" s="6" t="s">
        <v>26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S30" s="21">
        <v>0</v>
      </c>
      <c r="T30" s="21">
        <v>0</v>
      </c>
      <c r="U30" s="21">
        <v>0</v>
      </c>
      <c r="V30" s="21">
        <v>0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0</v>
      </c>
      <c r="AC30" s="21">
        <v>0.70762745597367327</v>
      </c>
      <c r="AD30" s="21">
        <v>0</v>
      </c>
      <c r="AE30" s="21">
        <v>0</v>
      </c>
      <c r="AF30" s="21">
        <v>0</v>
      </c>
      <c r="AG30" s="21">
        <v>0</v>
      </c>
      <c r="AH30" s="21">
        <v>0</v>
      </c>
      <c r="AI30" s="21">
        <v>0</v>
      </c>
      <c r="AJ30" s="21">
        <v>0</v>
      </c>
      <c r="AK30" s="21">
        <v>0</v>
      </c>
      <c r="AL30" s="21">
        <v>0</v>
      </c>
      <c r="AM30" s="21">
        <v>0</v>
      </c>
      <c r="AN30" s="21">
        <v>0</v>
      </c>
      <c r="AO30" s="22">
        <v>0</v>
      </c>
    </row>
    <row r="31" spans="1:41" x14ac:dyDescent="0.15">
      <c r="A31" s="39">
        <v>53</v>
      </c>
      <c r="B31" s="6" t="s">
        <v>27</v>
      </c>
      <c r="C31" s="21">
        <v>0</v>
      </c>
      <c r="D31" s="21">
        <v>0</v>
      </c>
      <c r="E31" s="21">
        <v>0</v>
      </c>
      <c r="F31" s="21">
        <v>0</v>
      </c>
      <c r="G31" s="21">
        <v>0</v>
      </c>
      <c r="H31" s="21">
        <v>0</v>
      </c>
      <c r="I31" s="21">
        <v>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S31" s="21">
        <v>0</v>
      </c>
      <c r="T31" s="21">
        <v>0</v>
      </c>
      <c r="U31" s="21">
        <v>0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0.66963338170444386</v>
      </c>
      <c r="AE31" s="21">
        <v>0</v>
      </c>
      <c r="AF31" s="21">
        <v>0</v>
      </c>
      <c r="AG31" s="21">
        <v>0</v>
      </c>
      <c r="AH31" s="21">
        <v>0</v>
      </c>
      <c r="AI31" s="21">
        <v>0</v>
      </c>
      <c r="AJ31" s="21">
        <v>0</v>
      </c>
      <c r="AK31" s="21">
        <v>0</v>
      </c>
      <c r="AL31" s="21">
        <v>0</v>
      </c>
      <c r="AM31" s="21">
        <v>0</v>
      </c>
      <c r="AN31" s="21">
        <v>0</v>
      </c>
      <c r="AO31" s="22">
        <v>0</v>
      </c>
    </row>
    <row r="32" spans="1:41" x14ac:dyDescent="0.15">
      <c r="A32" s="39">
        <v>55</v>
      </c>
      <c r="B32" s="6" t="s">
        <v>28</v>
      </c>
      <c r="C32" s="21">
        <v>0</v>
      </c>
      <c r="D32" s="21">
        <v>0</v>
      </c>
      <c r="E32" s="21">
        <v>0</v>
      </c>
      <c r="F32" s="21">
        <v>0</v>
      </c>
      <c r="G32" s="21">
        <v>0</v>
      </c>
      <c r="H32" s="21">
        <v>0</v>
      </c>
      <c r="I32" s="21">
        <v>0</v>
      </c>
      <c r="J32" s="21">
        <v>0</v>
      </c>
      <c r="K32" s="21">
        <v>0</v>
      </c>
      <c r="L32" s="21">
        <v>0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>
        <v>0</v>
      </c>
      <c r="S32" s="21">
        <v>0</v>
      </c>
      <c r="T32" s="21">
        <v>0</v>
      </c>
      <c r="U32" s="21">
        <v>0</v>
      </c>
      <c r="V32" s="21">
        <v>0</v>
      </c>
      <c r="W32" s="21">
        <v>0</v>
      </c>
      <c r="X32" s="21">
        <v>0</v>
      </c>
      <c r="Y32" s="21">
        <v>0</v>
      </c>
      <c r="Z32" s="21">
        <v>0</v>
      </c>
      <c r="AA32" s="21">
        <v>0</v>
      </c>
      <c r="AB32" s="21">
        <v>0</v>
      </c>
      <c r="AC32" s="21">
        <v>0</v>
      </c>
      <c r="AD32" s="21">
        <v>0</v>
      </c>
      <c r="AE32" s="21">
        <v>0.85392725773148503</v>
      </c>
      <c r="AF32" s="21">
        <v>0</v>
      </c>
      <c r="AG32" s="21">
        <v>0</v>
      </c>
      <c r="AH32" s="21">
        <v>0</v>
      </c>
      <c r="AI32" s="21">
        <v>0</v>
      </c>
      <c r="AJ32" s="21">
        <v>0</v>
      </c>
      <c r="AK32" s="21">
        <v>0</v>
      </c>
      <c r="AL32" s="21">
        <v>0</v>
      </c>
      <c r="AM32" s="21">
        <v>0</v>
      </c>
      <c r="AN32" s="21">
        <v>0</v>
      </c>
      <c r="AO32" s="22">
        <v>0</v>
      </c>
    </row>
    <row r="33" spans="1:41" x14ac:dyDescent="0.15">
      <c r="A33" s="39">
        <v>57</v>
      </c>
      <c r="B33" s="6" t="s">
        <v>29</v>
      </c>
      <c r="C33" s="21">
        <v>0</v>
      </c>
      <c r="D33" s="21">
        <v>0</v>
      </c>
      <c r="E33" s="21">
        <v>0</v>
      </c>
      <c r="F33" s="21">
        <v>0</v>
      </c>
      <c r="G33" s="21">
        <v>0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>
        <v>0</v>
      </c>
      <c r="S33" s="21">
        <v>0</v>
      </c>
      <c r="T33" s="21">
        <v>0</v>
      </c>
      <c r="U33" s="21">
        <v>0</v>
      </c>
      <c r="V33" s="21">
        <v>0</v>
      </c>
      <c r="W33" s="21">
        <v>0</v>
      </c>
      <c r="X33" s="21">
        <v>0</v>
      </c>
      <c r="Y33" s="21">
        <v>0</v>
      </c>
      <c r="Z33" s="21">
        <v>0</v>
      </c>
      <c r="AA33" s="21">
        <v>0</v>
      </c>
      <c r="AB33" s="21">
        <v>0</v>
      </c>
      <c r="AC33" s="21">
        <v>0</v>
      </c>
      <c r="AD33" s="21">
        <v>0</v>
      </c>
      <c r="AE33" s="21">
        <v>0</v>
      </c>
      <c r="AF33" s="21">
        <v>0.50077439920423139</v>
      </c>
      <c r="AG33" s="21">
        <v>0</v>
      </c>
      <c r="AH33" s="21">
        <v>0</v>
      </c>
      <c r="AI33" s="21">
        <v>0</v>
      </c>
      <c r="AJ33" s="21">
        <v>0</v>
      </c>
      <c r="AK33" s="21">
        <v>0</v>
      </c>
      <c r="AL33" s="21">
        <v>0</v>
      </c>
      <c r="AM33" s="21">
        <v>0</v>
      </c>
      <c r="AN33" s="21">
        <v>0</v>
      </c>
      <c r="AO33" s="22">
        <v>0</v>
      </c>
    </row>
    <row r="34" spans="1:41" x14ac:dyDescent="0.15">
      <c r="A34" s="39">
        <v>59</v>
      </c>
      <c r="B34" s="6" t="s">
        <v>30</v>
      </c>
      <c r="C34" s="21">
        <v>0</v>
      </c>
      <c r="D34" s="21">
        <v>0</v>
      </c>
      <c r="E34" s="21">
        <v>0</v>
      </c>
      <c r="F34" s="21">
        <v>0</v>
      </c>
      <c r="G34" s="21">
        <v>0</v>
      </c>
      <c r="H34" s="21">
        <v>0</v>
      </c>
      <c r="I34" s="21">
        <v>0</v>
      </c>
      <c r="J34" s="21">
        <v>0</v>
      </c>
      <c r="K34" s="21">
        <v>0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S34" s="21">
        <v>0</v>
      </c>
      <c r="T34" s="21">
        <v>0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0</v>
      </c>
      <c r="AA34" s="21">
        <v>0</v>
      </c>
      <c r="AB34" s="21">
        <v>0</v>
      </c>
      <c r="AC34" s="21">
        <v>0</v>
      </c>
      <c r="AD34" s="21">
        <v>0</v>
      </c>
      <c r="AE34" s="21">
        <v>0</v>
      </c>
      <c r="AF34" s="21">
        <v>0</v>
      </c>
      <c r="AG34" s="21">
        <v>0.48140168328146465</v>
      </c>
      <c r="AH34" s="21">
        <v>0</v>
      </c>
      <c r="AI34" s="21">
        <v>0</v>
      </c>
      <c r="AJ34" s="21">
        <v>0</v>
      </c>
      <c r="AK34" s="21">
        <v>0</v>
      </c>
      <c r="AL34" s="21">
        <v>0</v>
      </c>
      <c r="AM34" s="21">
        <v>0</v>
      </c>
      <c r="AN34" s="21">
        <v>0</v>
      </c>
      <c r="AO34" s="22">
        <v>0</v>
      </c>
    </row>
    <row r="35" spans="1:41" x14ac:dyDescent="0.15">
      <c r="A35" s="39">
        <v>61</v>
      </c>
      <c r="B35" s="6" t="s">
        <v>31</v>
      </c>
      <c r="C35" s="21">
        <v>0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>
        <v>0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>
        <v>0</v>
      </c>
      <c r="S35" s="21">
        <v>0</v>
      </c>
      <c r="T35" s="21">
        <v>0</v>
      </c>
      <c r="U35" s="21">
        <v>0</v>
      </c>
      <c r="V35" s="21">
        <v>0</v>
      </c>
      <c r="W35" s="21">
        <v>0</v>
      </c>
      <c r="X35" s="21">
        <v>0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0</v>
      </c>
      <c r="AE35" s="21">
        <v>0</v>
      </c>
      <c r="AF35" s="21">
        <v>0</v>
      </c>
      <c r="AG35" s="21">
        <v>0</v>
      </c>
      <c r="AH35" s="21">
        <v>0.73446091344661291</v>
      </c>
      <c r="AI35" s="21">
        <v>0</v>
      </c>
      <c r="AJ35" s="21">
        <v>0</v>
      </c>
      <c r="AK35" s="21">
        <v>0</v>
      </c>
      <c r="AL35" s="21">
        <v>0</v>
      </c>
      <c r="AM35" s="21">
        <v>0</v>
      </c>
      <c r="AN35" s="21">
        <v>0</v>
      </c>
      <c r="AO35" s="22">
        <v>0</v>
      </c>
    </row>
    <row r="36" spans="1:41" x14ac:dyDescent="0.15">
      <c r="A36" s="39">
        <v>63</v>
      </c>
      <c r="B36" s="6" t="s">
        <v>32</v>
      </c>
      <c r="C36" s="21">
        <v>0</v>
      </c>
      <c r="D36" s="21">
        <v>0</v>
      </c>
      <c r="E36" s="21">
        <v>0</v>
      </c>
      <c r="F36" s="21">
        <v>0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>
        <v>0</v>
      </c>
      <c r="S36" s="21">
        <v>0</v>
      </c>
      <c r="T36" s="21">
        <v>0</v>
      </c>
      <c r="U36" s="21">
        <v>0</v>
      </c>
      <c r="V36" s="21">
        <v>0</v>
      </c>
      <c r="W36" s="21">
        <v>0</v>
      </c>
      <c r="X36" s="21">
        <v>0</v>
      </c>
      <c r="Y36" s="21">
        <v>0</v>
      </c>
      <c r="Z36" s="21">
        <v>0</v>
      </c>
      <c r="AA36" s="21">
        <v>0</v>
      </c>
      <c r="AB36" s="21">
        <v>0</v>
      </c>
      <c r="AC36" s="21">
        <v>0</v>
      </c>
      <c r="AD36" s="21">
        <v>0</v>
      </c>
      <c r="AE36" s="21">
        <v>0</v>
      </c>
      <c r="AF36" s="21">
        <v>0</v>
      </c>
      <c r="AG36" s="21">
        <v>0</v>
      </c>
      <c r="AH36" s="21">
        <v>0</v>
      </c>
      <c r="AI36" s="21">
        <v>0.76453861656237354</v>
      </c>
      <c r="AJ36" s="21">
        <v>0</v>
      </c>
      <c r="AK36" s="21">
        <v>0</v>
      </c>
      <c r="AL36" s="21">
        <v>0</v>
      </c>
      <c r="AM36" s="21">
        <v>0</v>
      </c>
      <c r="AN36" s="21">
        <v>0</v>
      </c>
      <c r="AO36" s="22">
        <v>0</v>
      </c>
    </row>
    <row r="37" spans="1:41" x14ac:dyDescent="0.15">
      <c r="A37" s="39">
        <v>64</v>
      </c>
      <c r="B37" s="6" t="s">
        <v>33</v>
      </c>
      <c r="C37" s="21">
        <v>0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0</v>
      </c>
      <c r="AC37" s="21">
        <v>0</v>
      </c>
      <c r="AD37" s="21">
        <v>0</v>
      </c>
      <c r="AE37" s="21">
        <v>0</v>
      </c>
      <c r="AF37" s="21">
        <v>0</v>
      </c>
      <c r="AG37" s="21">
        <v>0</v>
      </c>
      <c r="AH37" s="21">
        <v>0</v>
      </c>
      <c r="AI37" s="21">
        <v>0</v>
      </c>
      <c r="AJ37" s="21">
        <v>0.59814352394195802</v>
      </c>
      <c r="AK37" s="21">
        <v>0</v>
      </c>
      <c r="AL37" s="21">
        <v>0</v>
      </c>
      <c r="AM37" s="21">
        <v>0</v>
      </c>
      <c r="AN37" s="21">
        <v>0</v>
      </c>
      <c r="AO37" s="22">
        <v>0</v>
      </c>
    </row>
    <row r="38" spans="1:41" x14ac:dyDescent="0.15">
      <c r="A38" s="39">
        <v>65</v>
      </c>
      <c r="B38" s="6" t="s">
        <v>34</v>
      </c>
      <c r="C38" s="21">
        <v>0</v>
      </c>
      <c r="D38" s="21">
        <v>0</v>
      </c>
      <c r="E38" s="21">
        <v>0</v>
      </c>
      <c r="F38" s="21">
        <v>0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0</v>
      </c>
      <c r="AE38" s="21">
        <v>0</v>
      </c>
      <c r="AF38" s="21">
        <v>0</v>
      </c>
      <c r="AG38" s="21">
        <v>0</v>
      </c>
      <c r="AH38" s="21">
        <v>0</v>
      </c>
      <c r="AI38" s="21">
        <v>0</v>
      </c>
      <c r="AJ38" s="21">
        <v>0</v>
      </c>
      <c r="AK38" s="21">
        <v>0.67313129984228925</v>
      </c>
      <c r="AL38" s="21">
        <v>0</v>
      </c>
      <c r="AM38" s="21">
        <v>0</v>
      </c>
      <c r="AN38" s="21">
        <v>0</v>
      </c>
      <c r="AO38" s="22">
        <v>0</v>
      </c>
    </row>
    <row r="39" spans="1:41" x14ac:dyDescent="0.15">
      <c r="A39" s="39">
        <v>66</v>
      </c>
      <c r="B39" s="6" t="s">
        <v>35</v>
      </c>
      <c r="C39" s="21">
        <v>0</v>
      </c>
      <c r="D39" s="21">
        <v>0</v>
      </c>
      <c r="E39" s="21">
        <v>0</v>
      </c>
      <c r="F39" s="21">
        <v>0</v>
      </c>
      <c r="G39" s="21">
        <v>0</v>
      </c>
      <c r="H39" s="21">
        <v>0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0</v>
      </c>
      <c r="AE39" s="21">
        <v>0</v>
      </c>
      <c r="AF39" s="21">
        <v>0</v>
      </c>
      <c r="AG39" s="21">
        <v>0</v>
      </c>
      <c r="AH39" s="21">
        <v>0</v>
      </c>
      <c r="AI39" s="21">
        <v>0</v>
      </c>
      <c r="AJ39" s="21">
        <v>0</v>
      </c>
      <c r="AK39" s="21">
        <v>0</v>
      </c>
      <c r="AL39" s="21">
        <v>0.62957332626051776</v>
      </c>
      <c r="AM39" s="21">
        <v>0</v>
      </c>
      <c r="AN39" s="21">
        <v>0</v>
      </c>
      <c r="AO39" s="22">
        <v>0</v>
      </c>
    </row>
    <row r="40" spans="1:41" x14ac:dyDescent="0.15">
      <c r="A40" s="39">
        <v>67</v>
      </c>
      <c r="B40" s="6" t="s">
        <v>36</v>
      </c>
      <c r="C40" s="21">
        <v>0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>
        <v>0</v>
      </c>
      <c r="S40" s="21">
        <v>0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</v>
      </c>
      <c r="AA40" s="21">
        <v>0</v>
      </c>
      <c r="AB40" s="21">
        <v>0</v>
      </c>
      <c r="AC40" s="21">
        <v>0</v>
      </c>
      <c r="AD40" s="21">
        <v>0</v>
      </c>
      <c r="AE40" s="21">
        <v>0</v>
      </c>
      <c r="AF40" s="21">
        <v>0</v>
      </c>
      <c r="AG40" s="21">
        <v>0</v>
      </c>
      <c r="AH40" s="21">
        <v>0</v>
      </c>
      <c r="AI40" s="21">
        <v>0</v>
      </c>
      <c r="AJ40" s="21">
        <v>0</v>
      </c>
      <c r="AK40" s="21">
        <v>0</v>
      </c>
      <c r="AL40" s="21">
        <v>0</v>
      </c>
      <c r="AM40" s="21">
        <v>0.58155588271987524</v>
      </c>
      <c r="AN40" s="21">
        <v>0</v>
      </c>
      <c r="AO40" s="22">
        <v>0</v>
      </c>
    </row>
    <row r="41" spans="1:41" x14ac:dyDescent="0.15">
      <c r="A41" s="39">
        <v>68</v>
      </c>
      <c r="B41" s="6" t="s">
        <v>37</v>
      </c>
      <c r="C41" s="21">
        <v>0</v>
      </c>
      <c r="D41" s="21">
        <v>0</v>
      </c>
      <c r="E41" s="21">
        <v>0</v>
      </c>
      <c r="F41" s="21">
        <v>0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S41" s="21">
        <v>0</v>
      </c>
      <c r="T41" s="21">
        <v>0</v>
      </c>
      <c r="U41" s="21">
        <v>0</v>
      </c>
      <c r="V41" s="21">
        <v>0</v>
      </c>
      <c r="W41" s="21">
        <v>0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0</v>
      </c>
      <c r="AE41" s="21">
        <v>0</v>
      </c>
      <c r="AF41" s="21">
        <v>0</v>
      </c>
      <c r="AG41" s="21">
        <v>0</v>
      </c>
      <c r="AH41" s="21">
        <v>0</v>
      </c>
      <c r="AI41" s="21">
        <v>0</v>
      </c>
      <c r="AJ41" s="21">
        <v>0</v>
      </c>
      <c r="AK41" s="21">
        <v>0</v>
      </c>
      <c r="AL41" s="21">
        <v>0</v>
      </c>
      <c r="AM41" s="21">
        <v>0</v>
      </c>
      <c r="AN41" s="21">
        <v>0</v>
      </c>
      <c r="AO41" s="22">
        <v>0</v>
      </c>
    </row>
    <row r="42" spans="1:41" x14ac:dyDescent="0.15">
      <c r="A42" s="78">
        <v>69</v>
      </c>
      <c r="B42" s="5" t="s">
        <v>38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0</v>
      </c>
      <c r="M42" s="23">
        <v>0</v>
      </c>
      <c r="N42" s="23">
        <v>0</v>
      </c>
      <c r="O42" s="23">
        <v>0</v>
      </c>
      <c r="P42" s="23">
        <v>0</v>
      </c>
      <c r="Q42" s="23">
        <v>0</v>
      </c>
      <c r="R42" s="23">
        <v>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  <c r="AD42" s="23">
        <v>0</v>
      </c>
      <c r="AE42" s="23">
        <v>0</v>
      </c>
      <c r="AF42" s="23">
        <v>0</v>
      </c>
      <c r="AG42" s="23">
        <v>0</v>
      </c>
      <c r="AH42" s="23">
        <v>0</v>
      </c>
      <c r="AI42" s="23">
        <v>0</v>
      </c>
      <c r="AJ42" s="23">
        <v>0</v>
      </c>
      <c r="AK42" s="23">
        <v>0</v>
      </c>
      <c r="AL42" s="23">
        <v>0</v>
      </c>
      <c r="AM42" s="23">
        <v>0</v>
      </c>
      <c r="AN42" s="23">
        <v>0</v>
      </c>
      <c r="AO42" s="24">
        <v>0.7166376955505106</v>
      </c>
    </row>
    <row r="43" spans="1:41" ht="13.5" customHeight="1" x14ac:dyDescent="0.15">
      <c r="A43" s="104" t="s">
        <v>84</v>
      </c>
      <c r="B43" s="108"/>
      <c r="C43" s="34">
        <f t="array" ref="C43:AO43">生産者価格評価表!C50:AO50/生産者価格評価表!C51:AO51</f>
        <v>0.38909971208432498</v>
      </c>
      <c r="D43" s="32">
        <v>0.6098676661568766</v>
      </c>
      <c r="E43" s="32">
        <v>0.48958441620181747</v>
      </c>
      <c r="F43" s="32">
        <v>0.65478632287009098</v>
      </c>
      <c r="G43" s="32">
        <v>0.27574826078204384</v>
      </c>
      <c r="H43" s="32">
        <v>0.54596087270076976</v>
      </c>
      <c r="I43" s="32">
        <v>0.35804866390271745</v>
      </c>
      <c r="J43" s="32">
        <v>0.47996213530679027</v>
      </c>
      <c r="K43" s="32">
        <v>0.70860286863745992</v>
      </c>
      <c r="L43" s="32">
        <v>0.53542655491728819</v>
      </c>
      <c r="M43" s="32">
        <v>0.66402102146562092</v>
      </c>
      <c r="N43" s="32">
        <v>0.68431926047709157</v>
      </c>
      <c r="O43" s="32">
        <v>0.1772967857268043</v>
      </c>
      <c r="P43" s="32">
        <v>0.51547281139731538</v>
      </c>
      <c r="Q43" s="32">
        <v>0.57666887716715232</v>
      </c>
      <c r="R43" s="32">
        <v>0.63758061875961902</v>
      </c>
      <c r="S43" s="32">
        <v>0.48134767119519417</v>
      </c>
      <c r="T43" s="32">
        <v>0.39361852165859362</v>
      </c>
      <c r="U43" s="32">
        <v>0.40002912986434308</v>
      </c>
      <c r="V43" s="32">
        <v>0.45319503470470224</v>
      </c>
      <c r="W43" s="32">
        <v>0.4974742034397473</v>
      </c>
      <c r="X43" s="32">
        <v>0.50162394969484281</v>
      </c>
      <c r="Y43" s="32">
        <v>0.46325931849186719</v>
      </c>
      <c r="Z43" s="32">
        <v>0.4327755756888943</v>
      </c>
      <c r="AA43" s="32">
        <v>0.52536252233025227</v>
      </c>
      <c r="AB43" s="32">
        <v>0.6710420073285307</v>
      </c>
      <c r="AC43" s="32">
        <v>0.70762745597367327</v>
      </c>
      <c r="AD43" s="32">
        <v>0.66963338170444386</v>
      </c>
      <c r="AE43" s="32">
        <v>0.85392725773148503</v>
      </c>
      <c r="AF43" s="32">
        <v>0.50077439920423139</v>
      </c>
      <c r="AG43" s="32">
        <v>0.48140168328146465</v>
      </c>
      <c r="AH43" s="32">
        <v>0.73446091344661291</v>
      </c>
      <c r="AI43" s="32">
        <v>0.76453861656237354</v>
      </c>
      <c r="AJ43" s="32">
        <v>0.59814352394195802</v>
      </c>
      <c r="AK43" s="32">
        <v>0.67313129984228925</v>
      </c>
      <c r="AL43" s="32">
        <v>0.62957332626051776</v>
      </c>
      <c r="AM43" s="32">
        <v>0.58155588271987524</v>
      </c>
      <c r="AN43" s="32">
        <v>0</v>
      </c>
      <c r="AO43" s="33">
        <v>0.7166376955505106</v>
      </c>
    </row>
  </sheetData>
  <mergeCells count="2">
    <mergeCell ref="A2:B3"/>
    <mergeCell ref="A43:B43"/>
  </mergeCells>
  <phoneticPr fontId="3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63583-8D67-4EF9-B08C-51083E3024EC}">
  <sheetPr codeName="Sheet2">
    <tabColor rgb="FF00B0F0"/>
  </sheetPr>
  <dimension ref="A1:AQ44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41" width="12.5" style="2" customWidth="1"/>
    <col min="42" max="42" width="7.125" style="2" bestFit="1" customWidth="1"/>
    <col min="43" max="43" width="8.375" style="2" bestFit="1" customWidth="1"/>
    <col min="44" max="50" width="18.625" style="2" customWidth="1"/>
    <col min="51" max="16384" width="9" style="2"/>
  </cols>
  <sheetData>
    <row r="1" spans="1:43" x14ac:dyDescent="0.15">
      <c r="A1" s="1" t="s">
        <v>67</v>
      </c>
    </row>
    <row r="2" spans="1:43" ht="18.75" customHeight="1" x14ac:dyDescent="0.15">
      <c r="A2" s="92"/>
      <c r="B2" s="93"/>
      <c r="C2" s="79">
        <v>1</v>
      </c>
      <c r="D2" s="80">
        <v>2</v>
      </c>
      <c r="E2" s="80">
        <v>3</v>
      </c>
      <c r="F2" s="80">
        <v>6</v>
      </c>
      <c r="G2" s="80">
        <v>11</v>
      </c>
      <c r="H2" s="80">
        <v>15</v>
      </c>
      <c r="I2" s="80">
        <v>16</v>
      </c>
      <c r="J2" s="80">
        <v>20</v>
      </c>
      <c r="K2" s="80">
        <v>21</v>
      </c>
      <c r="L2" s="80">
        <v>22</v>
      </c>
      <c r="M2" s="80">
        <v>25</v>
      </c>
      <c r="N2" s="80">
        <v>26</v>
      </c>
      <c r="O2" s="80">
        <v>27</v>
      </c>
      <c r="P2" s="80">
        <v>28</v>
      </c>
      <c r="Q2" s="80">
        <v>29</v>
      </c>
      <c r="R2" s="80">
        <v>30</v>
      </c>
      <c r="S2" s="80">
        <v>31</v>
      </c>
      <c r="T2" s="80">
        <v>32</v>
      </c>
      <c r="U2" s="80">
        <v>33</v>
      </c>
      <c r="V2" s="80">
        <v>34</v>
      </c>
      <c r="W2" s="80">
        <v>35</v>
      </c>
      <c r="X2" s="80">
        <v>39</v>
      </c>
      <c r="Y2" s="80">
        <v>41</v>
      </c>
      <c r="Z2" s="80">
        <v>46</v>
      </c>
      <c r="AA2" s="80">
        <v>47</v>
      </c>
      <c r="AB2" s="80">
        <v>48</v>
      </c>
      <c r="AC2" s="80">
        <v>51</v>
      </c>
      <c r="AD2" s="80">
        <v>53</v>
      </c>
      <c r="AE2" s="80">
        <v>55</v>
      </c>
      <c r="AF2" s="80">
        <v>57</v>
      </c>
      <c r="AG2" s="80">
        <v>59</v>
      </c>
      <c r="AH2" s="80">
        <v>61</v>
      </c>
      <c r="AI2" s="80">
        <v>63</v>
      </c>
      <c r="AJ2" s="80">
        <v>64</v>
      </c>
      <c r="AK2" s="80">
        <v>65</v>
      </c>
      <c r="AL2" s="80">
        <v>66</v>
      </c>
      <c r="AM2" s="80">
        <v>67</v>
      </c>
      <c r="AN2" s="80">
        <v>68</v>
      </c>
      <c r="AO2" s="82">
        <v>69</v>
      </c>
      <c r="AP2" s="100" t="s">
        <v>72</v>
      </c>
      <c r="AQ2" s="102" t="s">
        <v>73</v>
      </c>
    </row>
    <row r="3" spans="1:43" ht="25.5" x14ac:dyDescent="0.15">
      <c r="A3" s="94"/>
      <c r="B3" s="95"/>
      <c r="C3" s="40" t="s">
        <v>0</v>
      </c>
      <c r="D3" s="40" t="s">
        <v>1</v>
      </c>
      <c r="E3" s="40" t="s">
        <v>2</v>
      </c>
      <c r="F3" s="40" t="s">
        <v>3</v>
      </c>
      <c r="G3" s="40" t="s">
        <v>4</v>
      </c>
      <c r="H3" s="40" t="s">
        <v>5</v>
      </c>
      <c r="I3" s="40" t="s">
        <v>6</v>
      </c>
      <c r="J3" s="40" t="s">
        <v>7</v>
      </c>
      <c r="K3" s="40" t="s">
        <v>8</v>
      </c>
      <c r="L3" s="40" t="s">
        <v>9</v>
      </c>
      <c r="M3" s="40" t="s">
        <v>10</v>
      </c>
      <c r="N3" s="40" t="s">
        <v>11</v>
      </c>
      <c r="O3" s="40" t="s">
        <v>12</v>
      </c>
      <c r="P3" s="40" t="s">
        <v>13</v>
      </c>
      <c r="Q3" s="40" t="s">
        <v>14</v>
      </c>
      <c r="R3" s="40" t="s">
        <v>15</v>
      </c>
      <c r="S3" s="40" t="s">
        <v>16</v>
      </c>
      <c r="T3" s="40" t="s">
        <v>17</v>
      </c>
      <c r="U3" s="40" t="s">
        <v>18</v>
      </c>
      <c r="V3" s="40" t="s">
        <v>19</v>
      </c>
      <c r="W3" s="40" t="s">
        <v>20</v>
      </c>
      <c r="X3" s="40" t="s">
        <v>21</v>
      </c>
      <c r="Y3" s="40" t="s">
        <v>22</v>
      </c>
      <c r="Z3" s="40" t="s">
        <v>23</v>
      </c>
      <c r="AA3" s="40" t="s">
        <v>24</v>
      </c>
      <c r="AB3" s="40" t="s">
        <v>25</v>
      </c>
      <c r="AC3" s="40" t="s">
        <v>26</v>
      </c>
      <c r="AD3" s="40" t="s">
        <v>27</v>
      </c>
      <c r="AE3" s="40" t="s">
        <v>28</v>
      </c>
      <c r="AF3" s="40" t="s">
        <v>29</v>
      </c>
      <c r="AG3" s="40" t="s">
        <v>30</v>
      </c>
      <c r="AH3" s="40" t="s">
        <v>31</v>
      </c>
      <c r="AI3" s="40" t="s">
        <v>32</v>
      </c>
      <c r="AJ3" s="40" t="s">
        <v>33</v>
      </c>
      <c r="AK3" s="40" t="s">
        <v>34</v>
      </c>
      <c r="AL3" s="40" t="s">
        <v>35</v>
      </c>
      <c r="AM3" s="40" t="s">
        <v>36</v>
      </c>
      <c r="AN3" s="40" t="s">
        <v>37</v>
      </c>
      <c r="AO3" s="86" t="s">
        <v>38</v>
      </c>
      <c r="AP3" s="101"/>
      <c r="AQ3" s="103"/>
    </row>
    <row r="4" spans="1:43" x14ac:dyDescent="0.15">
      <c r="A4" s="39">
        <v>1</v>
      </c>
      <c r="B4" s="6" t="s">
        <v>0</v>
      </c>
      <c r="C4" s="21">
        <f t="array" ref="C4:AO42">MINVERSE(単位行列!C4:AO42-投入係数表!C4:AO42)</f>
        <v>1.3129236980847332</v>
      </c>
      <c r="D4" s="21">
        <v>1.1438990974360699E-2</v>
      </c>
      <c r="E4" s="21">
        <v>9.4522170410354989E-2</v>
      </c>
      <c r="F4" s="21">
        <v>3.3446159886707088E-4</v>
      </c>
      <c r="G4" s="21">
        <v>0.54098396272586369</v>
      </c>
      <c r="H4" s="21">
        <v>2.4989493762728344E-3</v>
      </c>
      <c r="I4" s="21">
        <v>1.2960027708771466E-2</v>
      </c>
      <c r="J4" s="21">
        <v>5.7086199238028023E-3</v>
      </c>
      <c r="K4" s="21">
        <v>2.6000840179612566E-4</v>
      </c>
      <c r="L4" s="21">
        <v>2.7597039429257267E-3</v>
      </c>
      <c r="M4" s="21">
        <v>1.0969116547082244E-3</v>
      </c>
      <c r="N4" s="21">
        <v>8.2894124627085422E-5</v>
      </c>
      <c r="O4" s="21">
        <v>1.4666666404639854E-3</v>
      </c>
      <c r="P4" s="21">
        <v>3.6371826662747185E-4</v>
      </c>
      <c r="Q4" s="21">
        <v>3.0918696946890747E-4</v>
      </c>
      <c r="R4" s="21">
        <v>2.7433712639695501E-4</v>
      </c>
      <c r="S4" s="21">
        <v>5.9309037209042314E-4</v>
      </c>
      <c r="T4" s="21">
        <v>6.1725354221808543E-4</v>
      </c>
      <c r="U4" s="21">
        <v>5.6466635852833584E-4</v>
      </c>
      <c r="V4" s="21">
        <v>5.8080894567011528E-4</v>
      </c>
      <c r="W4" s="21">
        <v>4.0776745036033904E-4</v>
      </c>
      <c r="X4" s="21">
        <v>6.9034010204613565E-3</v>
      </c>
      <c r="Y4" s="21">
        <v>2.251983805880411E-3</v>
      </c>
      <c r="Z4" s="21">
        <v>4.145057516918719E-4</v>
      </c>
      <c r="AA4" s="21">
        <v>5.9282651177602268E-4</v>
      </c>
      <c r="AB4" s="21">
        <v>4.1964874097970685E-4</v>
      </c>
      <c r="AC4" s="21">
        <v>6.8928682574318715E-4</v>
      </c>
      <c r="AD4" s="21">
        <v>4.2263971663073028E-4</v>
      </c>
      <c r="AE4" s="21">
        <v>1.5902437603942823E-4</v>
      </c>
      <c r="AF4" s="21">
        <v>5.4071218823970133E-4</v>
      </c>
      <c r="AG4" s="21">
        <v>1.2116515345890204E-3</v>
      </c>
      <c r="AH4" s="21">
        <v>6.8622660014756843E-4</v>
      </c>
      <c r="AI4" s="21">
        <v>5.4917806124605744E-3</v>
      </c>
      <c r="AJ4" s="21">
        <v>8.6273139437975585E-3</v>
      </c>
      <c r="AK4" s="21">
        <v>3.4407412035188894E-3</v>
      </c>
      <c r="AL4" s="21">
        <v>5.4189695090622241E-4</v>
      </c>
      <c r="AM4" s="21">
        <v>7.1196295056209224E-2</v>
      </c>
      <c r="AN4" s="21">
        <v>6.9481853074375285E-3</v>
      </c>
      <c r="AO4" s="22">
        <v>2.2554592246391866E-3</v>
      </c>
      <c r="AP4" s="28">
        <f>SUM(C4:AO4)</f>
        <v>2.1035414739700551</v>
      </c>
      <c r="AQ4" s="25">
        <f>AP4/AVERAGE($AP$4:$AP$42)</f>
        <v>1.1201843228707091</v>
      </c>
    </row>
    <row r="5" spans="1:43" x14ac:dyDescent="0.15">
      <c r="A5" s="39">
        <v>2</v>
      </c>
      <c r="B5" s="6" t="s">
        <v>1</v>
      </c>
      <c r="C5" s="21">
        <v>3.0188084454009544E-3</v>
      </c>
      <c r="D5" s="21">
        <v>1.2330449156390719</v>
      </c>
      <c r="E5" s="21">
        <v>1.8058870896488911E-3</v>
      </c>
      <c r="F5" s="21">
        <v>4.7699611611179177E-4</v>
      </c>
      <c r="G5" s="21">
        <v>3.2986484715565815E-3</v>
      </c>
      <c r="H5" s="21">
        <v>9.3578425452965142E-4</v>
      </c>
      <c r="I5" s="21">
        <v>0.10279574736052088</v>
      </c>
      <c r="J5" s="21">
        <v>1.3877237953713265E-3</v>
      </c>
      <c r="K5" s="21">
        <v>2.5787911376900081E-4</v>
      </c>
      <c r="L5" s="21">
        <v>9.9656942488558558E-4</v>
      </c>
      <c r="M5" s="21">
        <v>2.8921977695756584E-3</v>
      </c>
      <c r="N5" s="21">
        <v>1.6592181738778682E-4</v>
      </c>
      <c r="O5" s="21">
        <v>1.474460442773883E-3</v>
      </c>
      <c r="P5" s="21">
        <v>7.575013748214401E-4</v>
      </c>
      <c r="Q5" s="21">
        <v>5.0565893506336905E-4</v>
      </c>
      <c r="R5" s="21">
        <v>5.0856934026519834E-4</v>
      </c>
      <c r="S5" s="21">
        <v>1.2159724040104599E-3</v>
      </c>
      <c r="T5" s="21">
        <v>1.1417356515398293E-3</v>
      </c>
      <c r="U5" s="21">
        <v>1.1732455528228971E-3</v>
      </c>
      <c r="V5" s="21">
        <v>1.0043785627213888E-3</v>
      </c>
      <c r="W5" s="21">
        <v>5.1256930357451843E-4</v>
      </c>
      <c r="X5" s="21">
        <v>6.168863288856765E-3</v>
      </c>
      <c r="Y5" s="21">
        <v>4.1107575372491666E-3</v>
      </c>
      <c r="Z5" s="21">
        <v>6.8603647416465503E-4</v>
      </c>
      <c r="AA5" s="21">
        <v>9.1464270997489053E-4</v>
      </c>
      <c r="AB5" s="21">
        <v>9.1509624225074595E-4</v>
      </c>
      <c r="AC5" s="21">
        <v>1.1558707193100233E-3</v>
      </c>
      <c r="AD5" s="21">
        <v>9.8462213548094666E-4</v>
      </c>
      <c r="AE5" s="21">
        <v>2.4261688649974839E-4</v>
      </c>
      <c r="AF5" s="21">
        <v>7.3524282959873931E-4</v>
      </c>
      <c r="AG5" s="21">
        <v>1.7815599386513279E-3</v>
      </c>
      <c r="AH5" s="21">
        <v>5.3724541924521862E-4</v>
      </c>
      <c r="AI5" s="21">
        <v>1.2004939197231368E-3</v>
      </c>
      <c r="AJ5" s="21">
        <v>1.2703500711081759E-3</v>
      </c>
      <c r="AK5" s="21">
        <v>2.2684684800241455E-3</v>
      </c>
      <c r="AL5" s="21">
        <v>7.9811394170449849E-4</v>
      </c>
      <c r="AM5" s="21">
        <v>2.6741683518650768E-3</v>
      </c>
      <c r="AN5" s="21">
        <v>4.5610294578457312E-2</v>
      </c>
      <c r="AO5" s="22">
        <v>3.6226982203272013E-4</v>
      </c>
      <c r="AP5" s="28">
        <f t="shared" ref="AP5:AP42" si="0">SUM(C5:AO5)</f>
        <v>1.4317878842116203</v>
      </c>
      <c r="AQ5" s="25">
        <f t="shared" ref="AQ5:AQ43" si="1">AP5/AVERAGE($AP$4:$AP$42)</f>
        <v>0.76246005197276712</v>
      </c>
    </row>
    <row r="6" spans="1:43" x14ac:dyDescent="0.15">
      <c r="A6" s="39">
        <v>3</v>
      </c>
      <c r="B6" s="6" t="s">
        <v>2</v>
      </c>
      <c r="C6" s="21">
        <v>7.9679841565008652E-3</v>
      </c>
      <c r="D6" s="21">
        <v>5.5778374873800612E-4</v>
      </c>
      <c r="E6" s="21">
        <v>1.0849193179789598</v>
      </c>
      <c r="F6" s="21">
        <v>1.9906983526447722E-5</v>
      </c>
      <c r="G6" s="21">
        <v>3.0510310014412963E-2</v>
      </c>
      <c r="H6" s="21">
        <v>9.8223150677036086E-5</v>
      </c>
      <c r="I6" s="21">
        <v>2.2741827362739668E-4</v>
      </c>
      <c r="J6" s="21">
        <v>3.1829931760471881E-4</v>
      </c>
      <c r="K6" s="21">
        <v>1.4444853463614157E-5</v>
      </c>
      <c r="L6" s="21">
        <v>7.4725108880520025E-5</v>
      </c>
      <c r="M6" s="21">
        <v>5.0423646161002337E-5</v>
      </c>
      <c r="N6" s="21">
        <v>4.2591589035604761E-6</v>
      </c>
      <c r="O6" s="21">
        <v>1.4253343995987566E-4</v>
      </c>
      <c r="P6" s="21">
        <v>2.2142808170723664E-5</v>
      </c>
      <c r="Q6" s="21">
        <v>1.801754805279085E-5</v>
      </c>
      <c r="R6" s="21">
        <v>1.6242384378124847E-5</v>
      </c>
      <c r="S6" s="21">
        <v>3.162826013980491E-5</v>
      </c>
      <c r="T6" s="21">
        <v>3.7356199229225713E-5</v>
      </c>
      <c r="U6" s="21">
        <v>3.3876970498733188E-5</v>
      </c>
      <c r="V6" s="21">
        <v>3.1732707898073595E-5</v>
      </c>
      <c r="W6" s="21">
        <v>2.3060246822319581E-5</v>
      </c>
      <c r="X6" s="21">
        <v>7.6461088101662151E-4</v>
      </c>
      <c r="Y6" s="21">
        <v>4.3848863499190463E-5</v>
      </c>
      <c r="Z6" s="21">
        <v>2.4919937692852039E-5</v>
      </c>
      <c r="AA6" s="21">
        <v>2.6750826633842377E-5</v>
      </c>
      <c r="AB6" s="21">
        <v>2.1676514064660096E-5</v>
      </c>
      <c r="AC6" s="21">
        <v>2.8715253597454897E-5</v>
      </c>
      <c r="AD6" s="21">
        <v>2.8708739469544906E-5</v>
      </c>
      <c r="AE6" s="21">
        <v>9.7201974214103608E-6</v>
      </c>
      <c r="AF6" s="21">
        <v>3.2596457455078657E-5</v>
      </c>
      <c r="AG6" s="21">
        <v>9.8743607702729731E-5</v>
      </c>
      <c r="AH6" s="21">
        <v>4.7079819102111422E-5</v>
      </c>
      <c r="AI6" s="21">
        <v>3.4918197186141351E-4</v>
      </c>
      <c r="AJ6" s="21">
        <v>7.6703605063930798E-4</v>
      </c>
      <c r="AK6" s="21">
        <v>1.0259559438289867E-4</v>
      </c>
      <c r="AL6" s="21">
        <v>3.643677137599429E-5</v>
      </c>
      <c r="AM6" s="21">
        <v>7.1855721469094216E-3</v>
      </c>
      <c r="AN6" s="21">
        <v>2.1610849984474354E-4</v>
      </c>
      <c r="AO6" s="22">
        <v>1.3760652430172944E-4</v>
      </c>
      <c r="AP6" s="28">
        <f t="shared" si="0"/>
        <v>1.1350415956135771</v>
      </c>
      <c r="AQ6" s="25">
        <f t="shared" si="1"/>
        <v>0.60443581310181671</v>
      </c>
    </row>
    <row r="7" spans="1:43" x14ac:dyDescent="0.15">
      <c r="A7" s="39">
        <v>6</v>
      </c>
      <c r="B7" s="6" t="s">
        <v>3</v>
      </c>
      <c r="C7" s="21">
        <v>5.7495917211851334E-3</v>
      </c>
      <c r="D7" s="21">
        <v>3.2922729050920453E-3</v>
      </c>
      <c r="E7" s="21">
        <v>5.7282308185215413E-3</v>
      </c>
      <c r="F7" s="21">
        <v>1.0111571482845769</v>
      </c>
      <c r="G7" s="21">
        <v>5.0685759555059821E-3</v>
      </c>
      <c r="H7" s="21">
        <v>5.385465560877825E-3</v>
      </c>
      <c r="I7" s="21">
        <v>1.7418341856116751E-2</v>
      </c>
      <c r="J7" s="21">
        <v>3.7964973949485795E-2</v>
      </c>
      <c r="K7" s="21">
        <v>4.8473700317484485E-2</v>
      </c>
      <c r="L7" s="21">
        <v>9.6312319913577967E-3</v>
      </c>
      <c r="M7" s="21">
        <v>4.5253894243304824E-2</v>
      </c>
      <c r="N7" s="21">
        <v>1.0484117736970018E-3</v>
      </c>
      <c r="O7" s="21">
        <v>0.219662440734088</v>
      </c>
      <c r="P7" s="21">
        <v>1.735494881155266E-2</v>
      </c>
      <c r="Q7" s="21">
        <v>1.0779004805877472E-2</v>
      </c>
      <c r="R7" s="21">
        <v>7.9038381095254059E-3</v>
      </c>
      <c r="S7" s="21">
        <v>1.8849356269308611E-2</v>
      </c>
      <c r="T7" s="21">
        <v>2.8107618469398715E-2</v>
      </c>
      <c r="U7" s="21">
        <v>2.790169958814499E-2</v>
      </c>
      <c r="V7" s="21">
        <v>1.6830556397723278E-2</v>
      </c>
      <c r="W7" s="21">
        <v>1.5588639636844398E-2</v>
      </c>
      <c r="X7" s="21">
        <v>7.9501186466359626E-3</v>
      </c>
      <c r="Y7" s="21">
        <v>1.2143624437176316E-2</v>
      </c>
      <c r="Z7" s="21">
        <v>6.8981411528673708E-2</v>
      </c>
      <c r="AA7" s="21">
        <v>6.435415783138586E-3</v>
      </c>
      <c r="AB7" s="21">
        <v>6.4477308440063124E-3</v>
      </c>
      <c r="AC7" s="21">
        <v>3.3352492212458634E-3</v>
      </c>
      <c r="AD7" s="21">
        <v>1.6306598896829454E-3</v>
      </c>
      <c r="AE7" s="21">
        <v>6.6774430514397135E-4</v>
      </c>
      <c r="AF7" s="21">
        <v>7.5108518195009912E-3</v>
      </c>
      <c r="AG7" s="21">
        <v>2.5606310031491379E-3</v>
      </c>
      <c r="AH7" s="21">
        <v>2.7777193290371167E-3</v>
      </c>
      <c r="AI7" s="21">
        <v>2.6027538780266177E-3</v>
      </c>
      <c r="AJ7" s="21">
        <v>8.8883438220511164E-3</v>
      </c>
      <c r="AK7" s="21">
        <v>2.225663846473679E-3</v>
      </c>
      <c r="AL7" s="21">
        <v>3.4432821596437468E-3</v>
      </c>
      <c r="AM7" s="21">
        <v>4.6889052018285098E-3</v>
      </c>
      <c r="AN7" s="21">
        <v>1.2516156113083007E-2</v>
      </c>
      <c r="AO7" s="22">
        <v>2.42911938903445E-3</v>
      </c>
      <c r="AP7" s="28">
        <f t="shared" si="0"/>
        <v>1.7163853234172017</v>
      </c>
      <c r="AQ7" s="25">
        <f t="shared" si="1"/>
        <v>0.91401474850345232</v>
      </c>
    </row>
    <row r="8" spans="1:43" x14ac:dyDescent="0.15">
      <c r="A8" s="39">
        <v>11</v>
      </c>
      <c r="B8" s="6" t="s">
        <v>4</v>
      </c>
      <c r="C8" s="21">
        <v>0.34746226530129648</v>
      </c>
      <c r="D8" s="21">
        <v>2.4077972815798324E-2</v>
      </c>
      <c r="E8" s="21">
        <v>0.23249238901756747</v>
      </c>
      <c r="F8" s="21">
        <v>5.115798924228063E-4</v>
      </c>
      <c r="G8" s="21">
        <v>1.3334495880088464</v>
      </c>
      <c r="H8" s="21">
        <v>3.3234621967358122E-3</v>
      </c>
      <c r="I8" s="21">
        <v>8.9507976978869808E-3</v>
      </c>
      <c r="J8" s="21">
        <v>1.2134706251200085E-2</v>
      </c>
      <c r="K8" s="21">
        <v>4.5778310019775593E-4</v>
      </c>
      <c r="L8" s="21">
        <v>2.6615344767536471E-3</v>
      </c>
      <c r="M8" s="21">
        <v>1.6080926546564456E-3</v>
      </c>
      <c r="N8" s="21">
        <v>1.0708551099727806E-4</v>
      </c>
      <c r="O8" s="21">
        <v>1.2077837061473637E-3</v>
      </c>
      <c r="P8" s="21">
        <v>4.3728910539564267E-4</v>
      </c>
      <c r="Q8" s="21">
        <v>3.8317718350848608E-4</v>
      </c>
      <c r="R8" s="21">
        <v>3.1459917417641118E-4</v>
      </c>
      <c r="S8" s="21">
        <v>6.592680491250433E-4</v>
      </c>
      <c r="T8" s="21">
        <v>7.559770337440848E-4</v>
      </c>
      <c r="U8" s="21">
        <v>6.2547267206846725E-4</v>
      </c>
      <c r="V8" s="21">
        <v>6.9126675070939358E-4</v>
      </c>
      <c r="W8" s="21">
        <v>4.9279044076125302E-4</v>
      </c>
      <c r="X8" s="21">
        <v>4.3772670270736756E-3</v>
      </c>
      <c r="Y8" s="21">
        <v>1.3376596253998059E-3</v>
      </c>
      <c r="Z8" s="21">
        <v>4.9654541897977767E-4</v>
      </c>
      <c r="AA8" s="21">
        <v>6.6618014921956059E-4</v>
      </c>
      <c r="AB8" s="21">
        <v>5.3054220487050625E-4</v>
      </c>
      <c r="AC8" s="21">
        <v>7.0403347000431917E-4</v>
      </c>
      <c r="AD8" s="21">
        <v>4.7571737134221307E-4</v>
      </c>
      <c r="AE8" s="21">
        <v>2.0478272540129519E-4</v>
      </c>
      <c r="AF8" s="21">
        <v>7.2379973800970566E-4</v>
      </c>
      <c r="AG8" s="21">
        <v>1.8670312548243716E-3</v>
      </c>
      <c r="AH8" s="21">
        <v>1.2695703284477944E-3</v>
      </c>
      <c r="AI8" s="21">
        <v>9.2524082590914099E-3</v>
      </c>
      <c r="AJ8" s="21">
        <v>1.5210544131669281E-2</v>
      </c>
      <c r="AK8" s="21">
        <v>2.9775605626964643E-3</v>
      </c>
      <c r="AL8" s="21">
        <v>7.4426871375131941E-4</v>
      </c>
      <c r="AM8" s="21">
        <v>0.14169938499680898</v>
      </c>
      <c r="AN8" s="21">
        <v>4.9911825249236786E-3</v>
      </c>
      <c r="AO8" s="22">
        <v>5.2060154939703373E-3</v>
      </c>
      <c r="AP8" s="28">
        <f t="shared" si="0"/>
        <v>2.1655393750364795</v>
      </c>
      <c r="AQ8" s="25">
        <f t="shared" si="1"/>
        <v>1.1531996342800086</v>
      </c>
    </row>
    <row r="9" spans="1:43" x14ac:dyDescent="0.15">
      <c r="A9" s="39">
        <v>15</v>
      </c>
      <c r="B9" s="6" t="s">
        <v>5</v>
      </c>
      <c r="C9" s="21">
        <v>6.1122124261770846E-3</v>
      </c>
      <c r="D9" s="21">
        <v>2.8644318119741782E-3</v>
      </c>
      <c r="E9" s="21">
        <v>1.5347904123884657E-2</v>
      </c>
      <c r="F9" s="21">
        <v>3.2637939779681492E-3</v>
      </c>
      <c r="G9" s="21">
        <v>5.1472366674087649E-3</v>
      </c>
      <c r="H9" s="21">
        <v>1.2419720185874665</v>
      </c>
      <c r="I9" s="21">
        <v>6.0281542868691178E-3</v>
      </c>
      <c r="J9" s="21">
        <v>4.2195415623341604E-3</v>
      </c>
      <c r="K9" s="21">
        <v>1.2387926538446321E-3</v>
      </c>
      <c r="L9" s="21">
        <v>3.5378364693132982E-3</v>
      </c>
      <c r="M9" s="21">
        <v>4.332865512179331E-3</v>
      </c>
      <c r="N9" s="21">
        <v>1.0827382486114894E-3</v>
      </c>
      <c r="O9" s="21">
        <v>4.0860915477338904E-3</v>
      </c>
      <c r="P9" s="21">
        <v>2.8680054128791838E-3</v>
      </c>
      <c r="Q9" s="21">
        <v>2.9057661858661482E-3</v>
      </c>
      <c r="R9" s="21">
        <v>3.131000294149389E-3</v>
      </c>
      <c r="S9" s="21">
        <v>4.5946454226636815E-3</v>
      </c>
      <c r="T9" s="21">
        <v>6.9095551217999767E-3</v>
      </c>
      <c r="U9" s="21">
        <v>3.5101103645623095E-3</v>
      </c>
      <c r="V9" s="21">
        <v>4.8620599706137102E-3</v>
      </c>
      <c r="W9" s="21">
        <v>2.4502358244769106E-3</v>
      </c>
      <c r="X9" s="21">
        <v>6.6135062267810496E-3</v>
      </c>
      <c r="Y9" s="21">
        <v>6.5798667526930565E-3</v>
      </c>
      <c r="Z9" s="21">
        <v>2.6724537897219471E-3</v>
      </c>
      <c r="AA9" s="21">
        <v>3.123313544446598E-3</v>
      </c>
      <c r="AB9" s="21">
        <v>4.3202844577437003E-3</v>
      </c>
      <c r="AC9" s="21">
        <v>6.4437691843480206E-3</v>
      </c>
      <c r="AD9" s="21">
        <v>3.0015535024818549E-3</v>
      </c>
      <c r="AE9" s="21">
        <v>5.1707220768266191E-4</v>
      </c>
      <c r="AF9" s="21">
        <v>4.6781098311883557E-3</v>
      </c>
      <c r="AG9" s="21">
        <v>2.7288662673781894E-3</v>
      </c>
      <c r="AH9" s="21">
        <v>6.2128412174347275E-3</v>
      </c>
      <c r="AI9" s="21">
        <v>1.7068250563981643E-3</v>
      </c>
      <c r="AJ9" s="21">
        <v>6.5184335698900767E-3</v>
      </c>
      <c r="AK9" s="21">
        <v>2.9910881316879932E-2</v>
      </c>
      <c r="AL9" s="21">
        <v>4.5406130806198031E-3</v>
      </c>
      <c r="AM9" s="21">
        <v>7.3904285898938361E-3</v>
      </c>
      <c r="AN9" s="21">
        <v>3.0693372472555068E-2</v>
      </c>
      <c r="AO9" s="22">
        <v>1.5322624622192567E-3</v>
      </c>
      <c r="AP9" s="28">
        <f t="shared" si="0"/>
        <v>1.4596494500031325</v>
      </c>
      <c r="AQ9" s="25">
        <f t="shared" si="1"/>
        <v>0.77729697798372865</v>
      </c>
    </row>
    <row r="10" spans="1:43" x14ac:dyDescent="0.15">
      <c r="A10" s="39">
        <v>16</v>
      </c>
      <c r="B10" s="6" t="s">
        <v>6</v>
      </c>
      <c r="C10" s="21">
        <v>3.294450596550498E-2</v>
      </c>
      <c r="D10" s="21">
        <v>3.9468199659651919E-2</v>
      </c>
      <c r="E10" s="21">
        <v>1.477035937776605E-2</v>
      </c>
      <c r="F10" s="21">
        <v>5.292273194729042E-3</v>
      </c>
      <c r="G10" s="21">
        <v>3.0263580486471865E-2</v>
      </c>
      <c r="H10" s="21">
        <v>1.2492026486371559E-2</v>
      </c>
      <c r="I10" s="21">
        <v>1.3935883791175618</v>
      </c>
      <c r="J10" s="21">
        <v>1.753957158790603E-2</v>
      </c>
      <c r="K10" s="21">
        <v>3.3973536366991852E-3</v>
      </c>
      <c r="L10" s="21">
        <v>1.3259200413436114E-2</v>
      </c>
      <c r="M10" s="21">
        <v>3.9065180587191523E-2</v>
      </c>
      <c r="N10" s="21">
        <v>2.2383441013539619E-3</v>
      </c>
      <c r="O10" s="21">
        <v>1.9452770582817944E-2</v>
      </c>
      <c r="P10" s="21">
        <v>1.0194383509551312E-2</v>
      </c>
      <c r="Q10" s="21">
        <v>6.7994408659392954E-3</v>
      </c>
      <c r="R10" s="21">
        <v>6.8483928267292988E-3</v>
      </c>
      <c r="S10" s="21">
        <v>1.6386923544778987E-2</v>
      </c>
      <c r="T10" s="21">
        <v>1.5351038275713437E-2</v>
      </c>
      <c r="U10" s="21">
        <v>1.5794645056676788E-2</v>
      </c>
      <c r="V10" s="21">
        <v>1.3516008323581954E-2</v>
      </c>
      <c r="W10" s="21">
        <v>6.8678021063255058E-3</v>
      </c>
      <c r="X10" s="21">
        <v>8.2166700952299498E-2</v>
      </c>
      <c r="Y10" s="21">
        <v>5.4725757782903277E-2</v>
      </c>
      <c r="Z10" s="21">
        <v>9.1403836787121353E-3</v>
      </c>
      <c r="AA10" s="21">
        <v>1.2276876171940542E-2</v>
      </c>
      <c r="AB10" s="21">
        <v>1.2343795653522895E-2</v>
      </c>
      <c r="AC10" s="21">
        <v>1.5609035612272885E-2</v>
      </c>
      <c r="AD10" s="21">
        <v>1.3283544546090169E-2</v>
      </c>
      <c r="AE10" s="21">
        <v>3.2508192375432969E-3</v>
      </c>
      <c r="AF10" s="21">
        <v>9.9019452434720313E-3</v>
      </c>
      <c r="AG10" s="21">
        <v>2.3891057489203751E-2</v>
      </c>
      <c r="AH10" s="21">
        <v>7.1584588574244209E-3</v>
      </c>
      <c r="AI10" s="21">
        <v>1.5178476673676914E-2</v>
      </c>
      <c r="AJ10" s="21">
        <v>1.5694233429766006E-2</v>
      </c>
      <c r="AK10" s="21">
        <v>3.0601875956519795E-2</v>
      </c>
      <c r="AL10" s="21">
        <v>1.0723025328300861E-2</v>
      </c>
      <c r="AM10" s="21">
        <v>1.5894015164930286E-2</v>
      </c>
      <c r="AN10" s="21">
        <v>0.61809076174051802</v>
      </c>
      <c r="AO10" s="22">
        <v>4.7515532147974372E-3</v>
      </c>
      <c r="AP10" s="28">
        <f t="shared" si="0"/>
        <v>2.670212696440653</v>
      </c>
      <c r="AQ10" s="25">
        <f t="shared" si="1"/>
        <v>1.4219498109718389</v>
      </c>
    </row>
    <row r="11" spans="1:43" x14ac:dyDescent="0.15">
      <c r="A11" s="39">
        <v>20</v>
      </c>
      <c r="B11" s="6" t="s">
        <v>7</v>
      </c>
      <c r="C11" s="21">
        <v>7.4273221741749662E-2</v>
      </c>
      <c r="D11" s="21">
        <v>8.2567599664326898E-3</v>
      </c>
      <c r="E11" s="21">
        <v>3.6912675591684707E-2</v>
      </c>
      <c r="F11" s="21">
        <v>2.3893412974254489E-2</v>
      </c>
      <c r="G11" s="21">
        <v>4.427830369519753E-2</v>
      </c>
      <c r="H11" s="21">
        <v>0.10400760268885977</v>
      </c>
      <c r="I11" s="21">
        <v>6.9346526421850685E-2</v>
      </c>
      <c r="J11" s="21">
        <v>1.3384288131839648</v>
      </c>
      <c r="K11" s="21">
        <v>3.1418244863587366E-2</v>
      </c>
      <c r="L11" s="21">
        <v>0.22259318195236888</v>
      </c>
      <c r="M11" s="21">
        <v>2.5817300057756135E-2</v>
      </c>
      <c r="N11" s="21">
        <v>1.228555919489809E-3</v>
      </c>
      <c r="O11" s="21">
        <v>2.4293229161974218E-2</v>
      </c>
      <c r="P11" s="21">
        <v>1.7393006966430539E-2</v>
      </c>
      <c r="Q11" s="21">
        <v>1.2810577010592248E-2</v>
      </c>
      <c r="R11" s="21">
        <v>1.0602511948137021E-2</v>
      </c>
      <c r="S11" s="21">
        <v>3.1134472721647433E-2</v>
      </c>
      <c r="T11" s="21">
        <v>3.2521062498207021E-2</v>
      </c>
      <c r="U11" s="21">
        <v>2.3321691678886921E-2</v>
      </c>
      <c r="V11" s="21">
        <v>3.3151994874927392E-2</v>
      </c>
      <c r="W11" s="21">
        <v>2.6181686206400438E-2</v>
      </c>
      <c r="X11" s="21">
        <v>4.9681615625186783E-2</v>
      </c>
      <c r="Y11" s="21">
        <v>1.9241672467274429E-2</v>
      </c>
      <c r="Z11" s="21">
        <v>8.8171800452446596E-3</v>
      </c>
      <c r="AA11" s="21">
        <v>2.3712997636778112E-2</v>
      </c>
      <c r="AB11" s="21">
        <v>2.5676167548289202E-2</v>
      </c>
      <c r="AC11" s="21">
        <v>5.5219974063376335E-3</v>
      </c>
      <c r="AD11" s="21">
        <v>4.8854177904262275E-3</v>
      </c>
      <c r="AE11" s="21">
        <v>1.3565238044349799E-3</v>
      </c>
      <c r="AF11" s="21">
        <v>9.5326343053660084E-3</v>
      </c>
      <c r="AG11" s="21">
        <v>7.7234440254964802E-3</v>
      </c>
      <c r="AH11" s="21">
        <v>6.247796410315489E-3</v>
      </c>
      <c r="AI11" s="21">
        <v>1.4661030153596892E-2</v>
      </c>
      <c r="AJ11" s="21">
        <v>0.22745517368974141</v>
      </c>
      <c r="AK11" s="21">
        <v>1.2164983782162112E-2</v>
      </c>
      <c r="AL11" s="21">
        <v>1.4492371163525414E-2</v>
      </c>
      <c r="AM11" s="21">
        <v>1.9687022216476467E-2</v>
      </c>
      <c r="AN11" s="21">
        <v>6.4931959579667686E-2</v>
      </c>
      <c r="AO11" s="22">
        <v>7.5523858318881192E-3</v>
      </c>
      <c r="AP11" s="28">
        <f t="shared" si="0"/>
        <v>2.7152072056066081</v>
      </c>
      <c r="AQ11" s="25">
        <f t="shared" si="1"/>
        <v>1.4459104242550374</v>
      </c>
    </row>
    <row r="12" spans="1:43" x14ac:dyDescent="0.15">
      <c r="A12" s="39">
        <v>21</v>
      </c>
      <c r="B12" s="6" t="s">
        <v>8</v>
      </c>
      <c r="C12" s="21">
        <v>2.8727176364193124E-2</v>
      </c>
      <c r="D12" s="21">
        <v>2.8441011440168702E-2</v>
      </c>
      <c r="E12" s="21">
        <v>4.3330342712225661E-2</v>
      </c>
      <c r="F12" s="21">
        <v>3.6543885636891746E-2</v>
      </c>
      <c r="G12" s="21">
        <v>2.6061062715877339E-2</v>
      </c>
      <c r="H12" s="21">
        <v>1.2522630932507873E-2</v>
      </c>
      <c r="I12" s="21">
        <v>2.878631986182216E-2</v>
      </c>
      <c r="J12" s="21">
        <v>3.4513865395562143E-2</v>
      </c>
      <c r="K12" s="21">
        <v>1.1497185488158415</v>
      </c>
      <c r="L12" s="21">
        <v>1.2019627347541738E-2</v>
      </c>
      <c r="M12" s="21">
        <v>3.2565615671894935E-2</v>
      </c>
      <c r="N12" s="21">
        <v>5.1181334938723479E-3</v>
      </c>
      <c r="O12" s="21">
        <v>4.2551759595255638E-2</v>
      </c>
      <c r="P12" s="21">
        <v>1.5566236246953077E-2</v>
      </c>
      <c r="Q12" s="21">
        <v>9.2693619241405543E-3</v>
      </c>
      <c r="R12" s="21">
        <v>8.0089911294216904E-3</v>
      </c>
      <c r="S12" s="21">
        <v>1.3267151555454821E-2</v>
      </c>
      <c r="T12" s="21">
        <v>1.4162895864148314E-2</v>
      </c>
      <c r="U12" s="21">
        <v>1.3746456432040336E-2</v>
      </c>
      <c r="V12" s="21">
        <v>1.1526516538876848E-2</v>
      </c>
      <c r="W12" s="21">
        <v>1.0831265055784986E-2</v>
      </c>
      <c r="X12" s="21">
        <v>3.2685598788748528E-2</v>
      </c>
      <c r="Y12" s="21">
        <v>3.3999499002722755E-2</v>
      </c>
      <c r="Z12" s="21">
        <v>2.078213436496475E-2</v>
      </c>
      <c r="AA12" s="21">
        <v>1.9287697511330873E-2</v>
      </c>
      <c r="AB12" s="21">
        <v>2.8023511261566453E-2</v>
      </c>
      <c r="AC12" s="21">
        <v>1.4198968807851016E-2</v>
      </c>
      <c r="AD12" s="21">
        <v>9.0586573074143348E-3</v>
      </c>
      <c r="AE12" s="21">
        <v>2.3525370339621725E-3</v>
      </c>
      <c r="AF12" s="21">
        <v>0.13313446165392373</v>
      </c>
      <c r="AG12" s="21">
        <v>1.0365828238196871E-2</v>
      </c>
      <c r="AH12" s="21">
        <v>1.9079228504242849E-2</v>
      </c>
      <c r="AI12" s="21">
        <v>1.0375922720802748E-2</v>
      </c>
      <c r="AJ12" s="21">
        <v>1.3871219489528828E-2</v>
      </c>
      <c r="AK12" s="21">
        <v>1.2873511032543611E-2</v>
      </c>
      <c r="AL12" s="21">
        <v>8.666089801114352E-3</v>
      </c>
      <c r="AM12" s="21">
        <v>1.8295966558644537E-2</v>
      </c>
      <c r="AN12" s="21">
        <v>3.0642401137799914E-2</v>
      </c>
      <c r="AO12" s="22">
        <v>1.8730237438604847E-2</v>
      </c>
      <c r="AP12" s="28">
        <f t="shared" si="0"/>
        <v>2.0137023253844388</v>
      </c>
      <c r="AQ12" s="25">
        <f t="shared" si="1"/>
        <v>1.0723429053988081</v>
      </c>
    </row>
    <row r="13" spans="1:43" x14ac:dyDescent="0.15">
      <c r="A13" s="39">
        <v>22</v>
      </c>
      <c r="B13" s="6" t="s">
        <v>9</v>
      </c>
      <c r="C13" s="21">
        <v>1.7446445160761426E-2</v>
      </c>
      <c r="D13" s="21">
        <v>1.4096139279006608E-2</v>
      </c>
      <c r="E13" s="21">
        <v>2.0267417595958945E-2</v>
      </c>
      <c r="F13" s="21">
        <v>8.6051623112918165E-3</v>
      </c>
      <c r="G13" s="21">
        <v>2.1293131064712367E-2</v>
      </c>
      <c r="H13" s="21">
        <v>1.3172928223994268E-2</v>
      </c>
      <c r="I13" s="21">
        <v>2.0848313879659002E-2</v>
      </c>
      <c r="J13" s="21">
        <v>2.3415487690436297E-2</v>
      </c>
      <c r="K13" s="21">
        <v>3.195248714057651E-3</v>
      </c>
      <c r="L13" s="21">
        <v>1.2233272955794274</v>
      </c>
      <c r="M13" s="21">
        <v>8.4135569871936367E-3</v>
      </c>
      <c r="N13" s="21">
        <v>1.3631396026667359E-3</v>
      </c>
      <c r="O13" s="21">
        <v>1.6091052803024988E-2</v>
      </c>
      <c r="P13" s="21">
        <v>8.8335999553710905E-3</v>
      </c>
      <c r="Q13" s="21">
        <v>1.9081097469170288E-2</v>
      </c>
      <c r="R13" s="21">
        <v>1.8488684525923112E-2</v>
      </c>
      <c r="S13" s="21">
        <v>6.1712421478955844E-2</v>
      </c>
      <c r="T13" s="21">
        <v>2.8410049835153665E-2</v>
      </c>
      <c r="U13" s="21">
        <v>3.6353732985079719E-2</v>
      </c>
      <c r="V13" s="21">
        <v>6.1436168564144682E-2</v>
      </c>
      <c r="W13" s="21">
        <v>5.1009708718330632E-2</v>
      </c>
      <c r="X13" s="21">
        <v>5.218395593346227E-2</v>
      </c>
      <c r="Y13" s="21">
        <v>2.5781879784710533E-2</v>
      </c>
      <c r="Z13" s="21">
        <v>1.0069636177778323E-2</v>
      </c>
      <c r="AA13" s="21">
        <v>4.9787800227158938E-2</v>
      </c>
      <c r="AB13" s="21">
        <v>2.6538060197716776E-2</v>
      </c>
      <c r="AC13" s="21">
        <v>1.2320677420613099E-2</v>
      </c>
      <c r="AD13" s="21">
        <v>8.9122257357287984E-3</v>
      </c>
      <c r="AE13" s="21">
        <v>2.7119592233448859E-3</v>
      </c>
      <c r="AF13" s="21">
        <v>1.2520541070461265E-2</v>
      </c>
      <c r="AG13" s="21">
        <v>1.1082116757530803E-2</v>
      </c>
      <c r="AH13" s="21">
        <v>7.9479496717513691E-3</v>
      </c>
      <c r="AI13" s="21">
        <v>9.0135700526018745E-3</v>
      </c>
      <c r="AJ13" s="21">
        <v>1.1718503890405692E-2</v>
      </c>
      <c r="AK13" s="21">
        <v>1.5327974293724202E-2</v>
      </c>
      <c r="AL13" s="21">
        <v>2.6522966286581472E-2</v>
      </c>
      <c r="AM13" s="21">
        <v>1.1015699810525657E-2</v>
      </c>
      <c r="AN13" s="21">
        <v>7.8587516723522155E-2</v>
      </c>
      <c r="AO13" s="22">
        <v>5.6264784443352932E-3</v>
      </c>
      <c r="AP13" s="28">
        <f t="shared" si="0"/>
        <v>2.0545302941262737</v>
      </c>
      <c r="AQ13" s="25">
        <f t="shared" si="1"/>
        <v>1.0940847398647302</v>
      </c>
    </row>
    <row r="14" spans="1:43" x14ac:dyDescent="0.15">
      <c r="A14" s="39">
        <v>25</v>
      </c>
      <c r="B14" s="6" t="s">
        <v>10</v>
      </c>
      <c r="C14" s="21">
        <v>4.6924064375889075E-3</v>
      </c>
      <c r="D14" s="21">
        <v>1.4290228824674345E-3</v>
      </c>
      <c r="E14" s="21">
        <v>2.0616966510141133E-3</v>
      </c>
      <c r="F14" s="21">
        <v>1.6009953462098432E-3</v>
      </c>
      <c r="G14" s="21">
        <v>3.8747603219141578E-3</v>
      </c>
      <c r="H14" s="21">
        <v>1.8285574912050905E-3</v>
      </c>
      <c r="I14" s="21">
        <v>4.0284467001885614E-3</v>
      </c>
      <c r="J14" s="21">
        <v>9.1629332822239801E-3</v>
      </c>
      <c r="K14" s="21">
        <v>1.6452031191763614E-2</v>
      </c>
      <c r="L14" s="21">
        <v>5.4987986191674639E-3</v>
      </c>
      <c r="M14" s="21">
        <v>1.0407633141828705</v>
      </c>
      <c r="N14" s="21">
        <v>3.4612461628930318E-4</v>
      </c>
      <c r="O14" s="21">
        <v>7.4911591852317508E-3</v>
      </c>
      <c r="P14" s="21">
        <v>7.4479868109277089E-3</v>
      </c>
      <c r="Q14" s="21">
        <v>1.3906087223073091E-2</v>
      </c>
      <c r="R14" s="21">
        <v>1.0926165595031231E-2</v>
      </c>
      <c r="S14" s="21">
        <v>1.6348993516585815E-2</v>
      </c>
      <c r="T14" s="21">
        <v>5.4579311487472054E-2</v>
      </c>
      <c r="U14" s="21">
        <v>2.0360659891667649E-2</v>
      </c>
      <c r="V14" s="21">
        <v>1.8541031886531615E-2</v>
      </c>
      <c r="W14" s="21">
        <v>5.0320583365530795E-3</v>
      </c>
      <c r="X14" s="21">
        <v>5.3155125407890417E-3</v>
      </c>
      <c r="Y14" s="21">
        <v>5.9406196341956548E-2</v>
      </c>
      <c r="Z14" s="21">
        <v>3.3052745446262529E-3</v>
      </c>
      <c r="AA14" s="21">
        <v>9.067793818515248E-3</v>
      </c>
      <c r="AB14" s="21">
        <v>1.9582972741925349E-3</v>
      </c>
      <c r="AC14" s="21">
        <v>1.4019990538461458E-3</v>
      </c>
      <c r="AD14" s="21">
        <v>1.1597668673640365E-3</v>
      </c>
      <c r="AE14" s="21">
        <v>1.1913314193159736E-3</v>
      </c>
      <c r="AF14" s="21">
        <v>3.5076001676421571E-3</v>
      </c>
      <c r="AG14" s="21">
        <v>1.7180827487152852E-3</v>
      </c>
      <c r="AH14" s="21">
        <v>1.8736912809893193E-3</v>
      </c>
      <c r="AI14" s="21">
        <v>2.8316827921252797E-3</v>
      </c>
      <c r="AJ14" s="21">
        <v>3.2879671374665994E-3</v>
      </c>
      <c r="AK14" s="21">
        <v>1.6834032085311099E-3</v>
      </c>
      <c r="AL14" s="21">
        <v>3.8053485545000119E-3</v>
      </c>
      <c r="AM14" s="21">
        <v>2.7249142420771779E-3</v>
      </c>
      <c r="AN14" s="21">
        <v>1.1089527265357923E-2</v>
      </c>
      <c r="AO14" s="22">
        <v>3.9825304512246373E-3</v>
      </c>
      <c r="AP14" s="28">
        <f t="shared" si="0"/>
        <v>1.3656834613652122</v>
      </c>
      <c r="AQ14" s="25">
        <f t="shared" si="1"/>
        <v>0.72725792305766268</v>
      </c>
    </row>
    <row r="15" spans="1:43" x14ac:dyDescent="0.15">
      <c r="A15" s="39">
        <v>26</v>
      </c>
      <c r="B15" s="6" t="s">
        <v>11</v>
      </c>
      <c r="C15" s="21">
        <v>3.1898371723760618E-3</v>
      </c>
      <c r="D15" s="21">
        <v>1.703698071167417E-3</v>
      </c>
      <c r="E15" s="21">
        <v>4.664613906842285E-3</v>
      </c>
      <c r="F15" s="21">
        <v>3.8356336005322977E-3</v>
      </c>
      <c r="G15" s="21">
        <v>4.4858631041184869E-3</v>
      </c>
      <c r="H15" s="21">
        <v>2.4211436558375693E-3</v>
      </c>
      <c r="I15" s="21">
        <v>8.3011913238665112E-3</v>
      </c>
      <c r="J15" s="21">
        <v>5.9730276535385112E-3</v>
      </c>
      <c r="K15" s="21">
        <v>1.2641769684773648E-3</v>
      </c>
      <c r="L15" s="21">
        <v>5.1790288537632324E-3</v>
      </c>
      <c r="M15" s="21">
        <v>1.0180449646299534E-2</v>
      </c>
      <c r="N15" s="21">
        <v>1.3285324518442552</v>
      </c>
      <c r="O15" s="21">
        <v>6.7888012100496518E-3</v>
      </c>
      <c r="P15" s="21">
        <v>0.27182496734060185</v>
      </c>
      <c r="Q15" s="21">
        <v>0.11310646566746733</v>
      </c>
      <c r="R15" s="21">
        <v>0.13205994668950755</v>
      </c>
      <c r="S15" s="21">
        <v>4.9826170447187783E-2</v>
      </c>
      <c r="T15" s="21">
        <v>2.9721988875900582E-2</v>
      </c>
      <c r="U15" s="21">
        <v>0.12228543730129776</v>
      </c>
      <c r="V15" s="21">
        <v>2.8020908991348153E-2</v>
      </c>
      <c r="W15" s="21">
        <v>8.5928901410490463E-2</v>
      </c>
      <c r="X15" s="21">
        <v>9.188041868693729E-3</v>
      </c>
      <c r="Y15" s="21">
        <v>5.3567038026752029E-2</v>
      </c>
      <c r="Z15" s="21">
        <v>4.9417008461495162E-3</v>
      </c>
      <c r="AA15" s="21">
        <v>6.3048380942188681E-3</v>
      </c>
      <c r="AB15" s="21">
        <v>1.8879548685351128E-3</v>
      </c>
      <c r="AC15" s="21">
        <v>2.4936520242624404E-3</v>
      </c>
      <c r="AD15" s="21">
        <v>2.0256949871251665E-3</v>
      </c>
      <c r="AE15" s="21">
        <v>1.2979472982140288E-3</v>
      </c>
      <c r="AF15" s="21">
        <v>4.5508023861781897E-3</v>
      </c>
      <c r="AG15" s="21">
        <v>3.1149843291238813E-3</v>
      </c>
      <c r="AH15" s="21">
        <v>4.1763715691054059E-3</v>
      </c>
      <c r="AI15" s="21">
        <v>1.855216721136828E-3</v>
      </c>
      <c r="AJ15" s="21">
        <v>2.9752354974201447E-3</v>
      </c>
      <c r="AK15" s="21">
        <v>2.4607576184434441E-3</v>
      </c>
      <c r="AL15" s="21">
        <v>9.6543661284900183E-3</v>
      </c>
      <c r="AM15" s="21">
        <v>2.642356408120819E-3</v>
      </c>
      <c r="AN15" s="21">
        <v>8.3063763376062319E-3</v>
      </c>
      <c r="AO15" s="22">
        <v>5.3640859381555248E-3</v>
      </c>
      <c r="AP15" s="28">
        <f t="shared" si="0"/>
        <v>2.3461021246826577</v>
      </c>
      <c r="AQ15" s="25">
        <f t="shared" si="1"/>
        <v>1.2493534605539167</v>
      </c>
    </row>
    <row r="16" spans="1:43" x14ac:dyDescent="0.15">
      <c r="A16" s="39">
        <v>27</v>
      </c>
      <c r="B16" s="6" t="s">
        <v>12</v>
      </c>
      <c r="C16" s="21">
        <v>3.3155927468981865E-3</v>
      </c>
      <c r="D16" s="21">
        <v>1.3872950592208871E-3</v>
      </c>
      <c r="E16" s="21">
        <v>4.1533696328596064E-3</v>
      </c>
      <c r="F16" s="21">
        <v>3.1787065192561059E-3</v>
      </c>
      <c r="G16" s="21">
        <v>3.8917544807536798E-3</v>
      </c>
      <c r="H16" s="21">
        <v>3.2661305438847223E-3</v>
      </c>
      <c r="I16" s="21">
        <v>5.3516141882450352E-3</v>
      </c>
      <c r="J16" s="21">
        <v>2.2716330559633468E-2</v>
      </c>
      <c r="K16" s="21">
        <v>1.6348418261994163E-3</v>
      </c>
      <c r="L16" s="21">
        <v>8.8272654440565961E-3</v>
      </c>
      <c r="M16" s="21">
        <v>2.0794166820967699E-2</v>
      </c>
      <c r="N16" s="21">
        <v>3.8541543142574469E-4</v>
      </c>
      <c r="O16" s="21">
        <v>1.3651146699289123</v>
      </c>
      <c r="P16" s="21">
        <v>8.7959835386514806E-2</v>
      </c>
      <c r="Q16" s="21">
        <v>5.243533033120179E-2</v>
      </c>
      <c r="R16" s="21">
        <v>3.632461350569386E-2</v>
      </c>
      <c r="S16" s="21">
        <v>9.5259987332110621E-2</v>
      </c>
      <c r="T16" s="21">
        <v>0.13587641793928817</v>
      </c>
      <c r="U16" s="21">
        <v>0.15117404030539197</v>
      </c>
      <c r="V16" s="21">
        <v>8.3432935668739827E-2</v>
      </c>
      <c r="W16" s="21">
        <v>8.0290625510112651E-2</v>
      </c>
      <c r="X16" s="21">
        <v>1.4987081389266004E-2</v>
      </c>
      <c r="Y16" s="21">
        <v>2.7275794758649659E-2</v>
      </c>
      <c r="Z16" s="21">
        <v>9.3839673494167733E-3</v>
      </c>
      <c r="AA16" s="21">
        <v>5.0783014635066058E-3</v>
      </c>
      <c r="AB16" s="21">
        <v>2.3075378557509945E-3</v>
      </c>
      <c r="AC16" s="21">
        <v>2.1202887612539831E-3</v>
      </c>
      <c r="AD16" s="21">
        <v>1.9791692246164316E-3</v>
      </c>
      <c r="AE16" s="21">
        <v>8.4846631670599485E-4</v>
      </c>
      <c r="AF16" s="21">
        <v>3.9347960665850716E-3</v>
      </c>
      <c r="AG16" s="21">
        <v>3.1071786659652451E-3</v>
      </c>
      <c r="AH16" s="21">
        <v>4.0540254279965082E-3</v>
      </c>
      <c r="AI16" s="21">
        <v>2.059232218356361E-3</v>
      </c>
      <c r="AJ16" s="21">
        <v>8.9338044015055788E-3</v>
      </c>
      <c r="AK16" s="21">
        <v>2.4657601889243367E-3</v>
      </c>
      <c r="AL16" s="21">
        <v>9.4638786187417195E-3</v>
      </c>
      <c r="AM16" s="21">
        <v>2.8556056666202271E-3</v>
      </c>
      <c r="AN16" s="21">
        <v>1.3709957339834742E-2</v>
      </c>
      <c r="AO16" s="22">
        <v>4.3035045737920127E-3</v>
      </c>
      <c r="AP16" s="28">
        <f t="shared" si="0"/>
        <v>2.2856392894488562</v>
      </c>
      <c r="AQ16" s="25">
        <f t="shared" si="1"/>
        <v>1.2171556070847422</v>
      </c>
    </row>
    <row r="17" spans="1:43" x14ac:dyDescent="0.15">
      <c r="A17" s="39">
        <v>28</v>
      </c>
      <c r="B17" s="6" t="s">
        <v>13</v>
      </c>
      <c r="C17" s="21">
        <v>7.1980866292134542E-3</v>
      </c>
      <c r="D17" s="21">
        <v>2.9404249861642744E-3</v>
      </c>
      <c r="E17" s="21">
        <v>5.6139379279770809E-3</v>
      </c>
      <c r="F17" s="21">
        <v>3.9110298704325593E-3</v>
      </c>
      <c r="G17" s="21">
        <v>1.1704500455267514E-2</v>
      </c>
      <c r="H17" s="21">
        <v>4.962679090017714E-3</v>
      </c>
      <c r="I17" s="21">
        <v>1.0663807039392278E-2</v>
      </c>
      <c r="J17" s="21">
        <v>1.6425330080656105E-2</v>
      </c>
      <c r="K17" s="21">
        <v>1.764273352270422E-3</v>
      </c>
      <c r="L17" s="21">
        <v>6.8822746791689857E-3</v>
      </c>
      <c r="M17" s="21">
        <v>1.2297666367866788E-2</v>
      </c>
      <c r="N17" s="21">
        <v>7.1725769329639632E-4</v>
      </c>
      <c r="O17" s="21">
        <v>6.1850547925084674E-3</v>
      </c>
      <c r="P17" s="21">
        <v>1.0702955232708264</v>
      </c>
      <c r="Q17" s="21">
        <v>2.7045108212624031E-2</v>
      </c>
      <c r="R17" s="21">
        <v>3.635327714461415E-2</v>
      </c>
      <c r="S17" s="21">
        <v>4.6820365262053E-2</v>
      </c>
      <c r="T17" s="21">
        <v>3.6417347030047044E-2</v>
      </c>
      <c r="U17" s="21">
        <v>3.7851198935155331E-2</v>
      </c>
      <c r="V17" s="21">
        <v>4.8441020771809319E-2</v>
      </c>
      <c r="W17" s="21">
        <v>2.25636967607518E-2</v>
      </c>
      <c r="X17" s="21">
        <v>1.2018524998184822E-2</v>
      </c>
      <c r="Y17" s="21">
        <v>9.644770594970381E-2</v>
      </c>
      <c r="Z17" s="21">
        <v>6.4960951177382674E-3</v>
      </c>
      <c r="AA17" s="21">
        <v>8.4646864106364197E-3</v>
      </c>
      <c r="AB17" s="21">
        <v>2.3134966683477486E-3</v>
      </c>
      <c r="AC17" s="21">
        <v>4.5086359596938673E-3</v>
      </c>
      <c r="AD17" s="21">
        <v>2.0551285478937211E-3</v>
      </c>
      <c r="AE17" s="21">
        <v>2.1701889825550594E-3</v>
      </c>
      <c r="AF17" s="21">
        <v>4.7082082165219126E-3</v>
      </c>
      <c r="AG17" s="21">
        <v>3.6105174644042825E-3</v>
      </c>
      <c r="AH17" s="21">
        <v>6.8285365691631451E-3</v>
      </c>
      <c r="AI17" s="21">
        <v>2.3572748902058365E-3</v>
      </c>
      <c r="AJ17" s="21">
        <v>5.2854074464566501E-3</v>
      </c>
      <c r="AK17" s="21">
        <v>4.3752949625998714E-3</v>
      </c>
      <c r="AL17" s="21">
        <v>6.4315417243472391E-3</v>
      </c>
      <c r="AM17" s="21">
        <v>5.3941391048767393E-3</v>
      </c>
      <c r="AN17" s="21">
        <v>1.0838094333129236E-2</v>
      </c>
      <c r="AO17" s="22">
        <v>5.403584888557007E-3</v>
      </c>
      <c r="AP17" s="28">
        <f t="shared" si="0"/>
        <v>1.6067609225871291</v>
      </c>
      <c r="AQ17" s="25">
        <f t="shared" si="1"/>
        <v>0.85563722814860987</v>
      </c>
    </row>
    <row r="18" spans="1:43" x14ac:dyDescent="0.15">
      <c r="A18" s="39">
        <v>29</v>
      </c>
      <c r="B18" s="6" t="s">
        <v>14</v>
      </c>
      <c r="C18" s="21">
        <v>9.7487329322878491E-4</v>
      </c>
      <c r="D18" s="21">
        <v>6.9560627265562896E-4</v>
      </c>
      <c r="E18" s="21">
        <v>1.0856788884107899E-3</v>
      </c>
      <c r="F18" s="21">
        <v>1.4322699095837565E-3</v>
      </c>
      <c r="G18" s="21">
        <v>1.212919236502082E-3</v>
      </c>
      <c r="H18" s="21">
        <v>8.4611732893743324E-4</v>
      </c>
      <c r="I18" s="21">
        <v>1.2722359419630326E-3</v>
      </c>
      <c r="J18" s="21">
        <v>1.1518783768753368E-3</v>
      </c>
      <c r="K18" s="21">
        <v>5.3345354459610294E-4</v>
      </c>
      <c r="L18" s="21">
        <v>1.4282321772065931E-3</v>
      </c>
      <c r="M18" s="21">
        <v>2.7460250787325713E-3</v>
      </c>
      <c r="N18" s="21">
        <v>2.3818404324675018E-4</v>
      </c>
      <c r="O18" s="21">
        <v>1.9484529838191384E-3</v>
      </c>
      <c r="P18" s="21">
        <v>1.749763494991285E-3</v>
      </c>
      <c r="Q18" s="21">
        <v>1.1493343684924058</v>
      </c>
      <c r="R18" s="21">
        <v>3.2873034904296175E-2</v>
      </c>
      <c r="S18" s="21">
        <v>1.768426812458045E-2</v>
      </c>
      <c r="T18" s="21">
        <v>5.3420118899033748E-3</v>
      </c>
      <c r="U18" s="21">
        <v>3.0600715222405862E-2</v>
      </c>
      <c r="V18" s="21">
        <v>4.320818391142474E-3</v>
      </c>
      <c r="W18" s="21">
        <v>1.4784828072023991E-2</v>
      </c>
      <c r="X18" s="21">
        <v>2.7972199478222643E-3</v>
      </c>
      <c r="Y18" s="21">
        <v>9.1643073596694262E-3</v>
      </c>
      <c r="Z18" s="21">
        <v>3.0231225520507389E-3</v>
      </c>
      <c r="AA18" s="21">
        <v>1.1336219917792578E-2</v>
      </c>
      <c r="AB18" s="21">
        <v>1.1556446720358722E-3</v>
      </c>
      <c r="AC18" s="21">
        <v>1.2368105059505103E-3</v>
      </c>
      <c r="AD18" s="21">
        <v>1.4999386250632114E-3</v>
      </c>
      <c r="AE18" s="21">
        <v>4.6477537909628269E-4</v>
      </c>
      <c r="AF18" s="21">
        <v>2.2591881189526182E-3</v>
      </c>
      <c r="AG18" s="21">
        <v>2.2474527816157331E-3</v>
      </c>
      <c r="AH18" s="21">
        <v>1.8452900236202335E-3</v>
      </c>
      <c r="AI18" s="21">
        <v>1.0625200405117287E-3</v>
      </c>
      <c r="AJ18" s="21">
        <v>1.1796735713523487E-3</v>
      </c>
      <c r="AK18" s="21">
        <v>1.1759220627975864E-3</v>
      </c>
      <c r="AL18" s="21">
        <v>1.0076518040257939E-2</v>
      </c>
      <c r="AM18" s="21">
        <v>1.0724362579343696E-3</v>
      </c>
      <c r="AN18" s="21">
        <v>2.0430143609944293E-3</v>
      </c>
      <c r="AO18" s="22">
        <v>7.8464450852054938E-4</v>
      </c>
      <c r="AP18" s="28">
        <f t="shared" si="0"/>
        <v>1.3266804343935459</v>
      </c>
      <c r="AQ18" s="25">
        <f t="shared" si="1"/>
        <v>0.70648791215043483</v>
      </c>
    </row>
    <row r="19" spans="1:43" x14ac:dyDescent="0.15">
      <c r="A19" s="39">
        <v>30</v>
      </c>
      <c r="B19" s="6" t="s">
        <v>15</v>
      </c>
      <c r="C19" s="21">
        <v>1.0739585322692034E-3</v>
      </c>
      <c r="D19" s="21">
        <v>9.7244819222355283E-4</v>
      </c>
      <c r="E19" s="21">
        <v>9.0664676611125743E-4</v>
      </c>
      <c r="F19" s="21">
        <v>1.4775189749168585E-3</v>
      </c>
      <c r="G19" s="21">
        <v>1.3868944461122813E-3</v>
      </c>
      <c r="H19" s="21">
        <v>9.3971375342380046E-4</v>
      </c>
      <c r="I19" s="21">
        <v>1.2804679495308244E-3</v>
      </c>
      <c r="J19" s="21">
        <v>1.2559615933166758E-3</v>
      </c>
      <c r="K19" s="21">
        <v>6.2230671819583797E-4</v>
      </c>
      <c r="L19" s="21">
        <v>4.3540457228394341E-3</v>
      </c>
      <c r="M19" s="21">
        <v>2.913536621510374E-3</v>
      </c>
      <c r="N19" s="21">
        <v>5.6819113539459214E-4</v>
      </c>
      <c r="O19" s="21">
        <v>1.8579196659691587E-3</v>
      </c>
      <c r="P19" s="21">
        <v>1.4719952133643072E-3</v>
      </c>
      <c r="Q19" s="21">
        <v>7.6387891831116656E-3</v>
      </c>
      <c r="R19" s="21">
        <v>1.0580457553146987</v>
      </c>
      <c r="S19" s="21">
        <v>3.6252492088796203E-3</v>
      </c>
      <c r="T19" s="21">
        <v>5.1657666707586817E-3</v>
      </c>
      <c r="U19" s="21">
        <v>5.2992747300256047E-3</v>
      </c>
      <c r="V19" s="21">
        <v>3.257659342832368E-3</v>
      </c>
      <c r="W19" s="21">
        <v>3.1650050611610838E-3</v>
      </c>
      <c r="X19" s="21">
        <v>1.7000162317059601E-3</v>
      </c>
      <c r="Y19" s="21">
        <v>2.3249388337792144E-3</v>
      </c>
      <c r="Z19" s="21">
        <v>3.4239255142175834E-3</v>
      </c>
      <c r="AA19" s="21">
        <v>2.5734849856362844E-3</v>
      </c>
      <c r="AB19" s="21">
        <v>1.3031972044870996E-3</v>
      </c>
      <c r="AC19" s="21">
        <v>1.4016618269078256E-3</v>
      </c>
      <c r="AD19" s="21">
        <v>1.7608045526866392E-3</v>
      </c>
      <c r="AE19" s="21">
        <v>4.272311559885872E-4</v>
      </c>
      <c r="AF19" s="21">
        <v>2.382006735891869E-3</v>
      </c>
      <c r="AG19" s="21">
        <v>2.6146766898356853E-3</v>
      </c>
      <c r="AH19" s="21">
        <v>1.4236773617254288E-3</v>
      </c>
      <c r="AI19" s="21">
        <v>1.120259362604189E-3</v>
      </c>
      <c r="AJ19" s="21">
        <v>1.0669402382028179E-3</v>
      </c>
      <c r="AK19" s="21">
        <v>1.3449703478056617E-3</v>
      </c>
      <c r="AL19" s="21">
        <v>1.2525845447898663E-2</v>
      </c>
      <c r="AM19" s="21">
        <v>1.1052604025733087E-3</v>
      </c>
      <c r="AN19" s="21">
        <v>1.7562703593319482E-3</v>
      </c>
      <c r="AO19" s="22">
        <v>7.3734179661809601E-4</v>
      </c>
      <c r="AP19" s="28">
        <f t="shared" si="0"/>
        <v>1.148271613844543</v>
      </c>
      <c r="AQ19" s="25">
        <f t="shared" si="1"/>
        <v>0.61148110277022116</v>
      </c>
    </row>
    <row r="20" spans="1:43" x14ac:dyDescent="0.15">
      <c r="A20" s="39">
        <v>31</v>
      </c>
      <c r="B20" s="6" t="s">
        <v>16</v>
      </c>
      <c r="C20" s="21">
        <v>4.6124266176911618E-4</v>
      </c>
      <c r="D20" s="21">
        <v>4.7666349109709745E-4</v>
      </c>
      <c r="E20" s="21">
        <v>4.0995996448899024E-4</v>
      </c>
      <c r="F20" s="21">
        <v>4.089962613281687E-4</v>
      </c>
      <c r="G20" s="21">
        <v>5.7970398243660526E-4</v>
      </c>
      <c r="H20" s="21">
        <v>4.3746615272266867E-4</v>
      </c>
      <c r="I20" s="21">
        <v>5.155261144092453E-4</v>
      </c>
      <c r="J20" s="21">
        <v>4.6515047018927169E-4</v>
      </c>
      <c r="K20" s="21">
        <v>2.0416280531937136E-4</v>
      </c>
      <c r="L20" s="21">
        <v>3.7810911746205582E-4</v>
      </c>
      <c r="M20" s="21">
        <v>3.5755607954994229E-4</v>
      </c>
      <c r="N20" s="21">
        <v>1.3355722800325654E-4</v>
      </c>
      <c r="O20" s="21">
        <v>6.3761059860216571E-4</v>
      </c>
      <c r="P20" s="21">
        <v>3.5037084456060073E-4</v>
      </c>
      <c r="Q20" s="21">
        <v>2.8202700697667494E-3</v>
      </c>
      <c r="R20" s="21">
        <v>2.1683948265486079E-3</v>
      </c>
      <c r="S20" s="21">
        <v>1.0602039467613191</v>
      </c>
      <c r="T20" s="21">
        <v>5.3278299168491462E-4</v>
      </c>
      <c r="U20" s="21">
        <v>7.863779114837923E-4</v>
      </c>
      <c r="V20" s="21">
        <v>1.0760388326922828E-3</v>
      </c>
      <c r="W20" s="21">
        <v>5.1010989983058615E-4</v>
      </c>
      <c r="X20" s="21">
        <v>5.8417761984362398E-4</v>
      </c>
      <c r="Y20" s="21">
        <v>9.1140679425743469E-4</v>
      </c>
      <c r="Z20" s="21">
        <v>1.1397531210151233E-3</v>
      </c>
      <c r="AA20" s="21">
        <v>8.8548425583801892E-4</v>
      </c>
      <c r="AB20" s="21">
        <v>5.7678879884163071E-4</v>
      </c>
      <c r="AC20" s="21">
        <v>1.3258081663073556E-3</v>
      </c>
      <c r="AD20" s="21">
        <v>6.9494311795757096E-4</v>
      </c>
      <c r="AE20" s="21">
        <v>1.6054799800047526E-4</v>
      </c>
      <c r="AF20" s="21">
        <v>8.544824981677868E-4</v>
      </c>
      <c r="AG20" s="21">
        <v>1.0597183844272841E-3</v>
      </c>
      <c r="AH20" s="21">
        <v>4.6301039114208424E-3</v>
      </c>
      <c r="AI20" s="21">
        <v>4.7073548927440594E-4</v>
      </c>
      <c r="AJ20" s="21">
        <v>1.527295230546134E-2</v>
      </c>
      <c r="AK20" s="21">
        <v>5.874775316159161E-4</v>
      </c>
      <c r="AL20" s="21">
        <v>4.0654128259825515E-3</v>
      </c>
      <c r="AM20" s="21">
        <v>2.076039323292225E-3</v>
      </c>
      <c r="AN20" s="21">
        <v>2.5511416877234638E-2</v>
      </c>
      <c r="AO20" s="22">
        <v>6.296730861396247E-4</v>
      </c>
      <c r="AP20" s="28">
        <f t="shared" si="0"/>
        <v>1.1353509191703426</v>
      </c>
      <c r="AQ20" s="25">
        <f t="shared" si="1"/>
        <v>0.60460053502590094</v>
      </c>
    </row>
    <row r="21" spans="1:43" x14ac:dyDescent="0.15">
      <c r="A21" s="39">
        <v>32</v>
      </c>
      <c r="B21" s="6" t="s">
        <v>17</v>
      </c>
      <c r="C21" s="21">
        <v>1.9048769994170561E-3</v>
      </c>
      <c r="D21" s="21">
        <v>1.660707826604241E-3</v>
      </c>
      <c r="E21" s="21">
        <v>2.0961945235480309E-3</v>
      </c>
      <c r="F21" s="21">
        <v>2.2033786917887471E-3</v>
      </c>
      <c r="G21" s="21">
        <v>2.4527022423081503E-3</v>
      </c>
      <c r="H21" s="21">
        <v>1.9041746995746617E-3</v>
      </c>
      <c r="I21" s="21">
        <v>2.3362983459449364E-3</v>
      </c>
      <c r="J21" s="21">
        <v>2.2110053217775667E-3</v>
      </c>
      <c r="K21" s="21">
        <v>9.5895688719986074E-4</v>
      </c>
      <c r="L21" s="21">
        <v>1.7106929582163212E-3</v>
      </c>
      <c r="M21" s="21">
        <v>1.6965761528697461E-3</v>
      </c>
      <c r="N21" s="21">
        <v>4.9151501794275274E-4</v>
      </c>
      <c r="O21" s="21">
        <v>4.5871875329464218E-3</v>
      </c>
      <c r="P21" s="21">
        <v>2.0751539522766015E-3</v>
      </c>
      <c r="Q21" s="21">
        <v>1.8707332257986996E-2</v>
      </c>
      <c r="R21" s="21">
        <v>1.0839789968060004E-2</v>
      </c>
      <c r="S21" s="21">
        <v>0.17543268213434302</v>
      </c>
      <c r="T21" s="21">
        <v>1.4203562218867753</v>
      </c>
      <c r="U21" s="21">
        <v>0.16402611267917205</v>
      </c>
      <c r="V21" s="21">
        <v>0.36587464638631745</v>
      </c>
      <c r="W21" s="21">
        <v>2.2510362803178859E-2</v>
      </c>
      <c r="X21" s="21">
        <v>1.1832988165265011E-2</v>
      </c>
      <c r="Y21" s="21">
        <v>5.949661915593641E-3</v>
      </c>
      <c r="Z21" s="21">
        <v>5.8034190349030117E-3</v>
      </c>
      <c r="AA21" s="21">
        <v>4.0682610741268662E-3</v>
      </c>
      <c r="AB21" s="21">
        <v>2.4224547136180853E-3</v>
      </c>
      <c r="AC21" s="21">
        <v>2.829256601672252E-3</v>
      </c>
      <c r="AD21" s="21">
        <v>3.3986974771345419E-3</v>
      </c>
      <c r="AE21" s="21">
        <v>8.0491199159991639E-4</v>
      </c>
      <c r="AF21" s="21">
        <v>4.2699286076063282E-3</v>
      </c>
      <c r="AG21" s="21">
        <v>5.8487968894633518E-3</v>
      </c>
      <c r="AH21" s="21">
        <v>7.0945213716178601E-3</v>
      </c>
      <c r="AI21" s="21">
        <v>3.2884692963914466E-3</v>
      </c>
      <c r="AJ21" s="21">
        <v>4.3688999211109712E-3</v>
      </c>
      <c r="AK21" s="21">
        <v>2.7954442464053156E-3</v>
      </c>
      <c r="AL21" s="21">
        <v>2.0492750423597678E-2</v>
      </c>
      <c r="AM21" s="21">
        <v>2.3895880317361833E-3</v>
      </c>
      <c r="AN21" s="21">
        <v>5.3145028374459849E-2</v>
      </c>
      <c r="AO21" s="22">
        <v>1.7765503238210815E-3</v>
      </c>
      <c r="AP21" s="28">
        <f t="shared" si="0"/>
        <v>2.3486161977283717</v>
      </c>
      <c r="AQ21" s="25">
        <f t="shared" si="1"/>
        <v>1.2506922624017573</v>
      </c>
    </row>
    <row r="22" spans="1:43" x14ac:dyDescent="0.15">
      <c r="A22" s="39">
        <v>33</v>
      </c>
      <c r="B22" s="6" t="s">
        <v>18</v>
      </c>
      <c r="C22" s="21">
        <v>1.4351680132242788E-3</v>
      </c>
      <c r="D22" s="21">
        <v>9.1448634805168822E-4</v>
      </c>
      <c r="E22" s="21">
        <v>3.0532270777476529E-3</v>
      </c>
      <c r="F22" s="21">
        <v>2.5790873397784184E-3</v>
      </c>
      <c r="G22" s="21">
        <v>1.698945242317552E-3</v>
      </c>
      <c r="H22" s="21">
        <v>1.1044843774388848E-3</v>
      </c>
      <c r="I22" s="21">
        <v>1.5498245990938201E-3</v>
      </c>
      <c r="J22" s="21">
        <v>1.4405736952476083E-3</v>
      </c>
      <c r="K22" s="21">
        <v>7.1392197253575252E-4</v>
      </c>
      <c r="L22" s="21">
        <v>1.1623000658885737E-3</v>
      </c>
      <c r="M22" s="21">
        <v>1.1786510793003651E-3</v>
      </c>
      <c r="N22" s="21">
        <v>3.2558856355678406E-4</v>
      </c>
      <c r="O22" s="21">
        <v>2.8007230145939165E-3</v>
      </c>
      <c r="P22" s="21">
        <v>1.4782009379492743E-3</v>
      </c>
      <c r="Q22" s="21">
        <v>1.3904881688168783E-2</v>
      </c>
      <c r="R22" s="21">
        <v>1.3324663475133737E-2</v>
      </c>
      <c r="S22" s="21">
        <v>2.3866903280284596E-2</v>
      </c>
      <c r="T22" s="21">
        <v>1.354080856791582E-2</v>
      </c>
      <c r="U22" s="21">
        <v>1.1091239823756109</v>
      </c>
      <c r="V22" s="21">
        <v>1.9361905805804373E-2</v>
      </c>
      <c r="W22" s="21">
        <v>7.1798186149731463E-2</v>
      </c>
      <c r="X22" s="21">
        <v>4.0482004855281065E-3</v>
      </c>
      <c r="Y22" s="21">
        <v>1.0458392431577361E-2</v>
      </c>
      <c r="Z22" s="21">
        <v>3.8231692533344601E-3</v>
      </c>
      <c r="AA22" s="21">
        <v>3.0147741186387542E-3</v>
      </c>
      <c r="AB22" s="21">
        <v>1.4721905966869689E-3</v>
      </c>
      <c r="AC22" s="21">
        <v>1.7890047270644441E-3</v>
      </c>
      <c r="AD22" s="21">
        <v>1.9205997654289041E-3</v>
      </c>
      <c r="AE22" s="21">
        <v>5.8550403824701258E-4</v>
      </c>
      <c r="AF22" s="21">
        <v>3.8257838157954669E-3</v>
      </c>
      <c r="AG22" s="21">
        <v>2.9439927011813221E-3</v>
      </c>
      <c r="AH22" s="21">
        <v>4.2074135128670233E-3</v>
      </c>
      <c r="AI22" s="21">
        <v>1.9377262886934147E-3</v>
      </c>
      <c r="AJ22" s="21">
        <v>1.566996111417755E-3</v>
      </c>
      <c r="AK22" s="21">
        <v>1.520614206336611E-3</v>
      </c>
      <c r="AL22" s="21">
        <v>1.2527375528148223E-2</v>
      </c>
      <c r="AM22" s="21">
        <v>1.5019518193644399E-3</v>
      </c>
      <c r="AN22" s="21">
        <v>2.9503602314428674E-3</v>
      </c>
      <c r="AO22" s="22">
        <v>1.3873855343797077E-3</v>
      </c>
      <c r="AP22" s="28">
        <f t="shared" si="0"/>
        <v>1.3478379488355072</v>
      </c>
      <c r="AQ22" s="25">
        <f t="shared" si="1"/>
        <v>0.71775477628507234</v>
      </c>
    </row>
    <row r="23" spans="1:43" x14ac:dyDescent="0.15">
      <c r="A23" s="39">
        <v>34</v>
      </c>
      <c r="B23" s="6" t="s">
        <v>19</v>
      </c>
      <c r="C23" s="21">
        <v>1.6788682518331524E-4</v>
      </c>
      <c r="D23" s="21">
        <v>2.2146723519167553E-4</v>
      </c>
      <c r="E23" s="21">
        <v>1.7779688857484085E-4</v>
      </c>
      <c r="F23" s="21">
        <v>1.5241733571569517E-4</v>
      </c>
      <c r="G23" s="21">
        <v>2.0983910870296053E-4</v>
      </c>
      <c r="H23" s="21">
        <v>1.3997417730566222E-4</v>
      </c>
      <c r="I23" s="21">
        <v>2.0589241138463171E-4</v>
      </c>
      <c r="J23" s="21">
        <v>1.8255091415204743E-4</v>
      </c>
      <c r="K23" s="21">
        <v>1.1702015989009276E-4</v>
      </c>
      <c r="L23" s="21">
        <v>1.4193727878135566E-4</v>
      </c>
      <c r="M23" s="21">
        <v>1.3385474132793492E-4</v>
      </c>
      <c r="N23" s="21">
        <v>4.2841827106085687E-5</v>
      </c>
      <c r="O23" s="21">
        <v>2.6423511310059853E-4</v>
      </c>
      <c r="P23" s="21">
        <v>1.6806235686160729E-4</v>
      </c>
      <c r="Q23" s="21">
        <v>1.6144916546336507E-3</v>
      </c>
      <c r="R23" s="21">
        <v>1.937376176507948E-4</v>
      </c>
      <c r="S23" s="21">
        <v>2.0247366164634819E-4</v>
      </c>
      <c r="T23" s="21">
        <v>2.4012100543960524E-4</v>
      </c>
      <c r="U23" s="21">
        <v>2.4362537871563242E-4</v>
      </c>
      <c r="V23" s="21">
        <v>1.0240134286225344</v>
      </c>
      <c r="W23" s="21">
        <v>5.4641714018741777E-4</v>
      </c>
      <c r="X23" s="21">
        <v>2.0461327098535731E-4</v>
      </c>
      <c r="Y23" s="21">
        <v>2.3618417255996055E-3</v>
      </c>
      <c r="Z23" s="21">
        <v>4.6083572235813348E-4</v>
      </c>
      <c r="AA23" s="21">
        <v>3.9454218477314064E-4</v>
      </c>
      <c r="AB23" s="21">
        <v>1.8875615838021199E-4</v>
      </c>
      <c r="AC23" s="21">
        <v>3.8764102786106099E-4</v>
      </c>
      <c r="AD23" s="21">
        <v>3.2305800248217954E-4</v>
      </c>
      <c r="AE23" s="21">
        <v>1.3168870687079768E-4</v>
      </c>
      <c r="AF23" s="21">
        <v>3.5599047684909074E-4</v>
      </c>
      <c r="AG23" s="21">
        <v>4.4847927496375305E-4</v>
      </c>
      <c r="AH23" s="21">
        <v>2.2867430906645756E-3</v>
      </c>
      <c r="AI23" s="21">
        <v>2.3505670982322343E-4</v>
      </c>
      <c r="AJ23" s="21">
        <v>1.6609261401085335E-4</v>
      </c>
      <c r="AK23" s="21">
        <v>2.2653552339467053E-4</v>
      </c>
      <c r="AL23" s="21">
        <v>1.3443592405100785E-3</v>
      </c>
      <c r="AM23" s="21">
        <v>2.8425926216734526E-4</v>
      </c>
      <c r="AN23" s="21">
        <v>2.5487048175835904E-4</v>
      </c>
      <c r="AO23" s="22">
        <v>3.091036506818847E-4</v>
      </c>
      <c r="AP23" s="28">
        <f t="shared" si="0"/>
        <v>1.0397445385782205</v>
      </c>
      <c r="AQ23" s="25">
        <f t="shared" si="1"/>
        <v>0.55368793357213453</v>
      </c>
    </row>
    <row r="24" spans="1:43" x14ac:dyDescent="0.15">
      <c r="A24" s="39">
        <v>35</v>
      </c>
      <c r="B24" s="6" t="s">
        <v>20</v>
      </c>
      <c r="C24" s="21">
        <v>8.3178795436671966E-3</v>
      </c>
      <c r="D24" s="21">
        <v>5.9042888887188907E-3</v>
      </c>
      <c r="E24" s="21">
        <v>3.5279555432174863E-2</v>
      </c>
      <c r="F24" s="21">
        <v>9.3209298304430446E-3</v>
      </c>
      <c r="G24" s="21">
        <v>1.0092386119644433E-2</v>
      </c>
      <c r="H24" s="21">
        <v>5.633946222955941E-3</v>
      </c>
      <c r="I24" s="21">
        <v>7.6997600047424911E-3</v>
      </c>
      <c r="J24" s="21">
        <v>7.1562627468332828E-3</v>
      </c>
      <c r="K24" s="21">
        <v>3.8286823742901916E-3</v>
      </c>
      <c r="L24" s="21">
        <v>5.3721705879880956E-3</v>
      </c>
      <c r="M24" s="21">
        <v>6.003267733376054E-3</v>
      </c>
      <c r="N24" s="21">
        <v>1.9128488172451975E-3</v>
      </c>
      <c r="O24" s="21">
        <v>1.2768606150183987E-2</v>
      </c>
      <c r="P24" s="21">
        <v>5.3481365969159523E-3</v>
      </c>
      <c r="Q24" s="21">
        <v>5.1843722453869699E-3</v>
      </c>
      <c r="R24" s="21">
        <v>3.8682035386930699E-3</v>
      </c>
      <c r="S24" s="21">
        <v>6.3238275534786489E-3</v>
      </c>
      <c r="T24" s="21">
        <v>7.2583663741980064E-3</v>
      </c>
      <c r="U24" s="21">
        <v>7.3376890661154557E-3</v>
      </c>
      <c r="V24" s="21">
        <v>6.3404434428620156E-3</v>
      </c>
      <c r="W24" s="21">
        <v>1.2648374744819433</v>
      </c>
      <c r="X24" s="21">
        <v>1.0627576621878455E-2</v>
      </c>
      <c r="Y24" s="21">
        <v>1.1628931098804085E-2</v>
      </c>
      <c r="Z24" s="21">
        <v>1.8116984720617884E-2</v>
      </c>
      <c r="AA24" s="21">
        <v>1.1723500291894149E-2</v>
      </c>
      <c r="AB24" s="21">
        <v>8.4330865614509302E-3</v>
      </c>
      <c r="AC24" s="21">
        <v>8.5646997731163178E-3</v>
      </c>
      <c r="AD24" s="21">
        <v>9.83033333034764E-3</v>
      </c>
      <c r="AE24" s="21">
        <v>2.2912713780031918E-3</v>
      </c>
      <c r="AF24" s="21">
        <v>3.2830218024754367E-2</v>
      </c>
      <c r="AG24" s="21">
        <v>1.4007349656799626E-2</v>
      </c>
      <c r="AH24" s="21">
        <v>1.841002505013882E-2</v>
      </c>
      <c r="AI24" s="21">
        <v>6.4095674239450567E-3</v>
      </c>
      <c r="AJ24" s="21">
        <v>5.8875757469251579E-3</v>
      </c>
      <c r="AK24" s="21">
        <v>7.7415526249209245E-3</v>
      </c>
      <c r="AL24" s="21">
        <v>6.3083910654066849E-2</v>
      </c>
      <c r="AM24" s="21">
        <v>7.2299030781955058E-3</v>
      </c>
      <c r="AN24" s="21">
        <v>9.6851098799084091E-3</v>
      </c>
      <c r="AO24" s="22">
        <v>5.7045291679471005E-3</v>
      </c>
      <c r="AP24" s="28">
        <f t="shared" si="0"/>
        <v>1.6779952228355717</v>
      </c>
      <c r="AQ24" s="25">
        <f t="shared" si="1"/>
        <v>0.89357113502726571</v>
      </c>
    </row>
    <row r="25" spans="1:43" x14ac:dyDescent="0.15">
      <c r="A25" s="39">
        <v>39</v>
      </c>
      <c r="B25" s="6" t="s">
        <v>21</v>
      </c>
      <c r="C25" s="21">
        <v>6.793242496590122E-3</v>
      </c>
      <c r="D25" s="21">
        <v>6.6522175882306163E-3</v>
      </c>
      <c r="E25" s="21">
        <v>7.9351843598605611E-3</v>
      </c>
      <c r="F25" s="21">
        <v>5.3214427064614579E-3</v>
      </c>
      <c r="G25" s="21">
        <v>9.4409342612797615E-3</v>
      </c>
      <c r="H25" s="21">
        <v>2.7007588101215986E-2</v>
      </c>
      <c r="I25" s="21">
        <v>2.7558646854086818E-2</v>
      </c>
      <c r="J25" s="21">
        <v>1.734401727476827E-2</v>
      </c>
      <c r="K25" s="21">
        <v>2.4772165758388232E-3</v>
      </c>
      <c r="L25" s="21">
        <v>1.1111771139430862E-2</v>
      </c>
      <c r="M25" s="21">
        <v>1.2478797618303504E-2</v>
      </c>
      <c r="N25" s="21">
        <v>1.0752392735629795E-3</v>
      </c>
      <c r="O25" s="21">
        <v>0.1738852304377102</v>
      </c>
      <c r="P25" s="21">
        <v>1.4466648117859984E-2</v>
      </c>
      <c r="Q25" s="21">
        <v>9.7877113150420265E-3</v>
      </c>
      <c r="R25" s="21">
        <v>1.0785493789185309E-2</v>
      </c>
      <c r="S25" s="21">
        <v>1.9965575850199261E-2</v>
      </c>
      <c r="T25" s="21">
        <v>2.3129803533227262E-2</v>
      </c>
      <c r="U25" s="21">
        <v>2.4099594023502376E-2</v>
      </c>
      <c r="V25" s="21">
        <v>1.7654177067116285E-2</v>
      </c>
      <c r="W25" s="21">
        <v>1.3141415186406725E-2</v>
      </c>
      <c r="X25" s="21">
        <v>1.0507677849021952</v>
      </c>
      <c r="Y25" s="21">
        <v>1.1854718576822267E-2</v>
      </c>
      <c r="Z25" s="21">
        <v>1.162249888359925E-2</v>
      </c>
      <c r="AA25" s="21">
        <v>8.5778123387719677E-3</v>
      </c>
      <c r="AB25" s="21">
        <v>9.1189667610216858E-3</v>
      </c>
      <c r="AC25" s="21">
        <v>9.7522879912850628E-3</v>
      </c>
      <c r="AD25" s="21">
        <v>1.9147726786260848E-2</v>
      </c>
      <c r="AE25" s="21">
        <v>2.112408723737606E-3</v>
      </c>
      <c r="AF25" s="21">
        <v>5.8510447102167081E-3</v>
      </c>
      <c r="AG25" s="21">
        <v>2.3672800048487815E-2</v>
      </c>
      <c r="AH25" s="21">
        <v>1.0641192836608004E-2</v>
      </c>
      <c r="AI25" s="21">
        <v>1.6300519444252339E-2</v>
      </c>
      <c r="AJ25" s="21">
        <v>9.5047769894839838E-3</v>
      </c>
      <c r="AK25" s="21">
        <v>3.548353780640813E-2</v>
      </c>
      <c r="AL25" s="21">
        <v>1.1703356877545869E-2</v>
      </c>
      <c r="AM25" s="21">
        <v>1.0538374176587552E-2</v>
      </c>
      <c r="AN25" s="21">
        <v>0.15235720814384085</v>
      </c>
      <c r="AO25" s="22">
        <v>4.4916540110341435E-3</v>
      </c>
      <c r="AP25" s="28">
        <f t="shared" si="0"/>
        <v>1.8456106175780387</v>
      </c>
      <c r="AQ25" s="25">
        <f t="shared" si="1"/>
        <v>0.98283019637010371</v>
      </c>
    </row>
    <row r="26" spans="1:43" x14ac:dyDescent="0.15">
      <c r="A26" s="39">
        <v>41</v>
      </c>
      <c r="B26" s="6" t="s">
        <v>22</v>
      </c>
      <c r="C26" s="21">
        <v>8.8705744393432207E-3</v>
      </c>
      <c r="D26" s="21">
        <v>3.2991232623584008E-3</v>
      </c>
      <c r="E26" s="21">
        <v>5.5261430797332554E-3</v>
      </c>
      <c r="F26" s="21">
        <v>5.7030441278689836E-3</v>
      </c>
      <c r="G26" s="21">
        <v>6.9895935144800893E-3</v>
      </c>
      <c r="H26" s="21">
        <v>5.4240070114914629E-3</v>
      </c>
      <c r="I26" s="21">
        <v>1.540216964183329E-2</v>
      </c>
      <c r="J26" s="21">
        <v>1.1473969490204624E-2</v>
      </c>
      <c r="K26" s="21">
        <v>6.0136211107039966E-3</v>
      </c>
      <c r="L26" s="21">
        <v>9.0420907785155637E-3</v>
      </c>
      <c r="M26" s="21">
        <v>7.6319456234602108E-3</v>
      </c>
      <c r="N26" s="21">
        <v>2.69869804213642E-3</v>
      </c>
      <c r="O26" s="21">
        <v>2.0821118465349318E-2</v>
      </c>
      <c r="P26" s="21">
        <v>9.7566047049084566E-3</v>
      </c>
      <c r="Q26" s="21">
        <v>5.627875244596057E-3</v>
      </c>
      <c r="R26" s="21">
        <v>4.2465128880406116E-3</v>
      </c>
      <c r="S26" s="21">
        <v>7.7700272513858085E-3</v>
      </c>
      <c r="T26" s="21">
        <v>1.2585895456054551E-2</v>
      </c>
      <c r="U26" s="21">
        <v>9.0414764198116053E-3</v>
      </c>
      <c r="V26" s="21">
        <v>8.3602769324729355E-3</v>
      </c>
      <c r="W26" s="21">
        <v>4.7028637035830805E-3</v>
      </c>
      <c r="X26" s="21">
        <v>7.3622164890463585E-3</v>
      </c>
      <c r="Y26" s="21">
        <v>1.0056537763265823</v>
      </c>
      <c r="Z26" s="21">
        <v>3.2128758014089681E-2</v>
      </c>
      <c r="AA26" s="21">
        <v>5.9169856661061906E-2</v>
      </c>
      <c r="AB26" s="21">
        <v>7.3029024315331035E-3</v>
      </c>
      <c r="AC26" s="21">
        <v>7.180524478056902E-3</v>
      </c>
      <c r="AD26" s="21">
        <v>6.1356794189955715E-3</v>
      </c>
      <c r="AE26" s="21">
        <v>1.5953875618429345E-2</v>
      </c>
      <c r="AF26" s="21">
        <v>1.3506092298114036E-2</v>
      </c>
      <c r="AG26" s="21">
        <v>9.5564821950643395E-3</v>
      </c>
      <c r="AH26" s="21">
        <v>1.0477721246620279E-2</v>
      </c>
      <c r="AI26" s="21">
        <v>9.3867360336729148E-3</v>
      </c>
      <c r="AJ26" s="21">
        <v>7.3346422553756665E-3</v>
      </c>
      <c r="AK26" s="21">
        <v>4.7051352158780421E-3</v>
      </c>
      <c r="AL26" s="21">
        <v>4.6207698171188624E-3</v>
      </c>
      <c r="AM26" s="21">
        <v>7.557884962756267E-3</v>
      </c>
      <c r="AN26" s="21">
        <v>1.1452204984353063E-2</v>
      </c>
      <c r="AO26" s="22">
        <v>1.5314837342821047E-2</v>
      </c>
      <c r="AP26" s="28">
        <f t="shared" si="0"/>
        <v>1.405787726977902</v>
      </c>
      <c r="AQ26" s="25">
        <f t="shared" si="1"/>
        <v>0.74861436892549316</v>
      </c>
    </row>
    <row r="27" spans="1:43" x14ac:dyDescent="0.15">
      <c r="A27" s="39">
        <v>46</v>
      </c>
      <c r="B27" s="6" t="s">
        <v>23</v>
      </c>
      <c r="C27" s="21">
        <v>3.7458949220793868E-2</v>
      </c>
      <c r="D27" s="21">
        <v>1.7761759401005901E-2</v>
      </c>
      <c r="E27" s="21">
        <v>4.2338124067998299E-2</v>
      </c>
      <c r="F27" s="21">
        <v>4.6085838585011134E-2</v>
      </c>
      <c r="G27" s="21">
        <v>3.5740953681693846E-2</v>
      </c>
      <c r="H27" s="21">
        <v>3.5480608342821039E-2</v>
      </c>
      <c r="I27" s="21">
        <v>0.12101677048921014</v>
      </c>
      <c r="J27" s="21">
        <v>8.2594739975428599E-2</v>
      </c>
      <c r="K27" s="21">
        <v>2.00268383369075E-2</v>
      </c>
      <c r="L27" s="21">
        <v>5.004950021596416E-2</v>
      </c>
      <c r="M27" s="21">
        <v>4.597361051850557E-2</v>
      </c>
      <c r="N27" s="21">
        <v>1.279255836683362E-2</v>
      </c>
      <c r="O27" s="21">
        <v>0.18006138073852562</v>
      </c>
      <c r="P27" s="21">
        <v>4.5384848576683734E-2</v>
      </c>
      <c r="Q27" s="21">
        <v>2.8029359002561476E-2</v>
      </c>
      <c r="R27" s="21">
        <v>2.3280813942844703E-2</v>
      </c>
      <c r="S27" s="21">
        <v>4.1347943714713509E-2</v>
      </c>
      <c r="T27" s="21">
        <v>7.2273890704030605E-2</v>
      </c>
      <c r="U27" s="21">
        <v>5.457866725056594E-2</v>
      </c>
      <c r="V27" s="21">
        <v>3.9557689063522306E-2</v>
      </c>
      <c r="W27" s="21">
        <v>3.7009131019669697E-2</v>
      </c>
      <c r="X27" s="21">
        <v>4.3066226992388622E-2</v>
      </c>
      <c r="Y27" s="21">
        <v>2.4713398886168459E-2</v>
      </c>
      <c r="Z27" s="21">
        <v>1.1706879516239463</v>
      </c>
      <c r="AA27" s="21">
        <v>6.8181540836544263E-2</v>
      </c>
      <c r="AB27" s="21">
        <v>7.5696675337974056E-2</v>
      </c>
      <c r="AC27" s="21">
        <v>3.8464025021885555E-2</v>
      </c>
      <c r="AD27" s="21">
        <v>1.2964729591078894E-2</v>
      </c>
      <c r="AE27" s="21">
        <v>5.5994643016902502E-3</v>
      </c>
      <c r="AF27" s="21">
        <v>2.1049242128033514E-2</v>
      </c>
      <c r="AG27" s="21">
        <v>2.2925013444121439E-2</v>
      </c>
      <c r="AH27" s="21">
        <v>1.9926882449505034E-2</v>
      </c>
      <c r="AI27" s="21">
        <v>2.3526231838318007E-2</v>
      </c>
      <c r="AJ27" s="21">
        <v>3.5123958624346266E-2</v>
      </c>
      <c r="AK27" s="21">
        <v>1.4146229720259928E-2</v>
      </c>
      <c r="AL27" s="21">
        <v>2.0096533731001995E-2</v>
      </c>
      <c r="AM27" s="21">
        <v>5.0539423266160358E-2</v>
      </c>
      <c r="AN27" s="21">
        <v>7.5741966361979648E-2</v>
      </c>
      <c r="AO27" s="22">
        <v>9.6707079226828543E-3</v>
      </c>
      <c r="AP27" s="28">
        <f t="shared" si="0"/>
        <v>2.8009641772933769</v>
      </c>
      <c r="AQ27" s="25">
        <f t="shared" si="1"/>
        <v>1.4915779884315035</v>
      </c>
    </row>
    <row r="28" spans="1:43" x14ac:dyDescent="0.15">
      <c r="A28" s="39">
        <v>47</v>
      </c>
      <c r="B28" s="6" t="s">
        <v>24</v>
      </c>
      <c r="C28" s="21">
        <v>3.3666492180699217E-3</v>
      </c>
      <c r="D28" s="21">
        <v>1.4162609369533135E-3</v>
      </c>
      <c r="E28" s="21">
        <v>2.8869539780089987E-3</v>
      </c>
      <c r="F28" s="21">
        <v>3.3280948500107321E-3</v>
      </c>
      <c r="G28" s="21">
        <v>3.5678279216224051E-3</v>
      </c>
      <c r="H28" s="21">
        <v>2.7694156327994859E-3</v>
      </c>
      <c r="I28" s="21">
        <v>3.7710605238727851E-3</v>
      </c>
      <c r="J28" s="21">
        <v>4.1252931627671699E-3</v>
      </c>
      <c r="K28" s="21">
        <v>1.05943778595816E-3</v>
      </c>
      <c r="L28" s="21">
        <v>2.0490840104716297E-3</v>
      </c>
      <c r="M28" s="21">
        <v>1.7975363807612498E-3</v>
      </c>
      <c r="N28" s="21">
        <v>4.9402731714880989E-4</v>
      </c>
      <c r="O28" s="21">
        <v>4.3887383751977198E-3</v>
      </c>
      <c r="P28" s="21">
        <v>1.6703727570793006E-3</v>
      </c>
      <c r="Q28" s="21">
        <v>1.6800125892252077E-3</v>
      </c>
      <c r="R28" s="21">
        <v>1.3147060618847073E-3</v>
      </c>
      <c r="S28" s="21">
        <v>1.9341739553289821E-3</v>
      </c>
      <c r="T28" s="21">
        <v>2.9196025524467627E-3</v>
      </c>
      <c r="U28" s="21">
        <v>2.0861756217485728E-3</v>
      </c>
      <c r="V28" s="21">
        <v>1.9556066988098042E-3</v>
      </c>
      <c r="W28" s="21">
        <v>1.6007792911918327E-3</v>
      </c>
      <c r="X28" s="21">
        <v>2.5514930160658693E-3</v>
      </c>
      <c r="Y28" s="21">
        <v>2.7646958911286186E-3</v>
      </c>
      <c r="Z28" s="21">
        <v>3.8367501289436621E-3</v>
      </c>
      <c r="AA28" s="21">
        <v>1.1081435016034158</v>
      </c>
      <c r="AB28" s="21">
        <v>8.1228585710396203E-3</v>
      </c>
      <c r="AC28" s="21">
        <v>3.8042251548908099E-3</v>
      </c>
      <c r="AD28" s="21">
        <v>2.5574570771822874E-3</v>
      </c>
      <c r="AE28" s="21">
        <v>6.9768254197723407E-4</v>
      </c>
      <c r="AF28" s="21">
        <v>5.4173914502913178E-3</v>
      </c>
      <c r="AG28" s="21">
        <v>6.5956192095528825E-3</v>
      </c>
      <c r="AH28" s="21">
        <v>5.0219963007049652E-3</v>
      </c>
      <c r="AI28" s="21">
        <v>7.5971697213734974E-3</v>
      </c>
      <c r="AJ28" s="21">
        <v>6.5284529286112935E-3</v>
      </c>
      <c r="AK28" s="21">
        <v>3.1038099545576429E-3</v>
      </c>
      <c r="AL28" s="21">
        <v>5.7244065813637241E-3</v>
      </c>
      <c r="AM28" s="21">
        <v>1.0230917110541533E-2</v>
      </c>
      <c r="AN28" s="21">
        <v>3.5496634229787256E-3</v>
      </c>
      <c r="AO28" s="22">
        <v>2.0087274245295913E-3</v>
      </c>
      <c r="AP28" s="28">
        <f t="shared" si="0"/>
        <v>1.2384386277105068</v>
      </c>
      <c r="AQ28" s="25">
        <f t="shared" si="1"/>
        <v>0.65949711606141259</v>
      </c>
    </row>
    <row r="29" spans="1:43" x14ac:dyDescent="0.15">
      <c r="A29" s="39">
        <v>48</v>
      </c>
      <c r="B29" s="6" t="s">
        <v>25</v>
      </c>
      <c r="C29" s="21">
        <v>2.6534795512153735E-3</v>
      </c>
      <c r="D29" s="21">
        <v>1.4018468038589716E-3</v>
      </c>
      <c r="E29" s="21">
        <v>2.4327798495456261E-3</v>
      </c>
      <c r="F29" s="21">
        <v>3.5553505156829127E-3</v>
      </c>
      <c r="G29" s="21">
        <v>3.1631880487549592E-3</v>
      </c>
      <c r="H29" s="21">
        <v>2.2798992455648551E-3</v>
      </c>
      <c r="I29" s="21">
        <v>5.8137231185942167E-3</v>
      </c>
      <c r="J29" s="21">
        <v>5.8791792464948922E-3</v>
      </c>
      <c r="K29" s="21">
        <v>1.2114266382740831E-3</v>
      </c>
      <c r="L29" s="21">
        <v>2.5194608880184021E-3</v>
      </c>
      <c r="M29" s="21">
        <v>3.2693574615682698E-3</v>
      </c>
      <c r="N29" s="21">
        <v>6.7576669545978607E-4</v>
      </c>
      <c r="O29" s="21">
        <v>6.8851851929236998E-3</v>
      </c>
      <c r="P29" s="21">
        <v>2.1358404500504817E-3</v>
      </c>
      <c r="Q29" s="21">
        <v>1.7122425786849464E-3</v>
      </c>
      <c r="R29" s="21">
        <v>1.2564083557940091E-3</v>
      </c>
      <c r="S29" s="21">
        <v>2.3558684484988705E-3</v>
      </c>
      <c r="T29" s="21">
        <v>3.9217714405931289E-3</v>
      </c>
      <c r="U29" s="21">
        <v>2.9434252333912191E-3</v>
      </c>
      <c r="V29" s="21">
        <v>2.5596365852501731E-3</v>
      </c>
      <c r="W29" s="21">
        <v>1.851164700848017E-3</v>
      </c>
      <c r="X29" s="21">
        <v>2.9183865173961613E-3</v>
      </c>
      <c r="Y29" s="21">
        <v>4.2503149409305633E-3</v>
      </c>
      <c r="Z29" s="21">
        <v>3.3311106537095923E-2</v>
      </c>
      <c r="AA29" s="21">
        <v>5.6515128934522514E-3</v>
      </c>
      <c r="AB29" s="21">
        <v>1.0031410804615062</v>
      </c>
      <c r="AC29" s="21">
        <v>3.3459508309299051E-3</v>
      </c>
      <c r="AD29" s="21">
        <v>4.5611231899797032E-3</v>
      </c>
      <c r="AE29" s="21">
        <v>6.9322250902868732E-4</v>
      </c>
      <c r="AF29" s="21">
        <v>4.6175816315136191E-3</v>
      </c>
      <c r="AG29" s="21">
        <v>1.1110008540467836E-2</v>
      </c>
      <c r="AH29" s="21">
        <v>1.9756882636157193E-2</v>
      </c>
      <c r="AI29" s="21">
        <v>6.3790194979105787E-3</v>
      </c>
      <c r="AJ29" s="21">
        <v>5.8735009299463667E-3</v>
      </c>
      <c r="AK29" s="21">
        <v>1.8488103770313764E-3</v>
      </c>
      <c r="AL29" s="21">
        <v>3.9537206462743881E-3</v>
      </c>
      <c r="AM29" s="21">
        <v>1.7439341607921297E-2</v>
      </c>
      <c r="AN29" s="21">
        <v>4.4017736153353811E-3</v>
      </c>
      <c r="AO29" s="22">
        <v>9.7008813790540448E-3</v>
      </c>
      <c r="AP29" s="28">
        <f t="shared" si="0"/>
        <v>1.2034312197909982</v>
      </c>
      <c r="AQ29" s="25">
        <f t="shared" si="1"/>
        <v>0.64085486440104356</v>
      </c>
    </row>
    <row r="30" spans="1:43" x14ac:dyDescent="0.15">
      <c r="A30" s="39">
        <v>51</v>
      </c>
      <c r="B30" s="6" t="s">
        <v>26</v>
      </c>
      <c r="C30" s="21">
        <v>0.10105309077241616</v>
      </c>
      <c r="D30" s="21">
        <v>3.4106625816538956E-2</v>
      </c>
      <c r="E30" s="21">
        <v>0.10358449557643153</v>
      </c>
      <c r="F30" s="21">
        <v>2.1987604954047901E-2</v>
      </c>
      <c r="G30" s="21">
        <v>0.1186416792727929</v>
      </c>
      <c r="H30" s="21">
        <v>9.9032962521413803E-2</v>
      </c>
      <c r="I30" s="21">
        <v>0.10218024226196161</v>
      </c>
      <c r="J30" s="21">
        <v>6.3314337842814761E-2</v>
      </c>
      <c r="K30" s="21">
        <v>2.0360492279274663E-2</v>
      </c>
      <c r="L30" s="21">
        <v>7.4639446180625152E-2</v>
      </c>
      <c r="M30" s="21">
        <v>3.6253610139363679E-2</v>
      </c>
      <c r="N30" s="21">
        <v>3.1811378899220734E-2</v>
      </c>
      <c r="O30" s="21">
        <v>5.1128346644080114E-2</v>
      </c>
      <c r="P30" s="21">
        <v>4.6949821506134526E-2</v>
      </c>
      <c r="Q30" s="21">
        <v>4.8934655647887272E-2</v>
      </c>
      <c r="R30" s="21">
        <v>4.6214443762551217E-2</v>
      </c>
      <c r="S30" s="21">
        <v>7.5785624804697818E-2</v>
      </c>
      <c r="T30" s="21">
        <v>7.254342830449792E-2</v>
      </c>
      <c r="U30" s="21">
        <v>7.6891187057011381E-2</v>
      </c>
      <c r="V30" s="21">
        <v>7.0435823968968581E-2</v>
      </c>
      <c r="W30" s="21">
        <v>6.8303116244092174E-2</v>
      </c>
      <c r="X30" s="21">
        <v>7.2208793448566511E-2</v>
      </c>
      <c r="Y30" s="21">
        <v>7.1202686282902702E-2</v>
      </c>
      <c r="Z30" s="21">
        <v>2.0362933275410163E-2</v>
      </c>
      <c r="AA30" s="21">
        <v>3.3784107587134071E-2</v>
      </c>
      <c r="AB30" s="21">
        <v>2.8809470651243198E-2</v>
      </c>
      <c r="AC30" s="21">
        <v>1.0207216170601643</v>
      </c>
      <c r="AD30" s="21">
        <v>1.6655067955889395E-2</v>
      </c>
      <c r="AE30" s="21">
        <v>5.2779765347683678E-3</v>
      </c>
      <c r="AF30" s="21">
        <v>4.4590339784479335E-2</v>
      </c>
      <c r="AG30" s="21">
        <v>2.5333488905715663E-2</v>
      </c>
      <c r="AH30" s="21">
        <v>2.007854277675182E-2</v>
      </c>
      <c r="AI30" s="21">
        <v>2.5476412060132934E-2</v>
      </c>
      <c r="AJ30" s="21">
        <v>6.6612227067143356E-2</v>
      </c>
      <c r="AK30" s="21">
        <v>4.649080052225267E-2</v>
      </c>
      <c r="AL30" s="21">
        <v>3.7087012866172206E-2</v>
      </c>
      <c r="AM30" s="21">
        <v>8.4157168215394818E-2</v>
      </c>
      <c r="AN30" s="21">
        <v>0.30972284866195143</v>
      </c>
      <c r="AO30" s="22">
        <v>1.2484127565826487E-2</v>
      </c>
      <c r="AP30" s="28">
        <f t="shared" si="0"/>
        <v>3.3052080356787221</v>
      </c>
      <c r="AQ30" s="25">
        <f t="shared" si="1"/>
        <v>1.7600994661664096</v>
      </c>
    </row>
    <row r="31" spans="1:43" x14ac:dyDescent="0.15">
      <c r="A31" s="39">
        <v>53</v>
      </c>
      <c r="B31" s="6" t="s">
        <v>27</v>
      </c>
      <c r="C31" s="21">
        <v>2.1350076491511209E-2</v>
      </c>
      <c r="D31" s="21">
        <v>2.1792240318744185E-2</v>
      </c>
      <c r="E31" s="21">
        <v>2.5438562432459729E-2</v>
      </c>
      <c r="F31" s="21">
        <v>3.7393092924654613E-2</v>
      </c>
      <c r="G31" s="21">
        <v>2.2871593776396082E-2</v>
      </c>
      <c r="H31" s="21">
        <v>3.1573514951754068E-2</v>
      </c>
      <c r="I31" s="21">
        <v>3.1630424153218484E-2</v>
      </c>
      <c r="J31" s="21">
        <v>2.4673429307395543E-2</v>
      </c>
      <c r="K31" s="21">
        <v>7.9270954734292475E-3</v>
      </c>
      <c r="L31" s="21">
        <v>1.4976833655848124E-2</v>
      </c>
      <c r="M31" s="21">
        <v>2.3115114302370371E-2</v>
      </c>
      <c r="N31" s="21">
        <v>8.8122081221426833E-3</v>
      </c>
      <c r="O31" s="21">
        <v>6.301382055085937E-2</v>
      </c>
      <c r="P31" s="21">
        <v>2.4862319992500149E-2</v>
      </c>
      <c r="Q31" s="21">
        <v>1.5873907436688088E-2</v>
      </c>
      <c r="R31" s="21">
        <v>1.5413908178640042E-2</v>
      </c>
      <c r="S31" s="21">
        <v>3.0100675513993716E-2</v>
      </c>
      <c r="T31" s="21">
        <v>2.6557533869667142E-2</v>
      </c>
      <c r="U31" s="21">
        <v>2.5527454824035765E-2</v>
      </c>
      <c r="V31" s="21">
        <v>2.4265682398363183E-2</v>
      </c>
      <c r="W31" s="21">
        <v>1.7074921683287954E-2</v>
      </c>
      <c r="X31" s="21">
        <v>3.207385441947587E-2</v>
      </c>
      <c r="Y31" s="21">
        <v>2.7566851264586033E-2</v>
      </c>
      <c r="Z31" s="21">
        <v>6.2247622354567697E-2</v>
      </c>
      <c r="AA31" s="21">
        <v>2.9203698726589761E-2</v>
      </c>
      <c r="AB31" s="21">
        <v>3.9181729306110136E-2</v>
      </c>
      <c r="AC31" s="21">
        <v>2.8490741475002346E-2</v>
      </c>
      <c r="AD31" s="21">
        <v>1.0869543315960897</v>
      </c>
      <c r="AE31" s="21">
        <v>8.3745601028083066E-2</v>
      </c>
      <c r="AF31" s="21">
        <v>4.2735562144540017E-2</v>
      </c>
      <c r="AG31" s="21">
        <v>2.2359930385408153E-2</v>
      </c>
      <c r="AH31" s="21">
        <v>2.6376685490224379E-2</v>
      </c>
      <c r="AI31" s="21">
        <v>1.6452600160847135E-2</v>
      </c>
      <c r="AJ31" s="21">
        <v>1.9078625704572486E-2</v>
      </c>
      <c r="AK31" s="21">
        <v>2.8823892448160478E-2</v>
      </c>
      <c r="AL31" s="21">
        <v>2.2294830318417783E-2</v>
      </c>
      <c r="AM31" s="21">
        <v>2.7977095239460379E-2</v>
      </c>
      <c r="AN31" s="21">
        <v>3.0606162600866651E-2</v>
      </c>
      <c r="AO31" s="22">
        <v>3.9852566413751823E-2</v>
      </c>
      <c r="AP31" s="28">
        <f t="shared" si="0"/>
        <v>2.1802667914347129</v>
      </c>
      <c r="AQ31" s="25">
        <f t="shared" si="1"/>
        <v>1.1610423229884723</v>
      </c>
    </row>
    <row r="32" spans="1:43" x14ac:dyDescent="0.15">
      <c r="A32" s="39">
        <v>55</v>
      </c>
      <c r="B32" s="6" t="s">
        <v>28</v>
      </c>
      <c r="C32" s="21">
        <v>4.415495019944384E-3</v>
      </c>
      <c r="D32" s="21">
        <v>3.1464117848262986E-3</v>
      </c>
      <c r="E32" s="21">
        <v>4.2446940044839152E-3</v>
      </c>
      <c r="F32" s="21">
        <v>4.6571343016095492E-3</v>
      </c>
      <c r="G32" s="21">
        <v>5.2430096561966741E-3</v>
      </c>
      <c r="H32" s="21">
        <v>4.5745157758263445E-3</v>
      </c>
      <c r="I32" s="21">
        <v>4.9129378429767136E-3</v>
      </c>
      <c r="J32" s="21">
        <v>3.7174389669692078E-3</v>
      </c>
      <c r="K32" s="21">
        <v>1.923240907134482E-3</v>
      </c>
      <c r="L32" s="21">
        <v>3.7531743948325193E-3</v>
      </c>
      <c r="M32" s="21">
        <v>3.3704617209276539E-3</v>
      </c>
      <c r="N32" s="21">
        <v>1.3332922363880019E-3</v>
      </c>
      <c r="O32" s="21">
        <v>6.1074388195031621E-3</v>
      </c>
      <c r="P32" s="21">
        <v>3.7901879120871254E-3</v>
      </c>
      <c r="Q32" s="21">
        <v>3.3522156426511441E-3</v>
      </c>
      <c r="R32" s="21">
        <v>2.642119439052717E-3</v>
      </c>
      <c r="S32" s="21">
        <v>3.7230557786434096E-3</v>
      </c>
      <c r="T32" s="21">
        <v>3.8038692766709657E-3</v>
      </c>
      <c r="U32" s="21">
        <v>3.7746346938387454E-3</v>
      </c>
      <c r="V32" s="21">
        <v>3.7894935098287345E-3</v>
      </c>
      <c r="W32" s="21">
        <v>2.568773459165358E-3</v>
      </c>
      <c r="X32" s="21">
        <v>5.7216350420594333E-3</v>
      </c>
      <c r="Y32" s="21">
        <v>5.0058841661485502E-3</v>
      </c>
      <c r="Z32" s="21">
        <v>8.0030440645194045E-3</v>
      </c>
      <c r="AA32" s="21">
        <v>3.5170981995967113E-3</v>
      </c>
      <c r="AB32" s="21">
        <v>3.6421619373259374E-3</v>
      </c>
      <c r="AC32" s="21">
        <v>1.3365075037168521E-2</v>
      </c>
      <c r="AD32" s="21">
        <v>8.6647006458043466E-3</v>
      </c>
      <c r="AE32" s="21">
        <v>1.0250585702663169</v>
      </c>
      <c r="AF32" s="21">
        <v>1.5562125971967062E-2</v>
      </c>
      <c r="AG32" s="21">
        <v>1.0426156142277463E-2</v>
      </c>
      <c r="AH32" s="21">
        <v>3.0897937896938871E-3</v>
      </c>
      <c r="AI32" s="21">
        <v>4.0020972923646442E-3</v>
      </c>
      <c r="AJ32" s="21">
        <v>8.6460556898772817E-3</v>
      </c>
      <c r="AK32" s="21">
        <v>7.9070786041729336E-3</v>
      </c>
      <c r="AL32" s="21">
        <v>6.229259276440015E-3</v>
      </c>
      <c r="AM32" s="21">
        <v>1.2666182521505575E-2</v>
      </c>
      <c r="AN32" s="21">
        <v>7.5710033275333318E-3</v>
      </c>
      <c r="AO32" s="22">
        <v>7.140976901243495E-3</v>
      </c>
      <c r="AP32" s="28">
        <f t="shared" si="0"/>
        <v>1.2350624940195725</v>
      </c>
      <c r="AQ32" s="25">
        <f t="shared" si="1"/>
        <v>0.65769924704894067</v>
      </c>
    </row>
    <row r="33" spans="1:43" x14ac:dyDescent="0.15">
      <c r="A33" s="39">
        <v>57</v>
      </c>
      <c r="B33" s="6" t="s">
        <v>29</v>
      </c>
      <c r="C33" s="21">
        <v>0.17235003771991939</v>
      </c>
      <c r="D33" s="21">
        <v>0.13791079952648386</v>
      </c>
      <c r="E33" s="21">
        <v>0.11401396984141926</v>
      </c>
      <c r="F33" s="21">
        <v>0.23398532034293806</v>
      </c>
      <c r="G33" s="21">
        <v>0.15303971849304404</v>
      </c>
      <c r="H33" s="21">
        <v>6.7165228194982149E-2</v>
      </c>
      <c r="I33" s="21">
        <v>0.12168765862686605</v>
      </c>
      <c r="J33" s="21">
        <v>8.1182086121351374E-2</v>
      </c>
      <c r="K33" s="21">
        <v>7.2330141176404017E-2</v>
      </c>
      <c r="L33" s="21">
        <v>5.2214498567302189E-2</v>
      </c>
      <c r="M33" s="21">
        <v>0.10423445551145542</v>
      </c>
      <c r="N33" s="21">
        <v>3.9714145466294697E-2</v>
      </c>
      <c r="O33" s="21">
        <v>0.25487569378624908</v>
      </c>
      <c r="P33" s="21">
        <v>7.9319237304747547E-2</v>
      </c>
      <c r="Q33" s="21">
        <v>5.8461588969372279E-2</v>
      </c>
      <c r="R33" s="21">
        <v>5.0788319530403886E-2</v>
      </c>
      <c r="S33" s="21">
        <v>7.9599422445131296E-2</v>
      </c>
      <c r="T33" s="21">
        <v>7.6323962659484143E-2</v>
      </c>
      <c r="U33" s="21">
        <v>8.2723905618383275E-2</v>
      </c>
      <c r="V33" s="21">
        <v>7.0144764809464771E-2</v>
      </c>
      <c r="W33" s="21">
        <v>5.608405333307815E-2</v>
      </c>
      <c r="X33" s="21">
        <v>0.24362199555137354</v>
      </c>
      <c r="Y33" s="21">
        <v>0.11510276296766335</v>
      </c>
      <c r="Z33" s="21">
        <v>7.5553325788817044E-2</v>
      </c>
      <c r="AA33" s="21">
        <v>6.2128055788638545E-2</v>
      </c>
      <c r="AB33" s="21">
        <v>0.13137411199730892</v>
      </c>
      <c r="AC33" s="21">
        <v>0.10085598939391464</v>
      </c>
      <c r="AD33" s="21">
        <v>6.6126920997854485E-2</v>
      </c>
      <c r="AE33" s="21">
        <v>1.2427697965555857E-2</v>
      </c>
      <c r="AF33" s="21">
        <v>1.1842991044547948</v>
      </c>
      <c r="AG33" s="21">
        <v>6.5476461840748221E-2</v>
      </c>
      <c r="AH33" s="21">
        <v>6.3320146270616107E-2</v>
      </c>
      <c r="AI33" s="21">
        <v>5.1834712697744256E-2</v>
      </c>
      <c r="AJ33" s="21">
        <v>5.3392006090235748E-2</v>
      </c>
      <c r="AK33" s="21">
        <v>7.3149938866034797E-2</v>
      </c>
      <c r="AL33" s="21">
        <v>4.0718791416243093E-2</v>
      </c>
      <c r="AM33" s="21">
        <v>9.844441273527009E-2</v>
      </c>
      <c r="AN33" s="21">
        <v>0.19332521618504861</v>
      </c>
      <c r="AO33" s="22">
        <v>7.137689337037359E-2</v>
      </c>
      <c r="AP33" s="28">
        <f t="shared" si="0"/>
        <v>4.8606775524230086</v>
      </c>
      <c r="AQ33" s="25">
        <f t="shared" si="1"/>
        <v>2.5884228384038668</v>
      </c>
    </row>
    <row r="34" spans="1:43" x14ac:dyDescent="0.15">
      <c r="A34" s="39">
        <v>59</v>
      </c>
      <c r="B34" s="6" t="s">
        <v>30</v>
      </c>
      <c r="C34" s="21">
        <v>2.522931433198335E-2</v>
      </c>
      <c r="D34" s="21">
        <v>1.5070895375956295E-2</v>
      </c>
      <c r="E34" s="21">
        <v>2.3820410700248783E-2</v>
      </c>
      <c r="F34" s="21">
        <v>2.5042630823423676E-2</v>
      </c>
      <c r="G34" s="21">
        <v>2.8217284669436574E-2</v>
      </c>
      <c r="H34" s="21">
        <v>2.3583723660214478E-2</v>
      </c>
      <c r="I34" s="21">
        <v>3.1612858144516365E-2</v>
      </c>
      <c r="J34" s="21">
        <v>3.1778845824499552E-2</v>
      </c>
      <c r="K34" s="21">
        <v>1.0929889353809071E-2</v>
      </c>
      <c r="L34" s="21">
        <v>2.0608606791399458E-2</v>
      </c>
      <c r="M34" s="21">
        <v>2.0704756833103508E-2</v>
      </c>
      <c r="N34" s="21">
        <v>9.0274895929291568E-3</v>
      </c>
      <c r="O34" s="21">
        <v>3.4668215639964639E-2</v>
      </c>
      <c r="P34" s="21">
        <v>2.3431145403839199E-2</v>
      </c>
      <c r="Q34" s="21">
        <v>2.1473100090230568E-2</v>
      </c>
      <c r="R34" s="21">
        <v>1.7335393744227212E-2</v>
      </c>
      <c r="S34" s="21">
        <v>2.6922739854060254E-2</v>
      </c>
      <c r="T34" s="21">
        <v>2.878975256306655E-2</v>
      </c>
      <c r="U34" s="21">
        <v>3.5242978568696195E-2</v>
      </c>
      <c r="V34" s="21">
        <v>4.4055394835706946E-2</v>
      </c>
      <c r="W34" s="21">
        <v>1.7411601286492301E-2</v>
      </c>
      <c r="X34" s="21">
        <v>2.6282099084102235E-2</v>
      </c>
      <c r="Y34" s="21">
        <v>3.5135605444409704E-2</v>
      </c>
      <c r="Z34" s="21">
        <v>5.6805384909713159E-2</v>
      </c>
      <c r="AA34" s="21">
        <v>6.2682485657712547E-2</v>
      </c>
      <c r="AB34" s="21">
        <v>2.7899165657246788E-2</v>
      </c>
      <c r="AC34" s="21">
        <v>6.9499357380451682E-2</v>
      </c>
      <c r="AD34" s="21">
        <v>9.0985782695500478E-2</v>
      </c>
      <c r="AE34" s="21">
        <v>1.313364276058107E-2</v>
      </c>
      <c r="AF34" s="21">
        <v>3.502380184565148E-2</v>
      </c>
      <c r="AG34" s="21">
        <v>1.3722257988650686</v>
      </c>
      <c r="AH34" s="21">
        <v>5.2226577005316167E-2</v>
      </c>
      <c r="AI34" s="21">
        <v>4.4231756174852539E-2</v>
      </c>
      <c r="AJ34" s="21">
        <v>3.4233239650735076E-2</v>
      </c>
      <c r="AK34" s="21">
        <v>9.0595258279867988E-2</v>
      </c>
      <c r="AL34" s="21">
        <v>8.1034888168232344E-2</v>
      </c>
      <c r="AM34" s="21">
        <v>4.8272561589955604E-2</v>
      </c>
      <c r="AN34" s="21">
        <v>3.9262103703726223E-2</v>
      </c>
      <c r="AO34" s="22">
        <v>6.3683843260517861E-2</v>
      </c>
      <c r="AP34" s="28">
        <f t="shared" si="0"/>
        <v>2.7581703802214466</v>
      </c>
      <c r="AQ34" s="25">
        <f t="shared" si="1"/>
        <v>1.4687893050662002</v>
      </c>
    </row>
    <row r="35" spans="1:43" x14ac:dyDescent="0.15">
      <c r="A35" s="39">
        <v>61</v>
      </c>
      <c r="B35" s="6" t="s">
        <v>31</v>
      </c>
      <c r="C35" s="21">
        <v>7.2104393694751728E-4</v>
      </c>
      <c r="D35" s="21">
        <v>2.7644346656785994E-4</v>
      </c>
      <c r="E35" s="21">
        <v>1.4250560782458456E-3</v>
      </c>
      <c r="F35" s="21">
        <v>1.0367431678654606E-3</v>
      </c>
      <c r="G35" s="21">
        <v>1.3292318607514221E-3</v>
      </c>
      <c r="H35" s="21">
        <v>4.4644463519548377E-4</v>
      </c>
      <c r="I35" s="21">
        <v>7.9423793898143118E-4</v>
      </c>
      <c r="J35" s="21">
        <v>4.1139636805463231E-4</v>
      </c>
      <c r="K35" s="21">
        <v>1.1370847949454803E-3</v>
      </c>
      <c r="L35" s="21">
        <v>3.3424847723453015E-4</v>
      </c>
      <c r="M35" s="21">
        <v>5.2730776942506877E-4</v>
      </c>
      <c r="N35" s="21">
        <v>4.7590993322105843E-4</v>
      </c>
      <c r="O35" s="21">
        <v>1.717413266796259E-3</v>
      </c>
      <c r="P35" s="21">
        <v>8.3712214817615021E-4</v>
      </c>
      <c r="Q35" s="21">
        <v>8.834160177666016E-4</v>
      </c>
      <c r="R35" s="21">
        <v>6.2908258073206117E-4</v>
      </c>
      <c r="S35" s="21">
        <v>5.592267020836291E-4</v>
      </c>
      <c r="T35" s="21">
        <v>4.6487536509896903E-4</v>
      </c>
      <c r="U35" s="21">
        <v>7.3204454432026405E-4</v>
      </c>
      <c r="V35" s="21">
        <v>6.1801540975604298E-4</v>
      </c>
      <c r="W35" s="21">
        <v>3.8298175797828611E-4</v>
      </c>
      <c r="X35" s="21">
        <v>4.9479595251505817E-4</v>
      </c>
      <c r="Y35" s="21">
        <v>1.6619617493329874E-3</v>
      </c>
      <c r="Z35" s="21">
        <v>9.7544960682498379E-4</v>
      </c>
      <c r="AA35" s="21">
        <v>9.217355489751979E-4</v>
      </c>
      <c r="AB35" s="21">
        <v>8.0276504713437669E-4</v>
      </c>
      <c r="AC35" s="21">
        <v>5.6433672549010714E-4</v>
      </c>
      <c r="AD35" s="21">
        <v>1.0904881398934052E-3</v>
      </c>
      <c r="AE35" s="21">
        <v>3.7389417034913762E-4</v>
      </c>
      <c r="AF35" s="21">
        <v>7.7267044799836794E-4</v>
      </c>
      <c r="AG35" s="21">
        <v>9.2467520103175983E-4</v>
      </c>
      <c r="AH35" s="21">
        <v>1.000239915400996</v>
      </c>
      <c r="AI35" s="21">
        <v>7.4893462142228801E-4</v>
      </c>
      <c r="AJ35" s="21">
        <v>4.5947891140298502E-4</v>
      </c>
      <c r="AK35" s="21">
        <v>1.1728972324539628E-3</v>
      </c>
      <c r="AL35" s="21">
        <v>6.5840554290347644E-4</v>
      </c>
      <c r="AM35" s="21">
        <v>8.3290398152777439E-4</v>
      </c>
      <c r="AN35" s="21">
        <v>6.9372405348067654E-4</v>
      </c>
      <c r="AO35" s="22">
        <v>8.7418207379736476E-2</v>
      </c>
      <c r="AP35" s="28">
        <f t="shared" si="0"/>
        <v>1.1165465659336133</v>
      </c>
      <c r="AQ35" s="25">
        <f t="shared" si="1"/>
        <v>0.59458678347492622</v>
      </c>
    </row>
    <row r="36" spans="1:43" x14ac:dyDescent="0.15">
      <c r="A36" s="39">
        <v>63</v>
      </c>
      <c r="B36" s="6" t="s">
        <v>32</v>
      </c>
      <c r="C36" s="21">
        <v>4.7991309063874878E-4</v>
      </c>
      <c r="D36" s="21">
        <v>9.1818843647331898E-4</v>
      </c>
      <c r="E36" s="21">
        <v>4.481466349718961E-4</v>
      </c>
      <c r="F36" s="21">
        <v>1.3846684952484643E-3</v>
      </c>
      <c r="G36" s="21">
        <v>7.2762920886626135E-4</v>
      </c>
      <c r="H36" s="21">
        <v>4.3755428221773404E-4</v>
      </c>
      <c r="I36" s="21">
        <v>8.9719987563907416E-4</v>
      </c>
      <c r="J36" s="21">
        <v>7.2911347106196589E-4</v>
      </c>
      <c r="K36" s="21">
        <v>2.4807474091939808E-4</v>
      </c>
      <c r="L36" s="21">
        <v>5.331991223914025E-4</v>
      </c>
      <c r="M36" s="21">
        <v>1.0553766585881317E-3</v>
      </c>
      <c r="N36" s="21">
        <v>1.2302779522290613E-4</v>
      </c>
      <c r="O36" s="21">
        <v>9.9310798686007198E-4</v>
      </c>
      <c r="P36" s="21">
        <v>8.3005135960652939E-4</v>
      </c>
      <c r="Q36" s="21">
        <v>1.1665035633779631E-3</v>
      </c>
      <c r="R36" s="21">
        <v>5.5059535953085135E-4</v>
      </c>
      <c r="S36" s="21">
        <v>1.0788989374675068E-3</v>
      </c>
      <c r="T36" s="21">
        <v>2.5918334783237486E-3</v>
      </c>
      <c r="U36" s="21">
        <v>1.7348617507817452E-3</v>
      </c>
      <c r="V36" s="21">
        <v>2.7570497421945317E-3</v>
      </c>
      <c r="W36" s="21">
        <v>8.1749990271507648E-4</v>
      </c>
      <c r="X36" s="21">
        <v>5.6140595777795987E-4</v>
      </c>
      <c r="Y36" s="21">
        <v>7.3725826948025535E-4</v>
      </c>
      <c r="Z36" s="21">
        <v>2.5938794375371995E-3</v>
      </c>
      <c r="AA36" s="21">
        <v>8.3193567752807879E-4</v>
      </c>
      <c r="AB36" s="21">
        <v>6.5228086270869483E-4</v>
      </c>
      <c r="AC36" s="21">
        <v>8.2650691747207213E-4</v>
      </c>
      <c r="AD36" s="21">
        <v>8.9439074679111723E-4</v>
      </c>
      <c r="AE36" s="21">
        <v>1.4310272773997013E-4</v>
      </c>
      <c r="AF36" s="21">
        <v>8.5079746236680362E-4</v>
      </c>
      <c r="AG36" s="21">
        <v>8.0265982687686803E-3</v>
      </c>
      <c r="AH36" s="21">
        <v>6.2113238113065778E-4</v>
      </c>
      <c r="AI36" s="21">
        <v>1.0004183247605831</v>
      </c>
      <c r="AJ36" s="21">
        <v>5.4911225809050582E-4</v>
      </c>
      <c r="AK36" s="21">
        <v>6.9767217399107435E-4</v>
      </c>
      <c r="AL36" s="21">
        <v>1.1611539146842067E-3</v>
      </c>
      <c r="AM36" s="21">
        <v>1.0185130483092776E-3</v>
      </c>
      <c r="AN36" s="21">
        <v>8.6687699584182874E-4</v>
      </c>
      <c r="AO36" s="22">
        <v>2.6001141248081562E-3</v>
      </c>
      <c r="AP36" s="28">
        <f t="shared" si="0"/>
        <v>1.0445535498787071</v>
      </c>
      <c r="AQ36" s="25">
        <f t="shared" si="1"/>
        <v>0.55624884294044197</v>
      </c>
    </row>
    <row r="37" spans="1:43" x14ac:dyDescent="0.15">
      <c r="A37" s="39">
        <v>64</v>
      </c>
      <c r="B37" s="6" t="s">
        <v>33</v>
      </c>
      <c r="C37" s="21">
        <v>8.228657699432987E-5</v>
      </c>
      <c r="D37" s="21">
        <v>6.2618257097677284E-5</v>
      </c>
      <c r="E37" s="21">
        <v>5.9209509914562209E-5</v>
      </c>
      <c r="F37" s="21">
        <v>1.0835219763470124E-4</v>
      </c>
      <c r="G37" s="21">
        <v>7.5221587765168435E-5</v>
      </c>
      <c r="H37" s="21">
        <v>3.8936562037735337E-5</v>
      </c>
      <c r="I37" s="21">
        <v>7.5207636241042368E-5</v>
      </c>
      <c r="J37" s="21">
        <v>5.2401480408045134E-5</v>
      </c>
      <c r="K37" s="21">
        <v>3.5312337803470854E-5</v>
      </c>
      <c r="L37" s="21">
        <v>3.3596103733260244E-5</v>
      </c>
      <c r="M37" s="21">
        <v>5.4235231020034854E-5</v>
      </c>
      <c r="N37" s="21">
        <v>2.0356160945514433E-5</v>
      </c>
      <c r="O37" s="21">
        <v>1.3935234390687905E-4</v>
      </c>
      <c r="P37" s="21">
        <v>4.4697038635449274E-5</v>
      </c>
      <c r="Q37" s="21">
        <v>3.3218669333145115E-5</v>
      </c>
      <c r="R37" s="21">
        <v>2.8407469060684229E-5</v>
      </c>
      <c r="S37" s="21">
        <v>4.5229438333274486E-5</v>
      </c>
      <c r="T37" s="21">
        <v>4.8605884484440658E-5</v>
      </c>
      <c r="U37" s="21">
        <v>4.9855442050598609E-5</v>
      </c>
      <c r="V37" s="21">
        <v>4.3907376510743222E-5</v>
      </c>
      <c r="W37" s="21">
        <v>3.2696306289569181E-5</v>
      </c>
      <c r="X37" s="21">
        <v>1.1334307403290778E-4</v>
      </c>
      <c r="Y37" s="21">
        <v>6.0181994324531557E-5</v>
      </c>
      <c r="Z37" s="21">
        <v>2.1043076410391602E-4</v>
      </c>
      <c r="AA37" s="21">
        <v>1.0161094840240323E-4</v>
      </c>
      <c r="AB37" s="21">
        <v>7.1739816688203459E-5</v>
      </c>
      <c r="AC37" s="21">
        <v>6.7420737030341301E-5</v>
      </c>
      <c r="AD37" s="21">
        <v>8.1647933233206221E-5</v>
      </c>
      <c r="AE37" s="21">
        <v>1.465898252720749E-5</v>
      </c>
      <c r="AF37" s="21">
        <v>4.9307359366147622E-4</v>
      </c>
      <c r="AG37" s="21">
        <v>2.6832079818801943E-4</v>
      </c>
      <c r="AH37" s="21">
        <v>4.797611365562412E-5</v>
      </c>
      <c r="AI37" s="21">
        <v>3.8052100104368419E-5</v>
      </c>
      <c r="AJ37" s="21">
        <v>1.0135215820729322</v>
      </c>
      <c r="AK37" s="21">
        <v>5.1612562868778306E-5</v>
      </c>
      <c r="AL37" s="21">
        <v>4.2294339054676254E-5</v>
      </c>
      <c r="AM37" s="21">
        <v>1.3707014737248006E-4</v>
      </c>
      <c r="AN37" s="21">
        <v>1.0054372224183345E-4</v>
      </c>
      <c r="AO37" s="22">
        <v>8.2009319377476702E-5</v>
      </c>
      <c r="AP37" s="28">
        <f t="shared" si="0"/>
        <v>1.0166672726299999</v>
      </c>
      <c r="AQ37" s="25">
        <f t="shared" si="1"/>
        <v>0.54139875750890909</v>
      </c>
    </row>
    <row r="38" spans="1:43" x14ac:dyDescent="0.15">
      <c r="A38" s="39">
        <v>65</v>
      </c>
      <c r="B38" s="6" t="s">
        <v>34</v>
      </c>
      <c r="C38" s="21">
        <v>4.7801168310907501E-3</v>
      </c>
      <c r="D38" s="21">
        <v>3.431447185305862E-3</v>
      </c>
      <c r="E38" s="21">
        <v>1.5291686403017811E-2</v>
      </c>
      <c r="F38" s="21">
        <v>4.307828543681151E-3</v>
      </c>
      <c r="G38" s="21">
        <v>4.9532701780601231E-3</v>
      </c>
      <c r="H38" s="21">
        <v>3.3537038384223844E-3</v>
      </c>
      <c r="I38" s="21">
        <v>3.5693573001319852E-3</v>
      </c>
      <c r="J38" s="21">
        <v>3.3959426332233647E-3</v>
      </c>
      <c r="K38" s="21">
        <v>1.1548457069535979E-3</v>
      </c>
      <c r="L38" s="21">
        <v>1.9829235613795068E-3</v>
      </c>
      <c r="M38" s="21">
        <v>1.9867913020986117E-3</v>
      </c>
      <c r="N38" s="21">
        <v>1.0541263128725623E-3</v>
      </c>
      <c r="O38" s="21">
        <v>7.108298049911671E-3</v>
      </c>
      <c r="P38" s="21">
        <v>1.7928566323867896E-3</v>
      </c>
      <c r="Q38" s="21">
        <v>3.8151718694108337E-3</v>
      </c>
      <c r="R38" s="21">
        <v>1.6948838639973386E-3</v>
      </c>
      <c r="S38" s="21">
        <v>2.519429749872707E-3</v>
      </c>
      <c r="T38" s="21">
        <v>2.592196066852407E-3</v>
      </c>
      <c r="U38" s="21">
        <v>2.3180858495846913E-3</v>
      </c>
      <c r="V38" s="21">
        <v>1.7933520953977114E-3</v>
      </c>
      <c r="W38" s="21">
        <v>1.3753288641150225E-3</v>
      </c>
      <c r="X38" s="21">
        <v>3.1625402739424006E-3</v>
      </c>
      <c r="Y38" s="21">
        <v>3.2376849286222757E-3</v>
      </c>
      <c r="Z38" s="21">
        <v>7.3333285783408943E-3</v>
      </c>
      <c r="AA38" s="21">
        <v>1.8589768115709636E-2</v>
      </c>
      <c r="AB38" s="21">
        <v>4.0202878232511868E-3</v>
      </c>
      <c r="AC38" s="21">
        <v>2.3010532034208248E-3</v>
      </c>
      <c r="AD38" s="21">
        <v>6.2196022334281278E-3</v>
      </c>
      <c r="AE38" s="21">
        <v>1.0035657472053571E-3</v>
      </c>
      <c r="AF38" s="21">
        <v>3.6798239519869142E-3</v>
      </c>
      <c r="AG38" s="21">
        <v>4.5861462478711439E-3</v>
      </c>
      <c r="AH38" s="21">
        <v>1.2143901852522598E-3</v>
      </c>
      <c r="AI38" s="21">
        <v>3.9773668463119844E-3</v>
      </c>
      <c r="AJ38" s="21">
        <v>3.4439636070855832E-3</v>
      </c>
      <c r="AK38" s="21">
        <v>1.0013436688296296</v>
      </c>
      <c r="AL38" s="21">
        <v>5.6748487492610739E-3</v>
      </c>
      <c r="AM38" s="21">
        <v>6.4629740663834168E-3</v>
      </c>
      <c r="AN38" s="21">
        <v>3.0803430852735154E-3</v>
      </c>
      <c r="AO38" s="22">
        <v>1.2638367151089911E-3</v>
      </c>
      <c r="AP38" s="28">
        <f t="shared" si="0"/>
        <v>1.1548668360258521</v>
      </c>
      <c r="AQ38" s="25">
        <f t="shared" si="1"/>
        <v>0.61499321060587431</v>
      </c>
    </row>
    <row r="39" spans="1:43" x14ac:dyDescent="0.15">
      <c r="A39" s="39">
        <v>66</v>
      </c>
      <c r="B39" s="6" t="s">
        <v>35</v>
      </c>
      <c r="C39" s="21">
        <v>9.3811903306062649E-2</v>
      </c>
      <c r="D39" s="21">
        <v>6.3806247789550755E-2</v>
      </c>
      <c r="E39" s="21">
        <v>7.31037848915502E-2</v>
      </c>
      <c r="F39" s="21">
        <v>9.5200219784159282E-2</v>
      </c>
      <c r="G39" s="21">
        <v>0.12265823765593091</v>
      </c>
      <c r="H39" s="21">
        <v>8.365926347202475E-2</v>
      </c>
      <c r="I39" s="21">
        <v>0.10376707560394365</v>
      </c>
      <c r="J39" s="21">
        <v>0.10763994408856971</v>
      </c>
      <c r="K39" s="21">
        <v>4.7347880771876509E-2</v>
      </c>
      <c r="L39" s="21">
        <v>8.3946322178775457E-2</v>
      </c>
      <c r="M39" s="21">
        <v>7.770135186691228E-2</v>
      </c>
      <c r="N39" s="21">
        <v>2.2424972355486579E-2</v>
      </c>
      <c r="O39" s="21">
        <v>0.1534826014002294</v>
      </c>
      <c r="P39" s="21">
        <v>7.3909737050848315E-2</v>
      </c>
      <c r="Q39" s="21">
        <v>7.80933285375328E-2</v>
      </c>
      <c r="R39" s="21">
        <v>5.5550231108863111E-2</v>
      </c>
      <c r="S39" s="21">
        <v>9.2452876654521662E-2</v>
      </c>
      <c r="T39" s="21">
        <v>0.11141961565507909</v>
      </c>
      <c r="U39" s="21">
        <v>0.11063642399419235</v>
      </c>
      <c r="V39" s="21">
        <v>9.6069302111624039E-2</v>
      </c>
      <c r="W39" s="21">
        <v>6.5573609613994721E-2</v>
      </c>
      <c r="X39" s="21">
        <v>0.11659284049861383</v>
      </c>
      <c r="Y39" s="21">
        <v>0.1808606231008123</v>
      </c>
      <c r="Z39" s="21">
        <v>0.31848699646814471</v>
      </c>
      <c r="AA39" s="21">
        <v>0.20139424222051477</v>
      </c>
      <c r="AB39" s="21">
        <v>0.11445048658952751</v>
      </c>
      <c r="AC39" s="21">
        <v>0.12770165469020509</v>
      </c>
      <c r="AD39" s="21">
        <v>0.16388522565840857</v>
      </c>
      <c r="AE39" s="21">
        <v>3.9218950198812129E-2</v>
      </c>
      <c r="AF39" s="21">
        <v>0.21018456561918056</v>
      </c>
      <c r="AG39" s="21">
        <v>0.24368124790237408</v>
      </c>
      <c r="AH39" s="21">
        <v>0.12486048986712867</v>
      </c>
      <c r="AI39" s="21">
        <v>0.10184842053184669</v>
      </c>
      <c r="AJ39" s="21">
        <v>9.2955470677555205E-2</v>
      </c>
      <c r="AK39" s="21">
        <v>0.12156785635092748</v>
      </c>
      <c r="AL39" s="21">
        <v>1.1875687261651784</v>
      </c>
      <c r="AM39" s="21">
        <v>9.870913001894889E-2</v>
      </c>
      <c r="AN39" s="21">
        <v>0.11650853131394943</v>
      </c>
      <c r="AO39" s="22">
        <v>6.5790195073283292E-2</v>
      </c>
      <c r="AP39" s="28">
        <f t="shared" si="0"/>
        <v>5.4385205828371408</v>
      </c>
      <c r="AQ39" s="25">
        <f t="shared" si="1"/>
        <v>2.8961375717522753</v>
      </c>
    </row>
    <row r="40" spans="1:43" x14ac:dyDescent="0.15">
      <c r="A40" s="39">
        <v>67</v>
      </c>
      <c r="B40" s="6" t="s">
        <v>36</v>
      </c>
      <c r="C40" s="21">
        <v>3.9281823802065968E-3</v>
      </c>
      <c r="D40" s="21">
        <v>4.8194643464362434E-4</v>
      </c>
      <c r="E40" s="21">
        <v>1.5562797311249907E-3</v>
      </c>
      <c r="F40" s="21">
        <v>7.1843345382550852E-4</v>
      </c>
      <c r="G40" s="21">
        <v>2.2700796619481009E-3</v>
      </c>
      <c r="H40" s="21">
        <v>7.1998737307106509E-4</v>
      </c>
      <c r="I40" s="21">
        <v>8.3394281473618309E-4</v>
      </c>
      <c r="J40" s="21">
        <v>8.686126222406138E-4</v>
      </c>
      <c r="K40" s="21">
        <v>3.4034691969772265E-4</v>
      </c>
      <c r="L40" s="21">
        <v>5.6381916625360335E-4</v>
      </c>
      <c r="M40" s="21">
        <v>1.1735907173325961E-3</v>
      </c>
      <c r="N40" s="21">
        <v>2.172605357856237E-4</v>
      </c>
      <c r="O40" s="21">
        <v>9.5143532173475682E-4</v>
      </c>
      <c r="P40" s="21">
        <v>5.5325418370951731E-4</v>
      </c>
      <c r="Q40" s="21">
        <v>6.1472612996532193E-4</v>
      </c>
      <c r="R40" s="21">
        <v>4.381931899826356E-4</v>
      </c>
      <c r="S40" s="21">
        <v>7.2644494743493273E-4</v>
      </c>
      <c r="T40" s="21">
        <v>1.0858016837583518E-3</v>
      </c>
      <c r="U40" s="21">
        <v>8.5601301416535279E-4</v>
      </c>
      <c r="V40" s="21">
        <v>9.0648591511530868E-4</v>
      </c>
      <c r="W40" s="21">
        <v>6.7163817968608926E-4</v>
      </c>
      <c r="X40" s="21">
        <v>8.1540330862531869E-4</v>
      </c>
      <c r="Y40" s="21">
        <v>1.1937261725812162E-3</v>
      </c>
      <c r="Z40" s="21">
        <v>1.374441098602467E-3</v>
      </c>
      <c r="AA40" s="21">
        <v>1.3322940993579237E-3</v>
      </c>
      <c r="AB40" s="21">
        <v>6.2420034718269242E-4</v>
      </c>
      <c r="AC40" s="21">
        <v>1.4574561980656106E-3</v>
      </c>
      <c r="AD40" s="21">
        <v>1.3391505748829385E-3</v>
      </c>
      <c r="AE40" s="21">
        <v>9.2240691982975074E-4</v>
      </c>
      <c r="AF40" s="21">
        <v>1.1802756573642173E-3</v>
      </c>
      <c r="AG40" s="21">
        <v>1.0248040265244026E-2</v>
      </c>
      <c r="AH40" s="21">
        <v>1.1389725767561296E-3</v>
      </c>
      <c r="AI40" s="21">
        <v>1.1003830389873492E-2</v>
      </c>
      <c r="AJ40" s="21">
        <v>2.6793072825328439E-2</v>
      </c>
      <c r="AK40" s="21">
        <v>2.9506440505367758E-3</v>
      </c>
      <c r="AL40" s="21">
        <v>2.9366216093261164E-3</v>
      </c>
      <c r="AM40" s="21">
        <v>1.0115733489538505</v>
      </c>
      <c r="AN40" s="21">
        <v>9.966320372496115E-4</v>
      </c>
      <c r="AO40" s="22">
        <v>3.6863419424874029E-3</v>
      </c>
      <c r="AP40" s="28">
        <f t="shared" si="0"/>
        <v>1.1020433334035631</v>
      </c>
      <c r="AQ40" s="25">
        <f t="shared" si="1"/>
        <v>0.58686347784385218</v>
      </c>
    </row>
    <row r="41" spans="1:43" x14ac:dyDescent="0.15">
      <c r="A41" s="39">
        <v>68</v>
      </c>
      <c r="B41" s="6" t="s">
        <v>37</v>
      </c>
      <c r="C41" s="21">
        <v>1.6052866502729382E-3</v>
      </c>
      <c r="D41" s="21">
        <v>7.5617668042829659E-3</v>
      </c>
      <c r="E41" s="21">
        <v>1.9209431055154922E-3</v>
      </c>
      <c r="F41" s="21">
        <v>2.1494839616069458E-3</v>
      </c>
      <c r="G41" s="21">
        <v>2.1600547086312138E-3</v>
      </c>
      <c r="H41" s="21">
        <v>2.8312419749100064E-3</v>
      </c>
      <c r="I41" s="21">
        <v>2.759119277064253E-3</v>
      </c>
      <c r="J41" s="21">
        <v>1.7350260006294698E-3</v>
      </c>
      <c r="K41" s="21">
        <v>7.901796030491073E-4</v>
      </c>
      <c r="L41" s="21">
        <v>9.5795565239628925E-4</v>
      </c>
      <c r="M41" s="21">
        <v>2.0039627425662097E-3</v>
      </c>
      <c r="N41" s="21">
        <v>1.1319694747956642E-3</v>
      </c>
      <c r="O41" s="21">
        <v>1.9551358301082128E-3</v>
      </c>
      <c r="P41" s="21">
        <v>1.5180995297420189E-3</v>
      </c>
      <c r="Q41" s="21">
        <v>1.787647945985136E-3</v>
      </c>
      <c r="R41" s="21">
        <v>1.8143489834563781E-3</v>
      </c>
      <c r="S41" s="21">
        <v>2.2144276863392165E-3</v>
      </c>
      <c r="T41" s="21">
        <v>2.4529939957704185E-3</v>
      </c>
      <c r="U41" s="21">
        <v>2.1018566133452444E-3</v>
      </c>
      <c r="V41" s="21">
        <v>2.4691730071300399E-3</v>
      </c>
      <c r="W41" s="21">
        <v>1.5752168125361117E-3</v>
      </c>
      <c r="X41" s="21">
        <v>2.456555919770734E-3</v>
      </c>
      <c r="Y41" s="21">
        <v>2.6499113905140976E-3</v>
      </c>
      <c r="Z41" s="21">
        <v>1.5227394847162296E-3</v>
      </c>
      <c r="AA41" s="21">
        <v>2.3360057497663401E-3</v>
      </c>
      <c r="AB41" s="21">
        <v>5.4944734277382517E-3</v>
      </c>
      <c r="AC41" s="21">
        <v>3.4350544967491907E-3</v>
      </c>
      <c r="AD41" s="21">
        <v>4.2091158378469613E-3</v>
      </c>
      <c r="AE41" s="21">
        <v>6.9471027211045143E-4</v>
      </c>
      <c r="AF41" s="21">
        <v>2.3592210861734194E-3</v>
      </c>
      <c r="AG41" s="21">
        <v>4.8783169226694588E-3</v>
      </c>
      <c r="AH41" s="21">
        <v>3.1797993157431496E-3</v>
      </c>
      <c r="AI41" s="21">
        <v>3.2945767567201193E-3</v>
      </c>
      <c r="AJ41" s="21">
        <v>3.1738336395953221E-3</v>
      </c>
      <c r="AK41" s="21">
        <v>4.9960960374389107E-3</v>
      </c>
      <c r="AL41" s="21">
        <v>2.2881890588280886E-3</v>
      </c>
      <c r="AM41" s="21">
        <v>2.7512476505839106E-3</v>
      </c>
      <c r="AN41" s="21">
        <v>1.0027359777742451</v>
      </c>
      <c r="AO41" s="22">
        <v>9.8525897652669212E-4</v>
      </c>
      <c r="AP41" s="28">
        <f t="shared" si="0"/>
        <v>1.0989369741578696</v>
      </c>
      <c r="AQ41" s="25">
        <f t="shared" si="1"/>
        <v>0.58520926994194522</v>
      </c>
    </row>
    <row r="42" spans="1:43" x14ac:dyDescent="0.15">
      <c r="A42" s="78">
        <v>69</v>
      </c>
      <c r="B42" s="5" t="s">
        <v>38</v>
      </c>
      <c r="C42" s="23">
        <v>8.2669356832324979E-3</v>
      </c>
      <c r="D42" s="23">
        <v>3.169488350239987E-3</v>
      </c>
      <c r="E42" s="23">
        <v>1.6338597885908634E-2</v>
      </c>
      <c r="F42" s="23">
        <v>1.1886500460787194E-2</v>
      </c>
      <c r="G42" s="23">
        <v>1.5239951045778362E-2</v>
      </c>
      <c r="H42" s="23">
        <v>5.1185911095926705E-3</v>
      </c>
      <c r="I42" s="23">
        <v>9.1061218634455321E-3</v>
      </c>
      <c r="J42" s="23">
        <v>4.7167546119601285E-3</v>
      </c>
      <c r="K42" s="23">
        <v>1.3036940447749876E-2</v>
      </c>
      <c r="L42" s="23">
        <v>3.832236181354076E-3</v>
      </c>
      <c r="M42" s="23">
        <v>6.0457056660933135E-3</v>
      </c>
      <c r="N42" s="23">
        <v>5.4564175736718399E-3</v>
      </c>
      <c r="O42" s="23">
        <v>1.9690540743245027E-2</v>
      </c>
      <c r="P42" s="23">
        <v>9.5977992510120468E-3</v>
      </c>
      <c r="Q42" s="23">
        <v>1.0128569184467671E-2</v>
      </c>
      <c r="R42" s="23">
        <v>7.2125774420490011E-3</v>
      </c>
      <c r="S42" s="23">
        <v>6.4116636193393087E-3</v>
      </c>
      <c r="T42" s="23">
        <v>5.3299036952752718E-3</v>
      </c>
      <c r="U42" s="23">
        <v>8.3930601937747869E-3</v>
      </c>
      <c r="V42" s="23">
        <v>7.0856897643834732E-3</v>
      </c>
      <c r="W42" s="23">
        <v>4.3909745284887629E-3</v>
      </c>
      <c r="X42" s="23">
        <v>5.6729501576316269E-3</v>
      </c>
      <c r="Y42" s="23">
        <v>1.9054776256621411E-2</v>
      </c>
      <c r="Z42" s="23">
        <v>1.1183755591919668E-2</v>
      </c>
      <c r="AA42" s="23">
        <v>1.05679114820455E-2</v>
      </c>
      <c r="AB42" s="23">
        <v>9.20388713273383E-3</v>
      </c>
      <c r="AC42" s="23">
        <v>6.47025122083833E-3</v>
      </c>
      <c r="AD42" s="23">
        <v>1.2502699008871632E-2</v>
      </c>
      <c r="AE42" s="23">
        <v>4.2867832322357885E-3</v>
      </c>
      <c r="AF42" s="23">
        <v>8.8588455857189809E-3</v>
      </c>
      <c r="AG42" s="23">
        <v>1.0601615273503147E-2</v>
      </c>
      <c r="AH42" s="23">
        <v>2.7506856209714124E-3</v>
      </c>
      <c r="AI42" s="23">
        <v>8.5867088383752531E-3</v>
      </c>
      <c r="AJ42" s="23">
        <v>5.2680321041887372E-3</v>
      </c>
      <c r="AK42" s="23">
        <v>1.3447538335578667E-2</v>
      </c>
      <c r="AL42" s="23">
        <v>7.5487719926046548E-3</v>
      </c>
      <c r="AM42" s="23">
        <v>9.5494369937397586E-3</v>
      </c>
      <c r="AN42" s="23">
        <v>7.9537068938054564E-3</v>
      </c>
      <c r="AO42" s="24">
        <v>1.0022699878889125</v>
      </c>
      <c r="AP42" s="29">
        <f t="shared" si="0"/>
        <v>1.3362333629121459</v>
      </c>
      <c r="AQ42" s="27">
        <f t="shared" si="1"/>
        <v>0.71157506678772564</v>
      </c>
    </row>
    <row r="43" spans="1:43" x14ac:dyDescent="0.15">
      <c r="A43" s="104" t="s">
        <v>74</v>
      </c>
      <c r="B43" s="105"/>
      <c r="C43" s="34">
        <f>SUM(C4:C42)</f>
        <v>2.3665742959395715</v>
      </c>
      <c r="D43" s="32">
        <f t="shared" ref="D43:AO43" si="2">SUM(D4:D42)</f>
        <v>1.706110915032977</v>
      </c>
      <c r="E43" s="32">
        <f t="shared" si="2"/>
        <v>2.0519643945067609</v>
      </c>
      <c r="F43" s="32">
        <f t="shared" si="2"/>
        <v>1.6240513688471434</v>
      </c>
      <c r="G43" s="32">
        <f t="shared" si="2"/>
        <v>2.61827412774936</v>
      </c>
      <c r="H43" s="32">
        <f t="shared" si="2"/>
        <v>1.8153906656371526</v>
      </c>
      <c r="I43" s="32">
        <f t="shared" si="2"/>
        <v>2.2915438450507666</v>
      </c>
      <c r="J43" s="32">
        <f t="shared" si="2"/>
        <v>1.9894051358409541</v>
      </c>
      <c r="K43" s="32">
        <f t="shared" si="2"/>
        <v>1.4748758972322085</v>
      </c>
      <c r="L43" s="32">
        <f t="shared" si="2"/>
        <v>1.8649445292773559</v>
      </c>
      <c r="M43" s="32">
        <f t="shared" si="2"/>
        <v>1.6095390713531488</v>
      </c>
      <c r="N43" s="32">
        <f t="shared" si="2"/>
        <v>1.4854723041234872</v>
      </c>
      <c r="O43" s="32">
        <f t="shared" si="2"/>
        <v>2.7227462624233119</v>
      </c>
      <c r="P43" s="32">
        <f t="shared" si="2"/>
        <v>1.8648114725835507</v>
      </c>
      <c r="Q43" s="32">
        <f t="shared" si="2"/>
        <v>1.7600140363582844</v>
      </c>
      <c r="R43" s="32">
        <f t="shared" si="2"/>
        <v>1.6342711891293269</v>
      </c>
      <c r="S43" s="32">
        <f t="shared" si="2"/>
        <v>2.0395531027126896</v>
      </c>
      <c r="T43" s="32">
        <f t="shared" si="2"/>
        <v>2.2858810233949178</v>
      </c>
      <c r="U43" s="32">
        <f t="shared" si="2"/>
        <v>2.2158464121695518</v>
      </c>
      <c r="V43" s="32">
        <f t="shared" si="2"/>
        <v>2.1408338510710969</v>
      </c>
      <c r="W43" s="32">
        <f t="shared" si="2"/>
        <v>1.9809009564892646</v>
      </c>
      <c r="X43" s="32">
        <f t="shared" si="2"/>
        <v>1.9392439121360645</v>
      </c>
      <c r="Y43" s="32">
        <f t="shared" si="2"/>
        <v>1.952419583905483</v>
      </c>
      <c r="Z43" s="32">
        <f t="shared" si="2"/>
        <v>2.0002438515549446</v>
      </c>
      <c r="AA43" s="32">
        <f t="shared" si="2"/>
        <v>1.8568515618231927</v>
      </c>
      <c r="AB43" s="32">
        <f t="shared" si="2"/>
        <v>1.5988651631966122</v>
      </c>
      <c r="AC43" s="32">
        <f t="shared" si="2"/>
        <v>1.5263705903622811</v>
      </c>
      <c r="AD43" s="32">
        <f t="shared" si="2"/>
        <v>1.5743077213208398</v>
      </c>
      <c r="AE43" s="32">
        <f t="shared" si="2"/>
        <v>1.2332048791630488</v>
      </c>
      <c r="AF43" s="32">
        <f t="shared" si="2"/>
        <v>1.8438214600762131</v>
      </c>
      <c r="AG43" s="32">
        <f t="shared" si="2"/>
        <v>1.9569288801597804</v>
      </c>
      <c r="AH43" s="32">
        <f t="shared" si="2"/>
        <v>1.4737642975902894</v>
      </c>
      <c r="AI43" s="32">
        <f t="shared" si="2"/>
        <v>1.4285636542980136</v>
      </c>
      <c r="AJ43" s="32">
        <f t="shared" si="2"/>
        <v>1.7525047291064342</v>
      </c>
      <c r="AK43" s="32">
        <f t="shared" si="2"/>
        <v>1.5907544659587505</v>
      </c>
      <c r="AL43" s="32">
        <f t="shared" si="2"/>
        <v>1.6653229524547155</v>
      </c>
      <c r="AM43" s="32">
        <f t="shared" si="2"/>
        <v>1.8278618979773196</v>
      </c>
      <c r="AN43" s="32">
        <f t="shared" si="2"/>
        <v>2.9934444514025689</v>
      </c>
      <c r="AO43" s="33">
        <f t="shared" si="2"/>
        <v>1.4787874887777366</v>
      </c>
      <c r="AP43" s="64"/>
      <c r="AQ43" s="2">
        <f t="shared" si="1"/>
        <v>0</v>
      </c>
    </row>
    <row r="44" spans="1:43" x14ac:dyDescent="0.15">
      <c r="A44" s="106" t="s">
        <v>75</v>
      </c>
      <c r="B44" s="107"/>
      <c r="C44" s="26">
        <f>C43/AVERAGE($C$43:$AO$43)</f>
        <v>1.2602553636449156</v>
      </c>
      <c r="D44" s="31">
        <f t="shared" ref="D44:AO44" si="3">D43/AVERAGE($C$43:$AO$43)</f>
        <v>0.90854338920714195</v>
      </c>
      <c r="E44" s="31">
        <f t="shared" si="3"/>
        <v>1.0927183391717057</v>
      </c>
      <c r="F44" s="31">
        <f t="shared" si="3"/>
        <v>0.86484478933795572</v>
      </c>
      <c r="G44" s="31">
        <f t="shared" si="3"/>
        <v>1.3942913259263672</v>
      </c>
      <c r="H44" s="31">
        <f t="shared" si="3"/>
        <v>0.96673737537228521</v>
      </c>
      <c r="I44" s="31">
        <f t="shared" si="3"/>
        <v>1.2202999190465571</v>
      </c>
      <c r="J44" s="31">
        <f t="shared" si="3"/>
        <v>1.0594040919010821</v>
      </c>
      <c r="K44" s="31">
        <f t="shared" si="3"/>
        <v>0.78540541211259696</v>
      </c>
      <c r="L44" s="31">
        <f t="shared" si="3"/>
        <v>0.99312595000906878</v>
      </c>
      <c r="M44" s="31">
        <f t="shared" si="3"/>
        <v>0.85711665640462809</v>
      </c>
      <c r="N44" s="31">
        <f t="shared" si="3"/>
        <v>0.79104824303618559</v>
      </c>
      <c r="O44" s="31">
        <f t="shared" si="3"/>
        <v>1.4499251457900322</v>
      </c>
      <c r="P44" s="31">
        <f t="shared" si="3"/>
        <v>0.99305509425257532</v>
      </c>
      <c r="Q44" s="31">
        <f t="shared" si="3"/>
        <v>0.93724804381442584</v>
      </c>
      <c r="R44" s="31">
        <f t="shared" si="3"/>
        <v>0.87028707921163806</v>
      </c>
      <c r="S44" s="31">
        <f t="shared" si="3"/>
        <v>1.0861090402031175</v>
      </c>
      <c r="T44" s="31">
        <f t="shared" si="3"/>
        <v>1.2172843359831425</v>
      </c>
      <c r="U44" s="31">
        <f t="shared" si="3"/>
        <v>1.1799892911628771</v>
      </c>
      <c r="V44" s="31">
        <f t="shared" si="3"/>
        <v>1.1400433732902513</v>
      </c>
      <c r="W44" s="31">
        <f t="shared" si="3"/>
        <v>1.0548754203695128</v>
      </c>
      <c r="X44" s="31">
        <f t="shared" si="3"/>
        <v>1.0326920840298135</v>
      </c>
      <c r="Y44" s="31">
        <f t="shared" si="3"/>
        <v>1.0397084329547233</v>
      </c>
      <c r="Z44" s="31">
        <f t="shared" si="3"/>
        <v>1.0651759578581388</v>
      </c>
      <c r="AA44" s="31">
        <f t="shared" si="3"/>
        <v>0.98881625829163067</v>
      </c>
      <c r="AB44" s="31">
        <f t="shared" si="3"/>
        <v>0.85143255427083564</v>
      </c>
      <c r="AC44" s="31">
        <f t="shared" si="3"/>
        <v>0.81282752319010187</v>
      </c>
      <c r="AD44" s="31">
        <f t="shared" si="3"/>
        <v>0.83835515040718334</v>
      </c>
      <c r="AE44" s="31">
        <f t="shared" si="3"/>
        <v>0.65671002431862646</v>
      </c>
      <c r="AF44" s="31">
        <f t="shared" si="3"/>
        <v>0.98187742875915207</v>
      </c>
      <c r="AG44" s="31">
        <f t="shared" si="3"/>
        <v>1.0421097371523107</v>
      </c>
      <c r="AH44" s="31">
        <f t="shared" si="3"/>
        <v>0.78481345968018956</v>
      </c>
      <c r="AI44" s="31">
        <f t="shared" si="3"/>
        <v>0.7607430752232015</v>
      </c>
      <c r="AJ44" s="31">
        <f t="shared" si="3"/>
        <v>0.93324916460846175</v>
      </c>
      <c r="AK44" s="31">
        <f t="shared" si="3"/>
        <v>0.84711342103489506</v>
      </c>
      <c r="AL44" s="31">
        <f t="shared" si="3"/>
        <v>0.88682285894549051</v>
      </c>
      <c r="AM44" s="31">
        <f t="shared" si="3"/>
        <v>0.97337859406333738</v>
      </c>
      <c r="AN44" s="31">
        <f t="shared" si="3"/>
        <v>1.5940781711885572</v>
      </c>
      <c r="AO44" s="27">
        <f t="shared" si="3"/>
        <v>0.78748842477528735</v>
      </c>
    </row>
  </sheetData>
  <mergeCells count="5">
    <mergeCell ref="A2:B3"/>
    <mergeCell ref="AP2:AP3"/>
    <mergeCell ref="AQ2:AQ3"/>
    <mergeCell ref="A43:B43"/>
    <mergeCell ref="A44:B44"/>
  </mergeCells>
  <phoneticPr fontId="3"/>
  <pageMargins left="0.7" right="0.7" top="0.75" bottom="0.75" header="0.3" footer="0.3"/>
  <pageSetup paperSize="8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4887-00C4-4457-8645-B5C65EC6C0AA}">
  <sheetPr codeName="Sheet9">
    <tabColor rgb="FF00B050"/>
    <pageSetUpPr fitToPage="1"/>
  </sheetPr>
  <dimension ref="A1:O43"/>
  <sheetViews>
    <sheetView workbookViewId="0"/>
  </sheetViews>
  <sheetFormatPr defaultRowHeight="12.75" x14ac:dyDescent="0.15"/>
  <cols>
    <col min="1" max="1" width="3.375" style="2" bestFit="1" customWidth="1"/>
    <col min="2" max="2" width="29.25" style="2" customWidth="1"/>
    <col min="3" max="10" width="12.75" style="2" customWidth="1"/>
    <col min="11" max="16384" width="9" style="2"/>
  </cols>
  <sheetData>
    <row r="1" spans="1:15" x14ac:dyDescent="0.15">
      <c r="A1" s="1" t="s">
        <v>77</v>
      </c>
    </row>
    <row r="2" spans="1:15" ht="18.75" customHeight="1" x14ac:dyDescent="0.15">
      <c r="A2" s="92"/>
      <c r="B2" s="93"/>
      <c r="C2" s="37">
        <v>71</v>
      </c>
      <c r="D2" s="37">
        <v>72</v>
      </c>
      <c r="E2" s="37">
        <v>73</v>
      </c>
      <c r="F2" s="37">
        <v>74</v>
      </c>
      <c r="G2" s="37">
        <v>75</v>
      </c>
      <c r="H2" s="37">
        <v>76</v>
      </c>
      <c r="I2" s="38">
        <v>80</v>
      </c>
      <c r="J2" s="109" t="s">
        <v>78</v>
      </c>
    </row>
    <row r="3" spans="1:15" ht="25.5" x14ac:dyDescent="0.15">
      <c r="A3" s="94"/>
      <c r="B3" s="95"/>
      <c r="C3" s="40" t="s">
        <v>40</v>
      </c>
      <c r="D3" s="40" t="s">
        <v>41</v>
      </c>
      <c r="E3" s="40" t="s">
        <v>42</v>
      </c>
      <c r="F3" s="40" t="s">
        <v>43</v>
      </c>
      <c r="G3" s="40" t="s">
        <v>44</v>
      </c>
      <c r="H3" s="40" t="s">
        <v>45</v>
      </c>
      <c r="I3" s="41" t="s">
        <v>48</v>
      </c>
      <c r="J3" s="110"/>
    </row>
    <row r="4" spans="1:15" x14ac:dyDescent="0.15">
      <c r="A4" s="39">
        <v>1</v>
      </c>
      <c r="B4" s="6" t="s">
        <v>0</v>
      </c>
      <c r="C4" s="9">
        <f t="array" ref="C4:H42">MMULT(MMULT(開放型逆行列係数表!C4:AO42,自給率行列!C4:AO42),生産者価格評価表!AQ4:AV42)</f>
        <v>177001.64490456105</v>
      </c>
      <c r="D4" s="9">
        <v>7809420.5890495405</v>
      </c>
      <c r="E4" s="9">
        <v>256664.60034231903</v>
      </c>
      <c r="F4" s="9">
        <v>37191.982195128432</v>
      </c>
      <c r="G4" s="9">
        <v>1161458.9832064162</v>
      </c>
      <c r="H4" s="9">
        <v>-33817.409315860627</v>
      </c>
      <c r="I4" s="35">
        <f t="array" ref="I4:I42">MMULT(開放型逆行列係数表!C4:AO42,生産者価格評価表!AY4:AY42)</f>
        <v>40276418.609617881</v>
      </c>
      <c r="J4" s="8">
        <f>SUM(C4:I4)</f>
        <v>49684338.999999985</v>
      </c>
    </row>
    <row r="5" spans="1:15" x14ac:dyDescent="0.15">
      <c r="A5" s="39">
        <v>2</v>
      </c>
      <c r="B5" s="6" t="s">
        <v>1</v>
      </c>
      <c r="C5" s="9">
        <v>9574.6937101443782</v>
      </c>
      <c r="D5" s="9">
        <v>350525.95611584565</v>
      </c>
      <c r="E5" s="9">
        <v>31384.954423083847</v>
      </c>
      <c r="F5" s="9">
        <v>33756.208173306804</v>
      </c>
      <c r="G5" s="9">
        <v>42411.677593156834</v>
      </c>
      <c r="H5" s="9">
        <v>536606.13211967645</v>
      </c>
      <c r="I5" s="35">
        <v>807597.37786478561</v>
      </c>
      <c r="J5" s="8">
        <f t="shared" ref="J5:J42" si="0">SUM(C5:I5)</f>
        <v>1811856.9999999995</v>
      </c>
      <c r="M5" s="65"/>
      <c r="N5" s="65"/>
      <c r="O5" s="65"/>
    </row>
    <row r="6" spans="1:15" x14ac:dyDescent="0.15">
      <c r="A6" s="39">
        <v>3</v>
      </c>
      <c r="B6" s="6" t="s">
        <v>2</v>
      </c>
      <c r="C6" s="9">
        <v>25087.713440791307</v>
      </c>
      <c r="D6" s="9">
        <v>809707.56702070287</v>
      </c>
      <c r="E6" s="9">
        <v>34782.791372698543</v>
      </c>
      <c r="F6" s="9">
        <v>474.14181933401625</v>
      </c>
      <c r="G6" s="9">
        <v>5820.4312588121975</v>
      </c>
      <c r="H6" s="9">
        <v>-944.60198031347306</v>
      </c>
      <c r="I6" s="35">
        <v>8927354.957067972</v>
      </c>
      <c r="J6" s="8">
        <f t="shared" si="0"/>
        <v>9802282.9999999981</v>
      </c>
      <c r="M6" s="65"/>
      <c r="N6" s="65"/>
      <c r="O6" s="65"/>
    </row>
    <row r="7" spans="1:15" x14ac:dyDescent="0.15">
      <c r="A7" s="39">
        <v>6</v>
      </c>
      <c r="B7" s="6" t="s">
        <v>3</v>
      </c>
      <c r="C7" s="9">
        <v>1458.6966961272283</v>
      </c>
      <c r="D7" s="9">
        <v>105784.23421714341</v>
      </c>
      <c r="E7" s="9">
        <v>36461.640496462082</v>
      </c>
      <c r="F7" s="9">
        <v>34691.109738476422</v>
      </c>
      <c r="G7" s="9">
        <v>38123.378933025684</v>
      </c>
      <c r="H7" s="9">
        <v>913.04082091344299</v>
      </c>
      <c r="I7" s="35">
        <v>4733518.8990978487</v>
      </c>
      <c r="J7" s="8">
        <f t="shared" si="0"/>
        <v>4950950.9999999972</v>
      </c>
      <c r="M7" s="65"/>
      <c r="N7" s="65"/>
      <c r="O7" s="65"/>
    </row>
    <row r="8" spans="1:15" x14ac:dyDescent="0.15">
      <c r="A8" s="39">
        <v>11</v>
      </c>
      <c r="B8" s="6" t="s">
        <v>4</v>
      </c>
      <c r="C8" s="9">
        <v>517611.32284010772</v>
      </c>
      <c r="D8" s="9">
        <v>20726355.078914467</v>
      </c>
      <c r="E8" s="9">
        <v>499418.86656333524</v>
      </c>
      <c r="F8" s="9">
        <v>13377.646976515942</v>
      </c>
      <c r="G8" s="9">
        <v>194847.70700460183</v>
      </c>
      <c r="H8" s="9">
        <v>-149407.07040533636</v>
      </c>
      <c r="I8" s="35">
        <v>85555387.448106259</v>
      </c>
      <c r="J8" s="8">
        <f t="shared" si="0"/>
        <v>107357590.99999996</v>
      </c>
      <c r="M8" s="65"/>
      <c r="N8" s="65"/>
      <c r="O8" s="65"/>
    </row>
    <row r="9" spans="1:15" x14ac:dyDescent="0.15">
      <c r="A9" s="39">
        <v>15</v>
      </c>
      <c r="B9" s="6" t="s">
        <v>5</v>
      </c>
      <c r="C9" s="9">
        <v>3723.4868507506158</v>
      </c>
      <c r="D9" s="9">
        <v>182005.18324306415</v>
      </c>
      <c r="E9" s="9">
        <v>20799.055694358674</v>
      </c>
      <c r="F9" s="9">
        <v>5675.6962766262077</v>
      </c>
      <c r="G9" s="9">
        <v>14424.728060640553</v>
      </c>
      <c r="H9" s="9">
        <v>-103.79139298685533</v>
      </c>
      <c r="I9" s="35">
        <v>1079673.6412675462</v>
      </c>
      <c r="J9" s="8">
        <f t="shared" si="0"/>
        <v>1306197.9999999995</v>
      </c>
      <c r="M9" s="65"/>
      <c r="N9" s="65"/>
      <c r="O9" s="65"/>
    </row>
    <row r="10" spans="1:15" x14ac:dyDescent="0.15">
      <c r="A10" s="39">
        <v>16</v>
      </c>
      <c r="B10" s="6" t="s">
        <v>6</v>
      </c>
      <c r="C10" s="9">
        <v>36233.28984390667</v>
      </c>
      <c r="D10" s="9">
        <v>736815.93436411628</v>
      </c>
      <c r="E10" s="9">
        <v>340059.85480570531</v>
      </c>
      <c r="F10" s="9">
        <v>459949.21604786057</v>
      </c>
      <c r="G10" s="9">
        <v>566703.79839324695</v>
      </c>
      <c r="H10" s="9">
        <v>-30839.10628057018</v>
      </c>
      <c r="I10" s="35">
        <v>5849255.0128257396</v>
      </c>
      <c r="J10" s="8">
        <f t="shared" si="0"/>
        <v>7958178.0000000056</v>
      </c>
      <c r="M10" s="65"/>
      <c r="N10" s="65"/>
      <c r="O10" s="65"/>
    </row>
    <row r="11" spans="1:15" x14ac:dyDescent="0.15">
      <c r="A11" s="39">
        <v>20</v>
      </c>
      <c r="B11" s="6" t="s">
        <v>7</v>
      </c>
      <c r="C11" s="9">
        <v>8148.739437583683</v>
      </c>
      <c r="D11" s="9">
        <v>264217.12533633329</v>
      </c>
      <c r="E11" s="9">
        <v>408152.28216328565</v>
      </c>
      <c r="F11" s="9">
        <v>7446.3708510545302</v>
      </c>
      <c r="G11" s="9">
        <v>11706.125162407759</v>
      </c>
      <c r="H11" s="9">
        <v>556.01651791050722</v>
      </c>
      <c r="I11" s="35">
        <v>1804481.3405314225</v>
      </c>
      <c r="J11" s="8">
        <f t="shared" si="0"/>
        <v>2504707.9999999981</v>
      </c>
      <c r="M11" s="64"/>
      <c r="N11" s="64"/>
      <c r="O11" s="64"/>
    </row>
    <row r="12" spans="1:15" x14ac:dyDescent="0.15">
      <c r="A12" s="39">
        <v>21</v>
      </c>
      <c r="B12" s="6" t="s">
        <v>8</v>
      </c>
      <c r="C12" s="9">
        <v>2402.9557564595634</v>
      </c>
      <c r="D12" s="9">
        <v>247920.26505092913</v>
      </c>
      <c r="E12" s="9">
        <v>41888.888872527794</v>
      </c>
      <c r="F12" s="9">
        <v>27938.028227771003</v>
      </c>
      <c r="G12" s="9">
        <v>31343.268392090307</v>
      </c>
      <c r="H12" s="9">
        <v>203.72272660361568</v>
      </c>
      <c r="I12" s="35">
        <v>206825.87097361902</v>
      </c>
      <c r="J12" s="8">
        <f t="shared" si="0"/>
        <v>558523.00000000047</v>
      </c>
      <c r="M12" s="64"/>
      <c r="N12" s="64"/>
      <c r="O12" s="64"/>
    </row>
    <row r="13" spans="1:15" x14ac:dyDescent="0.15">
      <c r="A13" s="39">
        <v>22</v>
      </c>
      <c r="B13" s="6" t="s">
        <v>9</v>
      </c>
      <c r="C13" s="9">
        <v>4195.9847073105402</v>
      </c>
      <c r="D13" s="9">
        <v>202837.10481751899</v>
      </c>
      <c r="E13" s="9">
        <v>58199.388006592599</v>
      </c>
      <c r="F13" s="9">
        <v>56739.216986492145</v>
      </c>
      <c r="G13" s="9">
        <v>65832.915983529485</v>
      </c>
      <c r="H13" s="9">
        <v>2246.7797467519144</v>
      </c>
      <c r="I13" s="35">
        <v>1205065.6097518038</v>
      </c>
      <c r="J13" s="8">
        <f t="shared" si="0"/>
        <v>1595116.9999999995</v>
      </c>
    </row>
    <row r="14" spans="1:15" x14ac:dyDescent="0.15">
      <c r="A14" s="39">
        <v>25</v>
      </c>
      <c r="B14" s="6" t="s">
        <v>10</v>
      </c>
      <c r="C14" s="9">
        <v>8203.0450591540357</v>
      </c>
      <c r="D14" s="9">
        <v>262450.11957705423</v>
      </c>
      <c r="E14" s="9">
        <v>108635.46819292975</v>
      </c>
      <c r="F14" s="9">
        <v>1226175.6260825396</v>
      </c>
      <c r="G14" s="9">
        <v>1119206.4866201738</v>
      </c>
      <c r="H14" s="9">
        <v>52981.351283450611</v>
      </c>
      <c r="I14" s="35">
        <v>12068505.903184701</v>
      </c>
      <c r="J14" s="8">
        <f t="shared" si="0"/>
        <v>14846158.000000004</v>
      </c>
    </row>
    <row r="15" spans="1:15" x14ac:dyDescent="0.15">
      <c r="A15" s="39">
        <v>26</v>
      </c>
      <c r="B15" s="6" t="s">
        <v>11</v>
      </c>
      <c r="C15" s="9">
        <v>115.88685878730499</v>
      </c>
      <c r="D15" s="9">
        <v>3538.0802576644078</v>
      </c>
      <c r="E15" s="9">
        <v>1917.9564439723281</v>
      </c>
      <c r="F15" s="9">
        <v>35071.190626736556</v>
      </c>
      <c r="G15" s="9">
        <v>38582.587881995212</v>
      </c>
      <c r="H15" s="9">
        <v>-1319.8935745624999</v>
      </c>
      <c r="I15" s="35">
        <v>244464.19150540658</v>
      </c>
      <c r="J15" s="8">
        <f t="shared" si="0"/>
        <v>322369.99999999988</v>
      </c>
    </row>
    <row r="16" spans="1:15" x14ac:dyDescent="0.15">
      <c r="A16" s="39">
        <v>27</v>
      </c>
      <c r="B16" s="6" t="s">
        <v>12</v>
      </c>
      <c r="C16" s="9">
        <v>349.16240022721399</v>
      </c>
      <c r="D16" s="9">
        <v>38553.929150468983</v>
      </c>
      <c r="E16" s="9">
        <v>13114.654153895121</v>
      </c>
      <c r="F16" s="9">
        <v>29018.563607613763</v>
      </c>
      <c r="G16" s="9">
        <v>51248.666550312344</v>
      </c>
      <c r="H16" s="9">
        <v>-1200.1755473763128</v>
      </c>
      <c r="I16" s="35">
        <v>3007105.1996848569</v>
      </c>
      <c r="J16" s="8">
        <f t="shared" si="0"/>
        <v>3138189.9999999981</v>
      </c>
    </row>
    <row r="17" spans="1:10" x14ac:dyDescent="0.15">
      <c r="A17" s="39">
        <v>28</v>
      </c>
      <c r="B17" s="6" t="s">
        <v>13</v>
      </c>
      <c r="C17" s="9">
        <v>7272.2084066673106</v>
      </c>
      <c r="D17" s="9">
        <v>200497.9952321412</v>
      </c>
      <c r="E17" s="9">
        <v>74048.031137428276</v>
      </c>
      <c r="F17" s="9">
        <v>630203.50368732342</v>
      </c>
      <c r="G17" s="9">
        <v>640779.5925183699</v>
      </c>
      <c r="H17" s="9">
        <v>-13326.928526656335</v>
      </c>
      <c r="I17" s="35">
        <v>2459572.5975447269</v>
      </c>
      <c r="J17" s="8">
        <f t="shared" si="0"/>
        <v>3999047.0000000009</v>
      </c>
    </row>
    <row r="18" spans="1:10" x14ac:dyDescent="0.15">
      <c r="A18" s="39">
        <v>29</v>
      </c>
      <c r="B18" s="6" t="s">
        <v>14</v>
      </c>
      <c r="C18" s="9">
        <v>60.385456618818715</v>
      </c>
      <c r="D18" s="9">
        <v>3808.1790374891334</v>
      </c>
      <c r="E18" s="9">
        <v>2018.2315729132001</v>
      </c>
      <c r="F18" s="9">
        <v>18373.517576542639</v>
      </c>
      <c r="G18" s="9">
        <v>127711.82361315437</v>
      </c>
      <c r="H18" s="9">
        <v>-187.28956607094153</v>
      </c>
      <c r="I18" s="35">
        <v>341316.15230935306</v>
      </c>
      <c r="J18" s="8">
        <f t="shared" si="0"/>
        <v>493101.00000000023</v>
      </c>
    </row>
    <row r="19" spans="1:10" x14ac:dyDescent="0.15">
      <c r="A19" s="39">
        <v>30</v>
      </c>
      <c r="B19" s="6" t="s">
        <v>15</v>
      </c>
      <c r="C19" s="9">
        <v>558.38033552926913</v>
      </c>
      <c r="D19" s="9">
        <v>32134.013634847168</v>
      </c>
      <c r="E19" s="9">
        <v>15655.995745382947</v>
      </c>
      <c r="F19" s="9">
        <v>25529.520071395204</v>
      </c>
      <c r="G19" s="9">
        <v>1097763.5699765522</v>
      </c>
      <c r="H19" s="9">
        <v>13538.352905369544</v>
      </c>
      <c r="I19" s="35">
        <v>6774971.1673309216</v>
      </c>
      <c r="J19" s="8">
        <f t="shared" si="0"/>
        <v>7960150.9999999981</v>
      </c>
    </row>
    <row r="20" spans="1:10" x14ac:dyDescent="0.15">
      <c r="A20" s="39">
        <v>31</v>
      </c>
      <c r="B20" s="6" t="s">
        <v>16</v>
      </c>
      <c r="C20" s="9">
        <v>373.27962443330154</v>
      </c>
      <c r="D20" s="9">
        <v>15833.259843026957</v>
      </c>
      <c r="E20" s="9">
        <v>33275.255889099448</v>
      </c>
      <c r="F20" s="9">
        <v>17636.042079836923</v>
      </c>
      <c r="G20" s="9">
        <v>104263.18175203921</v>
      </c>
      <c r="H20" s="9">
        <v>-112.55325676942114</v>
      </c>
      <c r="I20" s="35">
        <v>344940.53406833374</v>
      </c>
      <c r="J20" s="8">
        <f t="shared" si="0"/>
        <v>516209.00000000012</v>
      </c>
    </row>
    <row r="21" spans="1:10" x14ac:dyDescent="0.15">
      <c r="A21" s="39">
        <v>32</v>
      </c>
      <c r="B21" s="6" t="s">
        <v>17</v>
      </c>
      <c r="C21" s="9">
        <v>1702.850816506756</v>
      </c>
      <c r="D21" s="9">
        <v>121940.47371717807</v>
      </c>
      <c r="E21" s="9">
        <v>76711.660461509004</v>
      </c>
      <c r="F21" s="9">
        <v>38055.253081663686</v>
      </c>
      <c r="G21" s="9">
        <v>77073.126471524156</v>
      </c>
      <c r="H21" s="9">
        <v>-273321.37761515344</v>
      </c>
      <c r="I21" s="35">
        <v>21143932.013066776</v>
      </c>
      <c r="J21" s="8">
        <f t="shared" si="0"/>
        <v>21186094.000000004</v>
      </c>
    </row>
    <row r="22" spans="1:10" x14ac:dyDescent="0.15">
      <c r="A22" s="39">
        <v>33</v>
      </c>
      <c r="B22" s="6" t="s">
        <v>18</v>
      </c>
      <c r="C22" s="9">
        <v>5986.0169186165986</v>
      </c>
      <c r="D22" s="9">
        <v>411938.9739146948</v>
      </c>
      <c r="E22" s="9">
        <v>18958.834965404218</v>
      </c>
      <c r="F22" s="9">
        <v>111200.16811776247</v>
      </c>
      <c r="G22" s="9">
        <v>520767.40368926234</v>
      </c>
      <c r="H22" s="9">
        <v>-23590.804270904093</v>
      </c>
      <c r="I22" s="35">
        <v>3239002.406665164</v>
      </c>
      <c r="J22" s="8">
        <f t="shared" si="0"/>
        <v>4284263</v>
      </c>
    </row>
    <row r="23" spans="1:10" x14ac:dyDescent="0.15">
      <c r="A23" s="39">
        <v>34</v>
      </c>
      <c r="B23" s="6" t="s">
        <v>19</v>
      </c>
      <c r="C23" s="9">
        <v>2453.6606049419834</v>
      </c>
      <c r="D23" s="9">
        <v>343417.32771252783</v>
      </c>
      <c r="E23" s="9">
        <v>11296.344028161398</v>
      </c>
      <c r="F23" s="9">
        <v>200154.57221243961</v>
      </c>
      <c r="G23" s="9">
        <v>303092.45456828928</v>
      </c>
      <c r="H23" s="9">
        <v>-1155.3887558453016</v>
      </c>
      <c r="I23" s="35">
        <v>870910.02962948522</v>
      </c>
      <c r="J23" s="8">
        <f t="shared" si="0"/>
        <v>1730169</v>
      </c>
    </row>
    <row r="24" spans="1:10" x14ac:dyDescent="0.15">
      <c r="A24" s="39">
        <v>35</v>
      </c>
      <c r="B24" s="6" t="s">
        <v>20</v>
      </c>
      <c r="C24" s="9">
        <v>375.94217367967019</v>
      </c>
      <c r="D24" s="9">
        <v>245033.07242126283</v>
      </c>
      <c r="E24" s="9">
        <v>17341.221506084832</v>
      </c>
      <c r="F24" s="9">
        <v>27968.075265187166</v>
      </c>
      <c r="G24" s="9">
        <v>120789.45227445789</v>
      </c>
      <c r="H24" s="9">
        <v>-4024.5205411450361</v>
      </c>
      <c r="I24" s="35">
        <v>4772664.7569004735</v>
      </c>
      <c r="J24" s="8">
        <f t="shared" si="0"/>
        <v>5180148.0000000009</v>
      </c>
    </row>
    <row r="25" spans="1:10" x14ac:dyDescent="0.15">
      <c r="A25" s="39">
        <v>39</v>
      </c>
      <c r="B25" s="6" t="s">
        <v>21</v>
      </c>
      <c r="C25" s="9">
        <v>56435.731844020207</v>
      </c>
      <c r="D25" s="9">
        <v>1324016.5747141705</v>
      </c>
      <c r="E25" s="9">
        <v>345837.12300645839</v>
      </c>
      <c r="F25" s="9">
        <v>114690.69795844262</v>
      </c>
      <c r="G25" s="9">
        <v>420739.66087616701</v>
      </c>
      <c r="H25" s="9">
        <v>-10867.559831293054</v>
      </c>
      <c r="I25" s="35">
        <v>1986963.7714320328</v>
      </c>
      <c r="J25" s="8">
        <f t="shared" si="0"/>
        <v>4237815.9999999981</v>
      </c>
    </row>
    <row r="26" spans="1:10" x14ac:dyDescent="0.15">
      <c r="A26" s="39">
        <v>41</v>
      </c>
      <c r="B26" s="6" t="s">
        <v>22</v>
      </c>
      <c r="C26" s="9">
        <v>30534.906467516255</v>
      </c>
      <c r="D26" s="9">
        <v>1959622.2121185958</v>
      </c>
      <c r="E26" s="9">
        <v>1184676.9501337444</v>
      </c>
      <c r="F26" s="9">
        <v>42430606.652670473</v>
      </c>
      <c r="G26" s="9">
        <v>37857172.591973409</v>
      </c>
      <c r="H26" s="9">
        <v>-1479.9678761828575</v>
      </c>
      <c r="I26" s="35">
        <v>1392028.6545124629</v>
      </c>
      <c r="J26" s="8">
        <f t="shared" si="0"/>
        <v>84853162.000000015</v>
      </c>
    </row>
    <row r="27" spans="1:10" x14ac:dyDescent="0.15">
      <c r="A27" s="39">
        <v>46</v>
      </c>
      <c r="B27" s="6" t="s">
        <v>23</v>
      </c>
      <c r="C27" s="9">
        <v>181185.48880718841</v>
      </c>
      <c r="D27" s="9">
        <v>8870175.8018628992</v>
      </c>
      <c r="E27" s="9">
        <v>2897197.3739417447</v>
      </c>
      <c r="F27" s="9">
        <v>410240.8749473978</v>
      </c>
      <c r="G27" s="9">
        <v>898441.70362149528</v>
      </c>
      <c r="H27" s="9">
        <v>-7664.8093239782929</v>
      </c>
      <c r="I27" s="35">
        <v>7763552.5661432557</v>
      </c>
      <c r="J27" s="8">
        <f t="shared" si="0"/>
        <v>21013129</v>
      </c>
    </row>
    <row r="28" spans="1:10" x14ac:dyDescent="0.15">
      <c r="A28" s="39">
        <v>47</v>
      </c>
      <c r="B28" s="6" t="s">
        <v>24</v>
      </c>
      <c r="C28" s="9">
        <v>38206.117816404651</v>
      </c>
      <c r="D28" s="9">
        <v>1949609.0455849629</v>
      </c>
      <c r="E28" s="9">
        <v>741258.44691140973</v>
      </c>
      <c r="F28" s="9">
        <v>89439.997422026165</v>
      </c>
      <c r="G28" s="9">
        <v>223788.44147673395</v>
      </c>
      <c r="H28" s="9">
        <v>-270.4327372856381</v>
      </c>
      <c r="I28" s="35">
        <v>661464.38352574757</v>
      </c>
      <c r="J28" s="8">
        <f t="shared" si="0"/>
        <v>3703495.9999999991</v>
      </c>
    </row>
    <row r="29" spans="1:10" x14ac:dyDescent="0.15">
      <c r="A29" s="39">
        <v>48</v>
      </c>
      <c r="B29" s="6" t="s">
        <v>25</v>
      </c>
      <c r="C29" s="9">
        <v>57399.865580849946</v>
      </c>
      <c r="D29" s="9">
        <v>1822943.2395971469</v>
      </c>
      <c r="E29" s="9">
        <v>2885592.915738578</v>
      </c>
      <c r="F29" s="9">
        <v>149263.68551322771</v>
      </c>
      <c r="G29" s="9">
        <v>274296.94542797294</v>
      </c>
      <c r="H29" s="9">
        <v>-365.46632402237975</v>
      </c>
      <c r="I29" s="35">
        <v>774137.81446624745</v>
      </c>
      <c r="J29" s="8">
        <f t="shared" si="0"/>
        <v>5963269</v>
      </c>
    </row>
    <row r="30" spans="1:10" x14ac:dyDescent="0.15">
      <c r="A30" s="39">
        <v>51</v>
      </c>
      <c r="B30" s="6" t="s">
        <v>26</v>
      </c>
      <c r="C30" s="9">
        <v>1088855.403750049</v>
      </c>
      <c r="D30" s="9">
        <v>33683552.818399094</v>
      </c>
      <c r="E30" s="9">
        <v>3332261.440667836</v>
      </c>
      <c r="F30" s="9">
        <v>1921292.1121101878</v>
      </c>
      <c r="G30" s="9">
        <v>6022312.2524835356</v>
      </c>
      <c r="H30" s="9">
        <v>-6025.3097209108009</v>
      </c>
      <c r="I30" s="35">
        <v>34827205.282310247</v>
      </c>
      <c r="J30" s="8">
        <f t="shared" si="0"/>
        <v>80869454.00000003</v>
      </c>
    </row>
    <row r="31" spans="1:10" x14ac:dyDescent="0.15">
      <c r="A31" s="39">
        <v>53</v>
      </c>
      <c r="B31" s="6" t="s">
        <v>27</v>
      </c>
      <c r="C31" s="9">
        <v>102532.6819197005</v>
      </c>
      <c r="D31" s="9">
        <v>22856345.0402372</v>
      </c>
      <c r="E31" s="9">
        <v>2554749.913238917</v>
      </c>
      <c r="F31" s="9">
        <v>770639.21136987268</v>
      </c>
      <c r="G31" s="9">
        <v>1126112.4908708839</v>
      </c>
      <c r="H31" s="9">
        <v>2729.7048825739071</v>
      </c>
      <c r="I31" s="35">
        <v>5150404.9574808525</v>
      </c>
      <c r="J31" s="8">
        <f t="shared" si="0"/>
        <v>32563514</v>
      </c>
    </row>
    <row r="32" spans="1:10" x14ac:dyDescent="0.15">
      <c r="A32" s="39">
        <v>55</v>
      </c>
      <c r="B32" s="6" t="s">
        <v>28</v>
      </c>
      <c r="C32" s="9">
        <v>53811.947764077675</v>
      </c>
      <c r="D32" s="9">
        <v>58609393.81605871</v>
      </c>
      <c r="E32" s="9">
        <v>861729.94408450322</v>
      </c>
      <c r="F32" s="9">
        <v>150740.0335862303</v>
      </c>
      <c r="G32" s="9">
        <v>996976.21234605671</v>
      </c>
      <c r="H32" s="9">
        <v>150.08658571784866</v>
      </c>
      <c r="I32" s="35">
        <v>1310664.9595747129</v>
      </c>
      <c r="J32" s="8">
        <f t="shared" si="0"/>
        <v>61983467.000000007</v>
      </c>
    </row>
    <row r="33" spans="1:10" x14ac:dyDescent="0.15">
      <c r="A33" s="39">
        <v>57</v>
      </c>
      <c r="B33" s="6" t="s">
        <v>29</v>
      </c>
      <c r="C33" s="9">
        <v>507992.61715659423</v>
      </c>
      <c r="D33" s="9">
        <v>17498525.478222653</v>
      </c>
      <c r="E33" s="9">
        <v>5270180.1858009351</v>
      </c>
      <c r="F33" s="9">
        <v>2808811.0892804558</v>
      </c>
      <c r="G33" s="9">
        <v>4069327.317779968</v>
      </c>
      <c r="H33" s="9">
        <v>25432.357350791179</v>
      </c>
      <c r="I33" s="35">
        <v>42652966.954408608</v>
      </c>
      <c r="J33" s="8">
        <f t="shared" si="0"/>
        <v>72833236.000000015</v>
      </c>
    </row>
    <row r="34" spans="1:10" x14ac:dyDescent="0.15">
      <c r="A34" s="39">
        <v>59</v>
      </c>
      <c r="B34" s="6" t="s">
        <v>30</v>
      </c>
      <c r="C34" s="9">
        <v>173909.50535829962</v>
      </c>
      <c r="D34" s="9">
        <v>14879112.729218891</v>
      </c>
      <c r="E34" s="9">
        <v>2576163.9231200428</v>
      </c>
      <c r="F34" s="9">
        <v>1844915.8011090087</v>
      </c>
      <c r="G34" s="9">
        <v>7153601.5718368115</v>
      </c>
      <c r="H34" s="9">
        <v>-770.72179467764795</v>
      </c>
      <c r="I34" s="35">
        <v>9874865.1911516245</v>
      </c>
      <c r="J34" s="8">
        <f t="shared" si="0"/>
        <v>36501798</v>
      </c>
    </row>
    <row r="35" spans="1:10" x14ac:dyDescent="0.15">
      <c r="A35" s="39">
        <v>61</v>
      </c>
      <c r="B35" s="6" t="s">
        <v>31</v>
      </c>
      <c r="C35" s="9">
        <v>3053.61074957662</v>
      </c>
      <c r="D35" s="9">
        <v>2267767.1546545364</v>
      </c>
      <c r="E35" s="9">
        <v>60239722.929661654</v>
      </c>
      <c r="F35" s="9">
        <v>61262.251344364187</v>
      </c>
      <c r="G35" s="9">
        <v>70645.163944405082</v>
      </c>
      <c r="H35" s="9">
        <v>-94.802771255625302</v>
      </c>
      <c r="I35" s="35">
        <v>175589.69241671762</v>
      </c>
      <c r="J35" s="8">
        <f t="shared" si="0"/>
        <v>62817946.000000007</v>
      </c>
    </row>
    <row r="36" spans="1:10" x14ac:dyDescent="0.15">
      <c r="A36" s="39">
        <v>63</v>
      </c>
      <c r="B36" s="6" t="s">
        <v>32</v>
      </c>
      <c r="C36" s="9">
        <v>3454.1814348172943</v>
      </c>
      <c r="D36" s="9">
        <v>9576122.2284102086</v>
      </c>
      <c r="E36" s="9">
        <v>25972427.211608041</v>
      </c>
      <c r="F36" s="9">
        <v>1396351.9078252516</v>
      </c>
      <c r="G36" s="9">
        <v>14553941.024409506</v>
      </c>
      <c r="H36" s="9">
        <v>-140.29627703877455</v>
      </c>
      <c r="I36" s="35">
        <v>799948.74258922099</v>
      </c>
      <c r="J36" s="8">
        <f t="shared" si="0"/>
        <v>52302105.000000007</v>
      </c>
    </row>
    <row r="37" spans="1:10" x14ac:dyDescent="0.15">
      <c r="A37" s="39">
        <v>64</v>
      </c>
      <c r="B37" s="6" t="s">
        <v>33</v>
      </c>
      <c r="C37" s="9">
        <v>632000.05490615347</v>
      </c>
      <c r="D37" s="9">
        <v>24892799.958810497</v>
      </c>
      <c r="E37" s="9">
        <v>91381993.442652583</v>
      </c>
      <c r="F37" s="9">
        <v>1636.6537409624559</v>
      </c>
      <c r="G37" s="9">
        <v>3275.7091672292013</v>
      </c>
      <c r="H37" s="9">
        <v>9.049529227380134</v>
      </c>
      <c r="I37" s="35">
        <v>23270.13119337539</v>
      </c>
      <c r="J37" s="8">
        <f t="shared" si="0"/>
        <v>116934985.00000001</v>
      </c>
    </row>
    <row r="38" spans="1:10" x14ac:dyDescent="0.15">
      <c r="A38" s="39">
        <v>65</v>
      </c>
      <c r="B38" s="6" t="s">
        <v>34</v>
      </c>
      <c r="C38" s="9">
        <v>22103.010121539548</v>
      </c>
      <c r="D38" s="9">
        <v>4777276.6555149984</v>
      </c>
      <c r="E38" s="9">
        <v>349399.01214250765</v>
      </c>
      <c r="F38" s="9">
        <v>101780.67852512473</v>
      </c>
      <c r="G38" s="9">
        <v>173673.23929851025</v>
      </c>
      <c r="H38" s="9">
        <v>623.87352787934503</v>
      </c>
      <c r="I38" s="35">
        <v>716765.53086944099</v>
      </c>
      <c r="J38" s="8">
        <f t="shared" si="0"/>
        <v>6141622</v>
      </c>
    </row>
    <row r="39" spans="1:10" x14ac:dyDescent="0.15">
      <c r="A39" s="39">
        <v>66</v>
      </c>
      <c r="B39" s="6" t="s">
        <v>35</v>
      </c>
      <c r="C39" s="9">
        <v>295938.61686575884</v>
      </c>
      <c r="D39" s="9">
        <v>14708596.782018691</v>
      </c>
      <c r="E39" s="9">
        <v>8403190.8503176551</v>
      </c>
      <c r="F39" s="9">
        <v>4066523.1154363635</v>
      </c>
      <c r="G39" s="9">
        <v>6660779.3495062245</v>
      </c>
      <c r="H39" s="9">
        <v>-2999.1433106941031</v>
      </c>
      <c r="I39" s="35">
        <v>16687901.429165978</v>
      </c>
      <c r="J39" s="8">
        <f t="shared" si="0"/>
        <v>50819930.99999997</v>
      </c>
    </row>
    <row r="40" spans="1:10" x14ac:dyDescent="0.15">
      <c r="A40" s="39">
        <v>67</v>
      </c>
      <c r="B40" s="6" t="s">
        <v>36</v>
      </c>
      <c r="C40" s="9">
        <v>3072488.7799555995</v>
      </c>
      <c r="D40" s="9">
        <v>26417180.261997245</v>
      </c>
      <c r="E40" s="9">
        <v>1983977.90756139</v>
      </c>
      <c r="F40" s="9">
        <v>41037.544024762181</v>
      </c>
      <c r="G40" s="9">
        <v>590034.49426941166</v>
      </c>
      <c r="H40" s="9">
        <v>-99.524350365255529</v>
      </c>
      <c r="I40" s="35">
        <v>11876677.536541969</v>
      </c>
      <c r="J40" s="8">
        <f t="shared" si="0"/>
        <v>43981297.000000015</v>
      </c>
    </row>
    <row r="41" spans="1:10" x14ac:dyDescent="0.15">
      <c r="A41" s="39">
        <v>68</v>
      </c>
      <c r="B41" s="6" t="s">
        <v>37</v>
      </c>
      <c r="C41" s="9">
        <v>12369.852005286257</v>
      </c>
      <c r="D41" s="9">
        <v>450723.18798957375</v>
      </c>
      <c r="E41" s="9">
        <v>484988.00907735323</v>
      </c>
      <c r="F41" s="9">
        <v>92829.711421087835</v>
      </c>
      <c r="G41" s="9">
        <v>159032.85561500047</v>
      </c>
      <c r="H41" s="9">
        <v>2652.6916200559876</v>
      </c>
      <c r="I41" s="35">
        <v>402273.69227164233</v>
      </c>
      <c r="J41" s="8">
        <f t="shared" si="0"/>
        <v>1604870</v>
      </c>
    </row>
    <row r="42" spans="1:10" x14ac:dyDescent="0.15">
      <c r="A42" s="30">
        <v>69</v>
      </c>
      <c r="B42" s="5" t="s">
        <v>38</v>
      </c>
      <c r="C42" s="9">
        <v>35010.354258362946</v>
      </c>
      <c r="D42" s="9">
        <v>1354641.809345789</v>
      </c>
      <c r="E42" s="9">
        <v>612678.23626420728</v>
      </c>
      <c r="F42" s="9">
        <v>702385.89595233707</v>
      </c>
      <c r="G42" s="9">
        <v>809963.16137434123</v>
      </c>
      <c r="H42" s="9">
        <v>-1086.9357225029999</v>
      </c>
      <c r="I42" s="35">
        <v>2013176.478527464</v>
      </c>
      <c r="J42" s="4">
        <f t="shared" si="0"/>
        <v>5526768.9999999981</v>
      </c>
    </row>
    <row r="43" spans="1:10" x14ac:dyDescent="0.15">
      <c r="A43" s="104" t="s">
        <v>78</v>
      </c>
      <c r="B43" s="108"/>
      <c r="C43" s="14">
        <f>SUM(C4:C42)</f>
        <v>7180172.0736047002</v>
      </c>
      <c r="D43" s="16">
        <f t="shared" ref="D43:I43" si="1">SUM(D4:D42)</f>
        <v>281013139.25738388</v>
      </c>
      <c r="E43" s="16">
        <f t="shared" si="1"/>
        <v>214178811.79276669</v>
      </c>
      <c r="F43" s="16">
        <f t="shared" si="1"/>
        <v>60191073.563939199</v>
      </c>
      <c r="G43" s="16">
        <f t="shared" si="1"/>
        <v>88398065.546181738</v>
      </c>
      <c r="H43" s="16">
        <f t="shared" si="1"/>
        <v>73427.278547163485</v>
      </c>
      <c r="I43" s="36">
        <f t="shared" si="1"/>
        <v>344802821.48757672</v>
      </c>
      <c r="J43" s="4">
        <f>SUM(C4:I42)</f>
        <v>995837510.99999988</v>
      </c>
    </row>
  </sheetData>
  <mergeCells count="3">
    <mergeCell ref="A2:B3"/>
    <mergeCell ref="J2:J3"/>
    <mergeCell ref="A43:B43"/>
  </mergeCells>
  <phoneticPr fontId="3"/>
  <pageMargins left="0.7" right="0.7" top="0.75" bottom="0.75" header="0.3" footer="0.3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3</vt:i4>
      </vt:variant>
    </vt:vector>
  </HeadingPairs>
  <TitlesOfParts>
    <vt:vector size="24" baseType="lpstr">
      <vt:lpstr>生産者価格評価表</vt:lpstr>
      <vt:lpstr>投入係数表</vt:lpstr>
      <vt:lpstr>開放型逆行列係数表</vt:lpstr>
      <vt:lpstr>単位行列</vt:lpstr>
      <vt:lpstr>移輸入率行列</vt:lpstr>
      <vt:lpstr>自給率行列</vt:lpstr>
      <vt:lpstr>粗付加価値率行列</vt:lpstr>
      <vt:lpstr>閉鎖型逆行列係数表</vt:lpstr>
      <vt:lpstr>最終需要項目別生産誘発額</vt:lpstr>
      <vt:lpstr>最終需要項目別生産誘発係数</vt:lpstr>
      <vt:lpstr>最終需要項目別生産誘発依存度</vt:lpstr>
      <vt:lpstr>最終需要項目別粗付加価値誘発額</vt:lpstr>
      <vt:lpstr>最終需要項目別粗付加価値誘発係数</vt:lpstr>
      <vt:lpstr>最終需要項目別粗付加価値誘発依存度</vt:lpstr>
      <vt:lpstr>MAL</vt:lpstr>
      <vt:lpstr>MALΓ+M</vt:lpstr>
      <vt:lpstr>最終需要項目別移輸入誘発額</vt:lpstr>
      <vt:lpstr>最終需要項目別移輸入誘発係数</vt:lpstr>
      <vt:lpstr>最終需要項目別移輸入誘発依存度</vt:lpstr>
      <vt:lpstr>全ての要素が1の列ベクトル</vt:lpstr>
      <vt:lpstr>移輸入係数，移輸入品投入係数，総合移輸入係数</vt:lpstr>
      <vt:lpstr>最終需要項目別生産誘発依存度!Print_Area</vt:lpstr>
      <vt:lpstr>最終需要項目別生産誘発額!Print_Area</vt:lpstr>
      <vt:lpstr>生産者価格評価表!Print_Titles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cp:lastPrinted>2025-08-04T01:38:40Z</cp:lastPrinted>
  <dcterms:created xsi:type="dcterms:W3CDTF">2025-06-26T08:14:44Z</dcterms:created>
  <dcterms:modified xsi:type="dcterms:W3CDTF">2025-10-03T02:59:31Z</dcterms:modified>
</cp:coreProperties>
</file>