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drawings/drawing8.xml" ContentType="application/vnd.openxmlformats-officedocument.drawing+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drawings/drawing10.xml" ContentType="application/vnd.openxmlformats-officedocument.drawing+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3.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4.xml" ContentType="application/vnd.openxmlformats-officedocument.drawing+xml"/>
  <Override PartName="/xl/charts/chart23.xml" ContentType="application/vnd.openxmlformats-officedocument.drawingml.chart+xml"/>
  <Override PartName="/xl/drawings/drawing15.xml" ContentType="application/vnd.openxmlformats-officedocument.drawing+xml"/>
  <Override PartName="/xl/charts/chart24.xml" ContentType="application/vnd.openxmlformats-officedocument.drawingml.chart+xml"/>
  <Override PartName="/xl/drawings/drawing16.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7.xml" ContentType="application/vnd.openxmlformats-officedocument.drawing+xml"/>
  <Override PartName="/xl/charts/chart27.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28.xml" ContentType="application/vnd.openxmlformats-officedocument.drawingml.chart+xml"/>
  <Override PartName="/xl/drawings/drawing20.xml" ContentType="application/vnd.openxmlformats-officedocument.drawing+xml"/>
  <Override PartName="/xl/charts/chart29.xml" ContentType="application/vnd.openxmlformats-officedocument.drawingml.chart+xml"/>
  <Override PartName="/xl/drawings/drawing21.xml" ContentType="application/vnd.openxmlformats-officedocument.drawing+xml"/>
  <Override PartName="/xl/charts/chart30.xml" ContentType="application/vnd.openxmlformats-officedocument.drawingml.chart+xml"/>
  <Override PartName="/xl/drawings/drawing22.xml" ContentType="application/vnd.openxmlformats-officedocument.drawing+xml"/>
  <Override PartName="/xl/charts/chart31.xml" ContentType="application/vnd.openxmlformats-officedocument.drawingml.chart+xml"/>
  <Override PartName="/xl/drawings/drawing23.xml" ContentType="application/vnd.openxmlformats-officedocument.drawing+xml"/>
  <Override PartName="/xl/charts/chart32.xml" ContentType="application/vnd.openxmlformats-officedocument.drawingml.chart+xml"/>
  <Override PartName="/xl/drawings/drawing24.xml" ContentType="application/vnd.openxmlformats-officedocument.drawing+xml"/>
  <Override PartName="/xl/charts/chart33.xml" ContentType="application/vnd.openxmlformats-officedocument.drawingml.chart+xml"/>
  <Override PartName="/xl/drawings/drawing25.xml" ContentType="application/vnd.openxmlformats-officedocument.drawing+xml"/>
  <Override PartName="/xl/charts/chart34.xml" ContentType="application/vnd.openxmlformats-officedocument.drawingml.chart+xml"/>
  <Override PartName="/xl/drawings/drawing26.xml" ContentType="application/vnd.openxmlformats-officedocument.drawing+xml"/>
  <Override PartName="/xl/charts/chart35.xml" ContentType="application/vnd.openxmlformats-officedocument.drawingml.chart+xml"/>
  <Override PartName="/xl/drawings/drawing27.xml" ContentType="application/vnd.openxmlformats-officedocument.drawing+xml"/>
  <Override PartName="/xl/charts/chart36.xml" ContentType="application/vnd.openxmlformats-officedocument.drawingml.chart+xml"/>
  <Override PartName="/xl/drawings/drawing28.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9.xml" ContentType="application/vnd.openxmlformats-officedocument.drawing+xml"/>
  <Override PartName="/xl/charts/chart39.xml" ContentType="application/vnd.openxmlformats-officedocument.drawingml.chart+xml"/>
  <Override PartName="/xl/drawings/drawing30.xml" ContentType="application/vnd.openxmlformats-officedocument.drawing+xml"/>
  <Override PartName="/xl/charts/chart40.xml" ContentType="application/vnd.openxmlformats-officedocument.drawingml.chart+xml"/>
  <Override PartName="/xl/drawings/drawing31.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32.xml" ContentType="application/vnd.openxmlformats-officedocument.drawing+xml"/>
  <Override PartName="/xl/charts/chart43.xml" ContentType="application/vnd.openxmlformats-officedocument.drawingml.chart+xml"/>
  <Override PartName="/xl/drawings/drawing33.xml" ContentType="application/vnd.openxmlformats-officedocument.drawing+xml"/>
  <Override PartName="/xl/charts/chart44.xml" ContentType="application/vnd.openxmlformats-officedocument.drawingml.chart+xml"/>
  <Override PartName="/xl/drawings/drawing34.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35.xml" ContentType="application/vnd.openxmlformats-officedocument.drawing+xml"/>
  <Override PartName="/xl/charts/chart47.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SVFIL01\Share\総務部\財政課\03_情報化\04_地域情報化\03_地域情報化関係書\R07\03 オープンデータ利活用関係\02 公開データ\□34_東員町データ集\"/>
    </mc:Choice>
  </mc:AlternateContent>
  <xr:revisionPtr revIDLastSave="0" documentId="13_ncr:1_{D233F1F4-158B-4FE5-A1D8-E286859DCFD4}" xr6:coauthVersionLast="47" xr6:coauthVersionMax="47" xr10:uidLastSave="{00000000-0000-0000-0000-000000000000}"/>
  <bookViews>
    <workbookView xWindow="4680" yWindow="-13620" windowWidth="24240" windowHeight="13140" xr2:uid="{C8474D6A-D83C-4ADD-80D2-68D14B0C0B4F}"/>
  </bookViews>
  <sheets>
    <sheet name="表紙と時点" sheetId="2" r:id="rId1"/>
    <sheet name="一覧表（番号別）" sheetId="3" r:id="rId2"/>
    <sheet name="一覧表（課別） " sheetId="4" r:id="rId3"/>
    <sheet name="０１．人口" sheetId="5" r:id="rId4"/>
    <sheet name="０２．世帯数等" sheetId="6" r:id="rId5"/>
    <sheet name="０３．年層人口" sheetId="7" r:id="rId6"/>
    <sheet name="０４．土地利用の推移" sheetId="39" r:id="rId7"/>
    <sheet name="０５．歳入・歳出、基金、町債" sheetId="29" r:id="rId8"/>
    <sheet name="０６．財政力指数" sheetId="30" r:id="rId9"/>
    <sheet name="０７．実質公債費比率" sheetId="31" r:id="rId10"/>
    <sheet name="０８．経常収支比率" sheetId="32" r:id="rId11"/>
    <sheet name="０９．投資的経費比率" sheetId="33" r:id="rId12"/>
    <sheet name="１０．水道料金" sheetId="64" r:id="rId13"/>
    <sheet name="１１．下水道普及率" sheetId="65" r:id="rId14"/>
    <sheet name="１２．上水道の整備状況" sheetId="66" r:id="rId15"/>
    <sheet name="１３．下水道の整備状況" sheetId="67" r:id="rId16"/>
    <sheet name="１４．園施設" sheetId="68" r:id="rId17"/>
    <sheet name="１５．園児数推移" sheetId="69" r:id="rId18"/>
    <sheet name="１６．児童数推移" sheetId="70" r:id="rId19"/>
    <sheet name="１７．生徒数推移" sheetId="71" r:id="rId20"/>
    <sheet name="１８．開催講座" sheetId="72" r:id="rId21"/>
    <sheet name="１９．文化財" sheetId="73" r:id="rId22"/>
    <sheet name="２０．図書館蔵書冊数" sheetId="74" r:id="rId23"/>
    <sheet name="２１．スポーツ施設" sheetId="75" r:id="rId24"/>
    <sheet name="２２．市民活動" sheetId="41" r:id="rId25"/>
    <sheet name="２３．女性登用" sheetId="49" r:id="rId26"/>
    <sheet name="２４．出生率" sheetId="8" r:id="rId27"/>
    <sheet name="２５．集団がん検診" sheetId="52" r:id="rId28"/>
    <sheet name="２６．医療機関施設数" sheetId="53" r:id="rId29"/>
    <sheet name="２７．乳幼児インフル" sheetId="48" r:id="rId30"/>
    <sheet name="２８．高齢者の人口と高齢化率の推移" sheetId="43" r:id="rId31"/>
    <sheet name="２９．地区別高齢化率の推移" sheetId="44" r:id="rId32"/>
    <sheet name="３０．要介護認定者数" sheetId="54" r:id="rId33"/>
    <sheet name="３１．シニアクラブ会員数" sheetId="55" r:id="rId34"/>
    <sheet name="３２．救急" sheetId="26" r:id="rId35"/>
    <sheet name="３３．火災" sheetId="27" r:id="rId36"/>
    <sheet name="３４．刑法犯罪" sheetId="45" r:id="rId37"/>
    <sheet name="３５．ごみ収集量" sheetId="38" r:id="rId38"/>
    <sheet name="３６．産業別就業者" sheetId="9" r:id="rId39"/>
    <sheet name="３７．昼間流出人口" sheetId="10" r:id="rId40"/>
    <sheet name="３８．農家・耕地 " sheetId="11" r:id="rId41"/>
    <sheet name="３９．商業 " sheetId="12" r:id="rId42"/>
    <sheet name="４０．工業 " sheetId="13" r:id="rId43"/>
    <sheet name="４１．観光" sheetId="62" r:id="rId44"/>
    <sheet name="４2．町道の整備状況" sheetId="58" r:id="rId45"/>
    <sheet name="４3．歩道設置状況" sheetId="59" r:id="rId46"/>
    <sheet name="４４．地籍調査進捗率" sheetId="63" r:id="rId47"/>
    <sheet name="４５．オレンジバス " sheetId="14" r:id="rId48"/>
    <sheet name="４6．交通事故" sheetId="60" r:id="rId49"/>
    <sheet name="４7．公園" sheetId="61" r:id="rId50"/>
    <sheet name="４８．コミュニティ補助金等" sheetId="47" r:id="rId51"/>
    <sheet name="４９．広域行政 " sheetId="15" r:id="rId52"/>
    <sheet name="５０．身近なデータ " sheetId="28" r:id="rId53"/>
    <sheet name="５１．人口増減率" sheetId="16" r:id="rId54"/>
    <sheet name="５２．出生率 " sheetId="17" r:id="rId55"/>
    <sheet name="５３．婚姻率 " sheetId="19" r:id="rId56"/>
    <sheet name="５４．外国人登録人口" sheetId="46" r:id="rId57"/>
    <sheet name="５５．財政力指数" sheetId="34" r:id="rId58"/>
    <sheet name="５６．経常収支比率" sheetId="35" r:id="rId59"/>
    <sheet name="５７．市町税徴収率" sheetId="40" r:id="rId60"/>
    <sheet name="５８．地方交付税" sheetId="36" r:id="rId61"/>
    <sheet name="５９．実質公債費比率" sheetId="37" r:id="rId62"/>
    <sheet name="６０．職員数" sheetId="20" r:id="rId63"/>
    <sheet name="６１．年少人口割合" sheetId="21" r:id="rId64"/>
    <sheet name="６２．生産年齢人口割合" sheetId="22" r:id="rId65"/>
    <sheet name="６３．老年人口割合" sheetId="23" r:id="rId66"/>
    <sheet name="６４．国保収納率" sheetId="50" r:id="rId67"/>
    <sheet name="６５．後期高齢収納率" sheetId="51" r:id="rId68"/>
    <sheet name="６６．高齢者ﾒｲﾄ・ｻﾎﾟ" sheetId="56" r:id="rId69"/>
    <sheet name="６７．平均寿命（男）" sheetId="24" r:id="rId70"/>
    <sheet name="６８．平均寿命（女）" sheetId="25" r:id="rId71"/>
    <sheet name="６９．健康寿命" sheetId="57" r:id="rId72"/>
  </sheets>
  <definedNames>
    <definedName name="_xlnm._FilterDatabase" localSheetId="51" hidden="1">'４９．広域行政 '!$C$1:$C$84</definedName>
    <definedName name="_xlnm._FilterDatabase" localSheetId="2" hidden="1">'一覧表（課別） '!$A$1:$I$21</definedName>
    <definedName name="_xlnm._FilterDatabase" localSheetId="1" hidden="1">'一覧表（番号別）'!$A$1:$E$79</definedName>
    <definedName name="_xlnm.Print_Area" localSheetId="6">'０４．土地利用の推移'!$A$1:$J$38</definedName>
    <definedName name="_xlnm.Print_Area" localSheetId="7">'０５．歳入・歳出、基金、町債'!$A$1:$M$208</definedName>
    <definedName name="_xlnm.Print_Area" localSheetId="9">'０７．実質公債費比率'!$A$1:$Q$27</definedName>
    <definedName name="_xlnm.Print_Area" localSheetId="17">'１５．園児数推移'!$A$1:$L$47</definedName>
    <definedName name="_xlnm.Print_Area" localSheetId="18">'１６．児童数推移'!$A$1:$Q$98</definedName>
    <definedName name="_xlnm.Print_Area" localSheetId="20">'１８．開催講座'!$A$1:$E$38</definedName>
    <definedName name="_xlnm.Print_Area" localSheetId="21">'１９．文化財'!$A$1:$E$28</definedName>
    <definedName name="_xlnm.Print_Area" localSheetId="22">'２０．図書館蔵書冊数'!$A$1:$I$41</definedName>
    <definedName name="_xlnm.Print_Area" localSheetId="23">'２１．スポーツ施設'!$A$1:$R$42</definedName>
    <definedName name="_xlnm.Print_Area" localSheetId="24">'２２．市民活動'!$A$1:$G$70</definedName>
    <definedName name="_xlnm.Print_Area" localSheetId="25">'２３．女性登用'!$A$1:$H$47</definedName>
    <definedName name="_xlnm.Print_Area" localSheetId="26">'２４．出生率'!$A$1:$N$52</definedName>
    <definedName name="_xlnm.Print_Area" localSheetId="28">'２６．医療機関施設数'!$A$1:$F$34</definedName>
    <definedName name="_xlnm.Print_Area" localSheetId="29">'２７．乳幼児インフル'!$A$1:$I$37</definedName>
    <definedName name="_xlnm.Print_Area" localSheetId="30">'２８．高齢者の人口と高齢化率の推移'!$A$1:$H$40</definedName>
    <definedName name="_xlnm.Print_Area" localSheetId="31">'２９．地区別高齢化率の推移'!$A$1:$M$43</definedName>
    <definedName name="_xlnm.Print_Area" localSheetId="32">'３０．要介護認定者数'!$A$1:$K$43</definedName>
    <definedName name="_xlnm.Print_Area" localSheetId="35">'３３．火災'!$A$1:$L$40</definedName>
    <definedName name="_xlnm.Print_Area" localSheetId="37">'３５．ごみ収集量'!$A$1:$I$40</definedName>
    <definedName name="_xlnm.Print_Area" localSheetId="39">'３７．昼間流出人口'!$A$1:$L$38</definedName>
    <definedName name="_xlnm.Print_Area" localSheetId="40">'３８．農家・耕地 '!$A$1:$M$39</definedName>
    <definedName name="_xlnm.Print_Area" localSheetId="41">'３９．商業 '!$A$1:$J$38</definedName>
    <definedName name="_xlnm.Print_Area" localSheetId="42">'４０．工業 '!$A$1:$S$56</definedName>
    <definedName name="_xlnm.Print_Area" localSheetId="45">'４3．歩道設置状況'!$A$1:$I$37</definedName>
    <definedName name="_xlnm.Print_Area" localSheetId="46">'４４．地籍調査進捗率'!$A$1:$J$39</definedName>
    <definedName name="_xlnm.Print_Area" localSheetId="48">'４6．交通事故'!$A$1:$M$46</definedName>
    <definedName name="_xlnm.Print_Area" localSheetId="49">'４7．公園'!$A$1:$H$21</definedName>
    <definedName name="_xlnm.Print_Area" localSheetId="50">'４８．コミュニティ補助金等'!$A$1:$L$42</definedName>
    <definedName name="_xlnm.Print_Area" localSheetId="51">'４９．広域行政 '!$A$1:$D$84</definedName>
    <definedName name="_xlnm.Print_Area" localSheetId="52">'５０．身近なデータ '!$A$1:$C$16</definedName>
    <definedName name="_xlnm.Print_Area" localSheetId="54">'５２．出生率 '!$A$1:$F$36</definedName>
    <definedName name="_xlnm.Print_Area" localSheetId="55">'５３．婚姻率 '!$A$1:$F$36</definedName>
    <definedName name="_xlnm.Print_Area" localSheetId="56">'５４．外国人登録人口'!$A$1:$F$36</definedName>
    <definedName name="_xlnm.Print_Area" localSheetId="57">'５５．財政力指数'!$A$1:$F$39</definedName>
    <definedName name="_xlnm.Print_Area" localSheetId="58">'５６．経常収支比率'!$A$1:$F$38</definedName>
    <definedName name="_xlnm.Print_Area" localSheetId="59">'５７．市町税徴収率'!$A$1:$E$35</definedName>
    <definedName name="_xlnm.Print_Area" localSheetId="60">'５８．地方交付税'!$A$1:$E$34</definedName>
    <definedName name="_xlnm.Print_Area" localSheetId="61">'５９．実質公債費比率'!$A$1:$F$34</definedName>
    <definedName name="_xlnm.Print_Area" localSheetId="62">'６０．職員数'!$A$1:$F$36</definedName>
    <definedName name="_xlnm.Print_Area" localSheetId="63">'６１．年少人口割合'!$A$1:$F$36</definedName>
    <definedName name="_xlnm.Print_Area" localSheetId="64">'６２．生産年齢人口割合'!$A$1:$F$37</definedName>
    <definedName name="_xlnm.Print_Area" localSheetId="65">'６３．老年人口割合'!$A$1:$F$36</definedName>
    <definedName name="_xlnm.Print_Area" localSheetId="66">'６４．国保収納率'!$A$1:$F$35</definedName>
    <definedName name="_xlnm.Print_Area" localSheetId="68">'６６．高齢者ﾒｲﾄ・ｻﾎﾟ'!$A$1:$G$41</definedName>
    <definedName name="_xlnm.Print_Area" localSheetId="69">'６７．平均寿命（男）'!$A$1:$F$38</definedName>
    <definedName name="_xlnm.Print_Area" localSheetId="70">'６８．平均寿命（女）'!$A$1:$F$38</definedName>
    <definedName name="_xlnm.Print_Area" localSheetId="2">'一覧表（課別） '!$A$1:$H$80</definedName>
    <definedName name="_xlnm.Print_Area" localSheetId="1">'一覧表（番号別）'!$A$1:$D$80</definedName>
    <definedName name="_xlnm.Print_Area" localSheetId="0">表紙と時点!$A$1:$I$53</definedName>
    <definedName name="_xlnm.Print_Titles" localSheetId="2">'一覧表（課別） '!$1:$1</definedName>
    <definedName name="_xlnm.Print_Titles" localSheetId="1">'一覧表（番号別）'!$1:$1</definedName>
    <definedName name="Z_F463B712_EF6D_4BC5_B2BE_3B1B4386070A_.wvu.Cols" localSheetId="25" hidden="1">'２３．女性登用'!$D:$D</definedName>
    <definedName name="Z_F463B712_EF6D_4BC5_B2BE_3B1B4386070A_.wvu.Cols" localSheetId="2" hidden="1">'一覧表（課別） '!$A:$A</definedName>
    <definedName name="Z_F463B712_EF6D_4BC5_B2BE_3B1B4386070A_.wvu.Cols" localSheetId="1" hidden="1">'一覧表（番号別）'!$A:$A</definedName>
    <definedName name="Z_F463B712_EF6D_4BC5_B2BE_3B1B4386070A_.wvu.PrintArea" localSheetId="6" hidden="1">'０４．土地利用の推移'!$A$1:$J$38</definedName>
    <definedName name="Z_F463B712_EF6D_4BC5_B2BE_3B1B4386070A_.wvu.PrintArea" localSheetId="7" hidden="1">'０５．歳入・歳出、基金、町債'!$A$1:$N$207</definedName>
    <definedName name="Z_F463B712_EF6D_4BC5_B2BE_3B1B4386070A_.wvu.PrintArea" localSheetId="17" hidden="1">'１５．園児数推移'!$A$1:$L$48</definedName>
    <definedName name="Z_F463B712_EF6D_4BC5_B2BE_3B1B4386070A_.wvu.PrintArea" localSheetId="20" hidden="1">'１８．開催講座'!$A$1:$C$21</definedName>
    <definedName name="Z_F463B712_EF6D_4BC5_B2BE_3B1B4386070A_.wvu.PrintArea" localSheetId="22" hidden="1">'２０．図書館蔵書冊数'!$A$1:$G$45</definedName>
    <definedName name="Z_F463B712_EF6D_4BC5_B2BE_3B1B4386070A_.wvu.PrintArea" localSheetId="23" hidden="1">'２１．スポーツ施設'!$A$1:$F$37</definedName>
    <definedName name="Z_F463B712_EF6D_4BC5_B2BE_3B1B4386070A_.wvu.PrintArea" localSheetId="24" hidden="1">'２２．市民活動'!#REF!</definedName>
    <definedName name="Z_F463B712_EF6D_4BC5_B2BE_3B1B4386070A_.wvu.PrintArea" localSheetId="25" hidden="1">'２３．女性登用'!$A$1:$F$47</definedName>
    <definedName name="Z_F463B712_EF6D_4BC5_B2BE_3B1B4386070A_.wvu.PrintArea" localSheetId="26" hidden="1">'２４．出生率'!$A$1:$I$54</definedName>
    <definedName name="Z_F463B712_EF6D_4BC5_B2BE_3B1B4386070A_.wvu.PrintArea" localSheetId="28" hidden="1">'２６．医療機関施設数'!$A$1:$F$9</definedName>
    <definedName name="Z_F463B712_EF6D_4BC5_B2BE_3B1B4386070A_.wvu.PrintArea" localSheetId="29" hidden="1">'２７．乳幼児インフル'!$A$1:$F$29</definedName>
    <definedName name="Z_F463B712_EF6D_4BC5_B2BE_3B1B4386070A_.wvu.PrintArea" localSheetId="30" hidden="1">'２８．高齢者の人口と高齢化率の推移'!$A$1:$G$41</definedName>
    <definedName name="Z_F463B712_EF6D_4BC5_B2BE_3B1B4386070A_.wvu.PrintArea" localSheetId="31" hidden="1">'２９．地区別高齢化率の推移'!$A$1:$H$36</definedName>
    <definedName name="Z_F463B712_EF6D_4BC5_B2BE_3B1B4386070A_.wvu.PrintArea" localSheetId="32" hidden="1">'３０．要介護認定者数'!$A$1:$C$40</definedName>
    <definedName name="Z_F463B712_EF6D_4BC5_B2BE_3B1B4386070A_.wvu.PrintArea" localSheetId="37" hidden="1">'３５．ごみ収集量'!$A$1:$D$41</definedName>
    <definedName name="Z_F463B712_EF6D_4BC5_B2BE_3B1B4386070A_.wvu.PrintArea" localSheetId="39" hidden="1">'３７．昼間流出人口'!$A$1:$K$21</definedName>
    <definedName name="Z_F463B712_EF6D_4BC5_B2BE_3B1B4386070A_.wvu.PrintArea" localSheetId="40" hidden="1">'３８．農家・耕地 '!$A$1:$H$36</definedName>
    <definedName name="Z_F463B712_EF6D_4BC5_B2BE_3B1B4386070A_.wvu.PrintArea" localSheetId="41" hidden="1">'３９．商業 '!$A$1:$F$28</definedName>
    <definedName name="Z_F463B712_EF6D_4BC5_B2BE_3B1B4386070A_.wvu.PrintArea" localSheetId="42" hidden="1">'４０．工業 '!$A$1:$L$67</definedName>
    <definedName name="Z_F463B712_EF6D_4BC5_B2BE_3B1B4386070A_.wvu.PrintArea" localSheetId="45" hidden="1">'４3．歩道設置状況'!$A$1:$F$25</definedName>
    <definedName name="Z_F463B712_EF6D_4BC5_B2BE_3B1B4386070A_.wvu.PrintArea" localSheetId="46" hidden="1">'４４．地籍調査進捗率'!#REF!</definedName>
    <definedName name="Z_F463B712_EF6D_4BC5_B2BE_3B1B4386070A_.wvu.PrintArea" localSheetId="49" hidden="1">'４7．公園'!$A$1:$D$7</definedName>
    <definedName name="Z_F463B712_EF6D_4BC5_B2BE_3B1B4386070A_.wvu.PrintArea" localSheetId="50" hidden="1">'４８．コミュニティ補助金等'!$A$1:$G$41</definedName>
    <definedName name="Z_F463B712_EF6D_4BC5_B2BE_3B1B4386070A_.wvu.PrintArea" localSheetId="51" hidden="1">'４９．広域行政 '!$A$1:$C$84</definedName>
    <definedName name="Z_F463B712_EF6D_4BC5_B2BE_3B1B4386070A_.wvu.PrintArea" localSheetId="52" hidden="1">'５０．身近なデータ '!$A$1:$C$16</definedName>
    <definedName name="Z_F463B712_EF6D_4BC5_B2BE_3B1B4386070A_.wvu.PrintArea" localSheetId="54" hidden="1">'５２．出生率 '!$A$1:$D$36</definedName>
    <definedName name="Z_F463B712_EF6D_4BC5_B2BE_3B1B4386070A_.wvu.PrintArea" localSheetId="55" hidden="1">'５３．婚姻率 '!$A$1:$C$36</definedName>
    <definedName name="Z_F463B712_EF6D_4BC5_B2BE_3B1B4386070A_.wvu.PrintArea" localSheetId="56" hidden="1">'５４．外国人登録人口'!$A$1:$C$37</definedName>
    <definedName name="Z_F463B712_EF6D_4BC5_B2BE_3B1B4386070A_.wvu.PrintArea" localSheetId="57" hidden="1">'５５．財政力指数'!$A$1:$C$39</definedName>
    <definedName name="Z_F463B712_EF6D_4BC5_B2BE_3B1B4386070A_.wvu.PrintArea" localSheetId="58" hidden="1">'５６．経常収支比率'!$A$1:$F$37</definedName>
    <definedName name="Z_F463B712_EF6D_4BC5_B2BE_3B1B4386070A_.wvu.PrintArea" localSheetId="59" hidden="1">'５７．市町税徴収率'!$A$1:$C$36</definedName>
    <definedName name="Z_F463B712_EF6D_4BC5_B2BE_3B1B4386070A_.wvu.PrintArea" localSheetId="60" hidden="1">'５８．地方交付税'!$A$1:$C$35</definedName>
    <definedName name="Z_F463B712_EF6D_4BC5_B2BE_3B1B4386070A_.wvu.PrintArea" localSheetId="61" hidden="1">'５９．実質公債費比率'!$A$1:$C$35</definedName>
    <definedName name="Z_F463B712_EF6D_4BC5_B2BE_3B1B4386070A_.wvu.PrintArea" localSheetId="62" hidden="1">'６０．職員数'!$A$1:$C$35</definedName>
    <definedName name="Z_F463B712_EF6D_4BC5_B2BE_3B1B4386070A_.wvu.PrintArea" localSheetId="63" hidden="1">'６１．年少人口割合'!$A$1:$C$36</definedName>
    <definedName name="Z_F463B712_EF6D_4BC5_B2BE_3B1B4386070A_.wvu.PrintArea" localSheetId="64" hidden="1">'６２．生産年齢人口割合'!$A$1:$C$36</definedName>
    <definedName name="Z_F463B712_EF6D_4BC5_B2BE_3B1B4386070A_.wvu.PrintArea" localSheetId="65" hidden="1">'６３．老年人口割合'!$A$1:$C$36</definedName>
    <definedName name="Z_F463B712_EF6D_4BC5_B2BE_3B1B4386070A_.wvu.PrintArea" localSheetId="68" hidden="1">'６６．高齢者ﾒｲﾄ・ｻﾎﾟ'!$A$1:$D$41</definedName>
    <definedName name="Z_F463B712_EF6D_4BC5_B2BE_3B1B4386070A_.wvu.PrintArea" localSheetId="2" hidden="1">'一覧表（課別） '!$A$1:$H$21</definedName>
    <definedName name="Z_F463B712_EF6D_4BC5_B2BE_3B1B4386070A_.wvu.PrintArea" localSheetId="1" hidden="1">'一覧表（番号別）'!$A$1:$D$79</definedName>
    <definedName name="Z_F463B712_EF6D_4BC5_B2BE_3B1B4386070A_.wvu.Rows" localSheetId="25" hidden="1">'２３．女性登用'!$5:$5,'２３．女性登用'!$7:$7,'２３．女性登用'!$11:$13,'２３．女性登用'!$27:$29,'２３．女性登用'!$31:$31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9" i="71" l="1"/>
  <c r="D68" i="71"/>
  <c r="D67" i="71"/>
  <c r="D66" i="71"/>
  <c r="D65" i="71"/>
  <c r="D64" i="71"/>
  <c r="D63" i="71"/>
  <c r="D62" i="71"/>
  <c r="D61" i="71"/>
  <c r="D60" i="71"/>
  <c r="D59" i="71"/>
  <c r="D58" i="71"/>
  <c r="D57" i="71"/>
  <c r="D56" i="71"/>
  <c r="D55" i="71"/>
  <c r="D54" i="71"/>
  <c r="D53" i="71"/>
  <c r="D52" i="71"/>
  <c r="D51" i="71"/>
  <c r="D50" i="71"/>
  <c r="D49" i="71"/>
  <c r="E23" i="71"/>
  <c r="E22" i="71"/>
  <c r="E21" i="71"/>
  <c r="E20" i="71"/>
  <c r="E19" i="71"/>
  <c r="E18" i="71"/>
  <c r="E17" i="71"/>
  <c r="E16" i="71"/>
  <c r="E15" i="71"/>
  <c r="E14" i="71"/>
  <c r="E13" i="71"/>
  <c r="E12" i="71"/>
  <c r="E11" i="71"/>
  <c r="E10" i="71"/>
  <c r="E9" i="71"/>
  <c r="E8" i="71"/>
  <c r="E7" i="71"/>
  <c r="E6" i="71"/>
  <c r="E5" i="71"/>
  <c r="H72" i="70"/>
  <c r="H71" i="70"/>
  <c r="H70" i="70"/>
  <c r="H69" i="70"/>
  <c r="H68" i="70"/>
  <c r="H67" i="70"/>
  <c r="H66" i="70"/>
  <c r="H65" i="70"/>
  <c r="H64" i="70"/>
  <c r="H63" i="70"/>
  <c r="H62" i="70"/>
  <c r="H61" i="70"/>
  <c r="H60" i="70"/>
  <c r="H59" i="70"/>
  <c r="H58" i="70"/>
  <c r="H57" i="70"/>
  <c r="H56" i="70"/>
  <c r="H55" i="70"/>
  <c r="H54" i="70"/>
  <c r="H53" i="70"/>
  <c r="G23" i="70"/>
  <c r="F23" i="70"/>
  <c r="E23" i="70"/>
  <c r="D23" i="70"/>
  <c r="C23" i="70"/>
  <c r="B23" i="70"/>
  <c r="H23" i="70" s="1"/>
  <c r="H22" i="70"/>
  <c r="H20" i="70"/>
  <c r="H19" i="70"/>
  <c r="H18" i="70"/>
  <c r="H17" i="70"/>
  <c r="H16" i="70"/>
  <c r="H15" i="70"/>
  <c r="H14" i="70"/>
  <c r="H13" i="70"/>
  <c r="H12" i="70"/>
  <c r="H11" i="70"/>
  <c r="H10" i="70"/>
  <c r="H9" i="70"/>
  <c r="H8" i="70"/>
  <c r="H7" i="70"/>
  <c r="H6" i="70"/>
  <c r="H5" i="70"/>
  <c r="B68" i="63"/>
  <c r="B6" i="63" s="1"/>
  <c r="L22" i="63"/>
  <c r="L21" i="63"/>
  <c r="B21" i="63"/>
  <c r="L20" i="63"/>
  <c r="B20" i="63"/>
  <c r="L19" i="63"/>
  <c r="B19" i="63"/>
  <c r="L18" i="63"/>
  <c r="L17" i="63"/>
  <c r="B17" i="63"/>
  <c r="L16" i="63"/>
  <c r="B16" i="63"/>
  <c r="L15" i="63"/>
  <c r="B15" i="63"/>
  <c r="L14" i="63"/>
  <c r="L13" i="63"/>
  <c r="B13" i="63"/>
  <c r="L12" i="63"/>
  <c r="L11" i="63"/>
  <c r="L10" i="63"/>
  <c r="L9" i="63"/>
  <c r="E9" i="63"/>
  <c r="L8" i="63"/>
  <c r="L7" i="63"/>
  <c r="E7" i="63"/>
  <c r="B22" i="63" s="1"/>
  <c r="L6" i="63"/>
  <c r="L5" i="63"/>
  <c r="L4" i="63"/>
  <c r="D21" i="60"/>
  <c r="D20" i="60"/>
  <c r="D19" i="60"/>
  <c r="D18" i="60"/>
  <c r="D17" i="60"/>
  <c r="D16" i="60"/>
  <c r="D15" i="60"/>
  <c r="D14" i="60"/>
  <c r="D13" i="60"/>
  <c r="D12" i="60"/>
  <c r="D11" i="60"/>
  <c r="D10" i="60"/>
  <c r="D9" i="60"/>
  <c r="D8" i="60"/>
  <c r="D7" i="60"/>
  <c r="D6" i="60"/>
  <c r="D5" i="60"/>
  <c r="D4" i="60"/>
  <c r="C7" i="59"/>
  <c r="D7" i="59"/>
  <c r="D6" i="59"/>
  <c r="D5" i="59"/>
  <c r="D4" i="59"/>
  <c r="G7" i="58"/>
  <c r="E7" i="58"/>
  <c r="C7" i="58"/>
  <c r="D7" i="58" s="1"/>
  <c r="B7" i="58"/>
  <c r="F7" i="58" s="1"/>
  <c r="F6" i="58"/>
  <c r="D6" i="58"/>
  <c r="F5" i="58"/>
  <c r="D5" i="58"/>
  <c r="F4" i="58"/>
  <c r="D4" i="58"/>
  <c r="B11" i="63" l="1"/>
  <c r="B8" i="63"/>
  <c r="B70" i="63"/>
  <c r="B5" i="63"/>
  <c r="B12" i="63"/>
  <c r="B9" i="63"/>
  <c r="B7" i="63"/>
  <c r="B10" i="63"/>
  <c r="B14" i="63"/>
  <c r="B18" i="63"/>
  <c r="B28" i="55"/>
  <c r="A5" i="53"/>
  <c r="E44" i="49"/>
  <c r="F44" i="49" s="1"/>
  <c r="D44" i="49"/>
  <c r="C44" i="49"/>
  <c r="F43" i="49"/>
  <c r="F42" i="49"/>
  <c r="F41" i="49"/>
  <c r="F40" i="49"/>
  <c r="F39" i="49"/>
  <c r="F38" i="49"/>
  <c r="F37" i="49"/>
  <c r="F36" i="49"/>
  <c r="F35" i="49"/>
  <c r="F34" i="49"/>
  <c r="F33" i="49"/>
  <c r="F32" i="49"/>
  <c r="F31" i="49"/>
  <c r="F30" i="49"/>
  <c r="F29" i="49"/>
  <c r="F28" i="49"/>
  <c r="F27" i="49"/>
  <c r="F26" i="49"/>
  <c r="F25" i="49"/>
  <c r="F23" i="49"/>
  <c r="F22" i="49"/>
  <c r="F21" i="49"/>
  <c r="F20" i="49"/>
  <c r="F19" i="49"/>
  <c r="F18" i="49"/>
  <c r="F17" i="49"/>
  <c r="F16" i="49"/>
  <c r="F15" i="49"/>
  <c r="F14" i="49"/>
  <c r="F13" i="49"/>
  <c r="F12" i="49"/>
  <c r="F11" i="49"/>
  <c r="F10" i="49"/>
  <c r="F9" i="49"/>
  <c r="F8" i="49"/>
  <c r="F7" i="49"/>
  <c r="F6" i="49"/>
  <c r="F5" i="49"/>
  <c r="F4" i="49"/>
  <c r="C33" i="46" l="1"/>
  <c r="T39" i="44"/>
  <c r="G18" i="44" s="1"/>
  <c r="S39" i="44"/>
  <c r="R39" i="44"/>
  <c r="Q39" i="44"/>
  <c r="P39" i="44"/>
  <c r="W29" i="44"/>
  <c r="G21" i="44"/>
  <c r="F21" i="44"/>
  <c r="E21" i="44"/>
  <c r="D21" i="44"/>
  <c r="C21" i="44"/>
  <c r="B21" i="44"/>
  <c r="G20" i="44"/>
  <c r="F20" i="44"/>
  <c r="E20" i="44"/>
  <c r="D20" i="44"/>
  <c r="C20" i="44"/>
  <c r="B20" i="44"/>
  <c r="G19" i="44"/>
  <c r="F19" i="44"/>
  <c r="E19" i="44"/>
  <c r="D19" i="44"/>
  <c r="C19" i="44"/>
  <c r="B19" i="44"/>
  <c r="F18" i="44"/>
  <c r="E18" i="44"/>
  <c r="D18" i="44"/>
  <c r="C18" i="44"/>
  <c r="T17" i="44"/>
  <c r="S17" i="44"/>
  <c r="R17" i="44"/>
  <c r="Q17" i="44"/>
  <c r="P17" i="44"/>
  <c r="C17" i="44" s="1"/>
  <c r="O17" i="44"/>
  <c r="G17" i="44"/>
  <c r="F17" i="44"/>
  <c r="E17" i="44"/>
  <c r="D17" i="44"/>
  <c r="B17" i="44"/>
  <c r="G16" i="44"/>
  <c r="F16" i="44"/>
  <c r="E16" i="44"/>
  <c r="D16" i="44"/>
  <c r="C16" i="44"/>
  <c r="B16" i="44"/>
  <c r="G15" i="44"/>
  <c r="F15" i="44"/>
  <c r="E15" i="44"/>
  <c r="D15" i="44"/>
  <c r="C15" i="44"/>
  <c r="B15" i="44"/>
  <c r="G14" i="44"/>
  <c r="F14" i="44"/>
  <c r="E14" i="44"/>
  <c r="D14" i="44"/>
  <c r="C14" i="44"/>
  <c r="B14" i="44"/>
  <c r="G13" i="44"/>
  <c r="F13" i="44"/>
  <c r="E13" i="44"/>
  <c r="D13" i="44"/>
  <c r="C13" i="44"/>
  <c r="B13" i="44"/>
  <c r="G12" i="44"/>
  <c r="F12" i="44"/>
  <c r="E12" i="44"/>
  <c r="D12" i="44"/>
  <c r="C12" i="44"/>
  <c r="B12" i="44"/>
  <c r="G11" i="44"/>
  <c r="F11" i="44"/>
  <c r="E11" i="44"/>
  <c r="D11" i="44"/>
  <c r="C11" i="44"/>
  <c r="B11" i="44"/>
  <c r="G10" i="44"/>
  <c r="F10" i="44"/>
  <c r="E10" i="44"/>
  <c r="D10" i="44"/>
  <c r="C10" i="44"/>
  <c r="B10" i="44"/>
  <c r="G9" i="44"/>
  <c r="F9" i="44"/>
  <c r="E9" i="44"/>
  <c r="D9" i="44"/>
  <c r="C9" i="44"/>
  <c r="B9" i="44"/>
  <c r="G6" i="44"/>
  <c r="F6" i="44"/>
  <c r="E6" i="44"/>
  <c r="D6" i="44"/>
  <c r="C6" i="44"/>
  <c r="B6" i="44"/>
  <c r="G5" i="44"/>
  <c r="F5" i="44"/>
  <c r="E5" i="44"/>
  <c r="D5" i="44"/>
  <c r="C5" i="44"/>
  <c r="B5" i="44"/>
  <c r="G4" i="44"/>
  <c r="F4" i="44"/>
  <c r="E4" i="44"/>
  <c r="D4" i="44"/>
  <c r="C4" i="44"/>
  <c r="B4" i="44"/>
  <c r="O39" i="44"/>
  <c r="B18" i="44" s="1"/>
  <c r="C21" i="43"/>
  <c r="C20" i="43"/>
  <c r="C19" i="43"/>
  <c r="C18" i="43"/>
  <c r="C17" i="43"/>
  <c r="C16" i="43"/>
  <c r="C15" i="43"/>
  <c r="C14" i="43"/>
  <c r="C13" i="43"/>
  <c r="C12" i="43"/>
  <c r="C11" i="43"/>
  <c r="C10" i="43"/>
  <c r="C9" i="43"/>
  <c r="C8" i="43"/>
  <c r="B7" i="43"/>
  <c r="C7" i="43" s="1"/>
  <c r="B6" i="43"/>
  <c r="C6" i="43" s="1"/>
  <c r="B5" i="43"/>
  <c r="C5" i="43" s="1"/>
  <c r="C4" i="43"/>
  <c r="B4" i="43"/>
  <c r="A4" i="41"/>
  <c r="A5" i="41" s="1"/>
  <c r="A6" i="41" s="1"/>
  <c r="A7" i="41" s="1"/>
  <c r="A8" i="41" s="1"/>
  <c r="A9" i="41" s="1"/>
  <c r="A10" i="41" s="1"/>
  <c r="A11" i="41" s="1"/>
  <c r="A12" i="41" s="1"/>
  <c r="A13" i="41" s="1"/>
  <c r="A14" i="41" s="1"/>
  <c r="A15" i="41" s="1"/>
  <c r="A16" i="41" s="1"/>
  <c r="A17" i="41" s="1"/>
  <c r="A18" i="41" s="1"/>
  <c r="A19" i="41" s="1"/>
  <c r="A20" i="41" s="1"/>
  <c r="A21" i="41" s="1"/>
  <c r="A22" i="41" s="1"/>
  <c r="A23" i="41" s="1"/>
  <c r="A24" i="41" s="1"/>
  <c r="A25" i="41" s="1"/>
  <c r="A26" i="41" s="1"/>
  <c r="A27" i="41" s="1"/>
  <c r="A28" i="41" s="1"/>
  <c r="A29" i="41" s="1"/>
  <c r="A30" i="41" s="1"/>
  <c r="A31" i="41" s="1"/>
  <c r="A32" i="41" s="1"/>
  <c r="A33" i="41" s="1"/>
  <c r="A34" i="41" s="1"/>
  <c r="A35" i="41" s="1"/>
  <c r="A36" i="41" s="1"/>
  <c r="A37" i="41" s="1"/>
  <c r="A38" i="41" s="1"/>
  <c r="A39" i="41" s="1"/>
  <c r="A40" i="41" s="1"/>
  <c r="A41" i="41" s="1"/>
  <c r="A42" i="41" s="1"/>
  <c r="A43" i="41" s="1"/>
  <c r="A44" i="41" s="1"/>
  <c r="A45" i="41" s="1"/>
  <c r="A46" i="41" s="1"/>
  <c r="A47" i="41" s="1"/>
  <c r="A48" i="41" s="1"/>
  <c r="A49" i="41" s="1"/>
  <c r="A50" i="41" s="1"/>
  <c r="A51" i="41" s="1"/>
  <c r="A52" i="41" s="1"/>
  <c r="A53" i="41" s="1"/>
  <c r="A54" i="41" s="1"/>
  <c r="A55" i="41" s="1"/>
  <c r="A56" i="41" s="1"/>
  <c r="A57" i="41" s="1"/>
  <c r="A58" i="41" s="1"/>
  <c r="A59" i="41" s="1"/>
  <c r="A60" i="41" s="1"/>
  <c r="A61" i="41" s="1"/>
  <c r="A62" i="41" s="1"/>
  <c r="A63" i="41" s="1"/>
  <c r="A64" i="41" s="1"/>
  <c r="A65" i="41" s="1"/>
  <c r="A66" i="41" s="1"/>
  <c r="A67" i="41" s="1"/>
  <c r="A68" i="41" s="1"/>
  <c r="A69" i="41" s="1"/>
  <c r="A70" i="41" s="1"/>
  <c r="X29" i="44" l="1"/>
  <c r="L144" i="29" l="1"/>
  <c r="M143" i="29" s="1"/>
  <c r="H144" i="29"/>
  <c r="I141" i="29" s="1"/>
  <c r="F144" i="29"/>
  <c r="G140" i="29" s="1"/>
  <c r="E144" i="29"/>
  <c r="D144" i="29"/>
  <c r="B144" i="29"/>
  <c r="K143" i="29"/>
  <c r="I143" i="29"/>
  <c r="G143" i="29"/>
  <c r="E143" i="29"/>
  <c r="C143" i="29"/>
  <c r="M142" i="29"/>
  <c r="K142" i="29"/>
  <c r="E142" i="29"/>
  <c r="C142" i="29"/>
  <c r="M141" i="29"/>
  <c r="K141" i="29"/>
  <c r="E141" i="29"/>
  <c r="C141" i="29"/>
  <c r="M140" i="29"/>
  <c r="K140" i="29"/>
  <c r="I140" i="29"/>
  <c r="E140" i="29"/>
  <c r="C140" i="29"/>
  <c r="M139" i="29"/>
  <c r="K139" i="29"/>
  <c r="I139" i="29"/>
  <c r="G139" i="29"/>
  <c r="E139" i="29"/>
  <c r="C139" i="29"/>
  <c r="M138" i="29"/>
  <c r="K138" i="29"/>
  <c r="E138" i="29"/>
  <c r="C138" i="29"/>
  <c r="M137" i="29"/>
  <c r="K137" i="29"/>
  <c r="E137" i="29"/>
  <c r="C137" i="29"/>
  <c r="M136" i="29"/>
  <c r="K136" i="29"/>
  <c r="I136" i="29"/>
  <c r="E136" i="29"/>
  <c r="C136" i="29"/>
  <c r="M135" i="29"/>
  <c r="K135" i="29"/>
  <c r="I135" i="29"/>
  <c r="G135" i="29"/>
  <c r="E135" i="29"/>
  <c r="C135" i="29"/>
  <c r="M134" i="29"/>
  <c r="K134" i="29"/>
  <c r="E134" i="29"/>
  <c r="C134" i="29"/>
  <c r="M133" i="29"/>
  <c r="K133" i="29"/>
  <c r="E133" i="29"/>
  <c r="C133" i="29"/>
  <c r="M132" i="29"/>
  <c r="K132" i="29"/>
  <c r="I132" i="29"/>
  <c r="E132" i="29"/>
  <c r="C132" i="29"/>
  <c r="M131" i="29"/>
  <c r="K131" i="29"/>
  <c r="K144" i="29" s="1"/>
  <c r="I131" i="29"/>
  <c r="G131" i="29"/>
  <c r="E131" i="29"/>
  <c r="C131" i="29"/>
  <c r="C144" i="29" s="1"/>
  <c r="AB126" i="29"/>
  <c r="AA126" i="29"/>
  <c r="X126" i="29"/>
  <c r="W126" i="29"/>
  <c r="T126" i="29"/>
  <c r="Q126" i="29"/>
  <c r="P126" i="29"/>
  <c r="L126" i="29"/>
  <c r="M122" i="29" s="1"/>
  <c r="J126" i="29"/>
  <c r="U126" i="29" s="1"/>
  <c r="H126" i="29"/>
  <c r="F126" i="29"/>
  <c r="G123" i="29" s="1"/>
  <c r="D126" i="29"/>
  <c r="E118" i="29" s="1"/>
  <c r="B126" i="29"/>
  <c r="C121" i="29" s="1"/>
  <c r="AB125" i="29"/>
  <c r="AA125" i="29"/>
  <c r="Z125" i="29"/>
  <c r="Y125" i="29"/>
  <c r="X125" i="29"/>
  <c r="W125" i="29"/>
  <c r="V125" i="29"/>
  <c r="U125" i="29"/>
  <c r="T125" i="29"/>
  <c r="S125" i="29"/>
  <c r="R125" i="29"/>
  <c r="Q125" i="29"/>
  <c r="P125" i="29"/>
  <c r="M125" i="29"/>
  <c r="I125" i="29"/>
  <c r="C125" i="29"/>
  <c r="AB124" i="29"/>
  <c r="AA124" i="29"/>
  <c r="Z124" i="29"/>
  <c r="Y124" i="29"/>
  <c r="X124" i="29"/>
  <c r="W124" i="29"/>
  <c r="V124" i="29"/>
  <c r="U124" i="29"/>
  <c r="T124" i="29"/>
  <c r="S124" i="29"/>
  <c r="R124" i="29"/>
  <c r="Q124" i="29"/>
  <c r="P124" i="29"/>
  <c r="I124" i="29"/>
  <c r="G124" i="29"/>
  <c r="C124" i="29"/>
  <c r="AB123" i="29"/>
  <c r="AA123" i="29"/>
  <c r="Z123" i="29"/>
  <c r="Y123" i="29"/>
  <c r="X123" i="29"/>
  <c r="W123" i="29"/>
  <c r="V123" i="29"/>
  <c r="U123" i="29"/>
  <c r="T123" i="29"/>
  <c r="S123" i="29"/>
  <c r="R123" i="29"/>
  <c r="Q123" i="29"/>
  <c r="P123" i="29"/>
  <c r="K123" i="29"/>
  <c r="I123" i="29"/>
  <c r="AB122" i="29"/>
  <c r="AA122" i="29"/>
  <c r="Z122" i="29"/>
  <c r="Y122" i="29"/>
  <c r="X122" i="29"/>
  <c r="W122" i="29"/>
  <c r="V122" i="29"/>
  <c r="U122" i="29"/>
  <c r="T122" i="29"/>
  <c r="S122" i="29"/>
  <c r="R122" i="29"/>
  <c r="Q122" i="29"/>
  <c r="P122" i="29"/>
  <c r="K122" i="29"/>
  <c r="I122" i="29"/>
  <c r="C122" i="29"/>
  <c r="AB121" i="29"/>
  <c r="AA121" i="29"/>
  <c r="Z121" i="29"/>
  <c r="Y121" i="29"/>
  <c r="X121" i="29"/>
  <c r="W121" i="29"/>
  <c r="V121" i="29"/>
  <c r="U121" i="29"/>
  <c r="T121" i="29"/>
  <c r="S121" i="29"/>
  <c r="R121" i="29"/>
  <c r="Q121" i="29"/>
  <c r="P121" i="29"/>
  <c r="K121" i="29"/>
  <c r="I121" i="29"/>
  <c r="G121" i="29"/>
  <c r="E121" i="29"/>
  <c r="AB120" i="29"/>
  <c r="AA120" i="29"/>
  <c r="Z120" i="29"/>
  <c r="Y120" i="29"/>
  <c r="X120" i="29"/>
  <c r="W120" i="29"/>
  <c r="V120" i="29"/>
  <c r="U120" i="29"/>
  <c r="T120" i="29"/>
  <c r="S120" i="29"/>
  <c r="R120" i="29"/>
  <c r="Q120" i="29"/>
  <c r="P120" i="29"/>
  <c r="K120" i="29"/>
  <c r="I120" i="29"/>
  <c r="C120" i="29"/>
  <c r="AB119" i="29"/>
  <c r="AA119" i="29"/>
  <c r="Z119" i="29"/>
  <c r="Y119" i="29"/>
  <c r="X119" i="29"/>
  <c r="W119" i="29"/>
  <c r="V119" i="29"/>
  <c r="U119" i="29"/>
  <c r="T119" i="29"/>
  <c r="S119" i="29"/>
  <c r="R119" i="29"/>
  <c r="Q119" i="29"/>
  <c r="P119" i="29"/>
  <c r="K119" i="29"/>
  <c r="I119" i="29"/>
  <c r="C119" i="29"/>
  <c r="AB118" i="29"/>
  <c r="AA118" i="29"/>
  <c r="Z118" i="29"/>
  <c r="Y118" i="29"/>
  <c r="X118" i="29"/>
  <c r="W118" i="29"/>
  <c r="V118" i="29"/>
  <c r="U118" i="29"/>
  <c r="T118" i="29"/>
  <c r="S118" i="29"/>
  <c r="R118" i="29"/>
  <c r="Q118" i="29"/>
  <c r="P118" i="29"/>
  <c r="K118" i="29"/>
  <c r="I118" i="29"/>
  <c r="G118" i="29"/>
  <c r="C118" i="29"/>
  <c r="AB117" i="29"/>
  <c r="AA117" i="29"/>
  <c r="Z117" i="29"/>
  <c r="Y117" i="29"/>
  <c r="X117" i="29"/>
  <c r="W117" i="29"/>
  <c r="V117" i="29"/>
  <c r="U117" i="29"/>
  <c r="T117" i="29"/>
  <c r="S117" i="29"/>
  <c r="R117" i="29"/>
  <c r="Q117" i="29"/>
  <c r="P117" i="29"/>
  <c r="M117" i="29"/>
  <c r="K117" i="29"/>
  <c r="I117" i="29"/>
  <c r="C117" i="29"/>
  <c r="AB116" i="29"/>
  <c r="AA116" i="29"/>
  <c r="Z116" i="29"/>
  <c r="Y116" i="29"/>
  <c r="X116" i="29"/>
  <c r="W116" i="29"/>
  <c r="V116" i="29"/>
  <c r="U116" i="29"/>
  <c r="T116" i="29"/>
  <c r="S116" i="29"/>
  <c r="R116" i="29"/>
  <c r="Q116" i="29"/>
  <c r="P116" i="29"/>
  <c r="K116" i="29"/>
  <c r="I116" i="29"/>
  <c r="G116" i="29"/>
  <c r="C116" i="29"/>
  <c r="AB115" i="29"/>
  <c r="AA115" i="29"/>
  <c r="Z115" i="29"/>
  <c r="Y115" i="29"/>
  <c r="X115" i="29"/>
  <c r="W115" i="29"/>
  <c r="V115" i="29"/>
  <c r="U115" i="29"/>
  <c r="T115" i="29"/>
  <c r="S115" i="29"/>
  <c r="R115" i="29"/>
  <c r="Q115" i="29"/>
  <c r="P115" i="29"/>
  <c r="K115" i="29"/>
  <c r="I115" i="29"/>
  <c r="C115" i="29"/>
  <c r="AB114" i="29"/>
  <c r="AA114" i="29"/>
  <c r="Z114" i="29"/>
  <c r="Y114" i="29"/>
  <c r="X114" i="29"/>
  <c r="W114" i="29"/>
  <c r="V114" i="29"/>
  <c r="U114" i="29"/>
  <c r="T114" i="29"/>
  <c r="S114" i="29"/>
  <c r="R114" i="29"/>
  <c r="Q114" i="29"/>
  <c r="P114" i="29"/>
  <c r="K114" i="29"/>
  <c r="I114" i="29"/>
  <c r="C114" i="29"/>
  <c r="AB113" i="29"/>
  <c r="AA113" i="29"/>
  <c r="Z113" i="29"/>
  <c r="Y113" i="29"/>
  <c r="X113" i="29"/>
  <c r="W113" i="29"/>
  <c r="V113" i="29"/>
  <c r="U113" i="29"/>
  <c r="T113" i="29"/>
  <c r="S113" i="29"/>
  <c r="R113" i="29"/>
  <c r="Q113" i="29"/>
  <c r="P113" i="29"/>
  <c r="K113" i="29"/>
  <c r="I113" i="29"/>
  <c r="I126" i="29" s="1"/>
  <c r="G113" i="29"/>
  <c r="E113" i="29"/>
  <c r="C113" i="29"/>
  <c r="AB112" i="29"/>
  <c r="S112" i="29"/>
  <c r="R112" i="29"/>
  <c r="Q112" i="29"/>
  <c r="P112" i="29"/>
  <c r="AB111" i="29"/>
  <c r="AA111" i="29"/>
  <c r="Z111" i="29"/>
  <c r="Y111" i="29"/>
  <c r="X111" i="29"/>
  <c r="W111" i="29"/>
  <c r="V111" i="29"/>
  <c r="U111" i="29"/>
  <c r="T111" i="29"/>
  <c r="S111" i="29"/>
  <c r="R111" i="29"/>
  <c r="Q111" i="29"/>
  <c r="P111" i="29"/>
  <c r="L56" i="29"/>
  <c r="M40" i="29" s="1"/>
  <c r="J56" i="29"/>
  <c r="K55" i="29" s="1"/>
  <c r="H56" i="29"/>
  <c r="F56" i="29"/>
  <c r="D56" i="29"/>
  <c r="E35" i="29" s="1"/>
  <c r="B56" i="29"/>
  <c r="C53" i="29" s="1"/>
  <c r="M55" i="29"/>
  <c r="I55" i="29"/>
  <c r="G55" i="29"/>
  <c r="M54" i="29"/>
  <c r="I54" i="29"/>
  <c r="G54" i="29"/>
  <c r="I53" i="29"/>
  <c r="G53" i="29"/>
  <c r="E53" i="29"/>
  <c r="I52" i="29"/>
  <c r="G52" i="29"/>
  <c r="E52" i="29"/>
  <c r="C52" i="29"/>
  <c r="M51" i="29"/>
  <c r="I51" i="29"/>
  <c r="G51" i="29"/>
  <c r="M50" i="29"/>
  <c r="K50" i="29"/>
  <c r="I50" i="29"/>
  <c r="G50" i="29"/>
  <c r="I49" i="29"/>
  <c r="G49" i="29"/>
  <c r="E49" i="29"/>
  <c r="I48" i="29"/>
  <c r="G48" i="29"/>
  <c r="E48" i="29"/>
  <c r="C48" i="29"/>
  <c r="M47" i="29"/>
  <c r="I47" i="29"/>
  <c r="G47" i="29"/>
  <c r="M46" i="29"/>
  <c r="K46" i="29"/>
  <c r="I46" i="29"/>
  <c r="G46" i="29"/>
  <c r="I45" i="29"/>
  <c r="G45" i="29"/>
  <c r="E45" i="29"/>
  <c r="I44" i="29"/>
  <c r="G44" i="29"/>
  <c r="E44" i="29"/>
  <c r="C44" i="29"/>
  <c r="M43" i="29"/>
  <c r="I43" i="29"/>
  <c r="G43" i="29"/>
  <c r="M42" i="29"/>
  <c r="K42" i="29"/>
  <c r="I42" i="29"/>
  <c r="I56" i="29" s="1"/>
  <c r="G42" i="29"/>
  <c r="I41" i="29"/>
  <c r="G41" i="29"/>
  <c r="E41" i="29"/>
  <c r="C41" i="29"/>
  <c r="I40" i="29"/>
  <c r="G40" i="29"/>
  <c r="E40" i="29"/>
  <c r="M39" i="29"/>
  <c r="K39" i="29"/>
  <c r="I39" i="29"/>
  <c r="G39" i="29"/>
  <c r="M38" i="29"/>
  <c r="I38" i="29"/>
  <c r="G38" i="29"/>
  <c r="I37" i="29"/>
  <c r="G37" i="29"/>
  <c r="E37" i="29"/>
  <c r="M36" i="29"/>
  <c r="K36" i="29"/>
  <c r="I36" i="29"/>
  <c r="G36" i="29"/>
  <c r="M35" i="29"/>
  <c r="I35" i="29"/>
  <c r="G35" i="29"/>
  <c r="I34" i="29"/>
  <c r="G34" i="29"/>
  <c r="G56" i="29" s="1"/>
  <c r="E34" i="29"/>
  <c r="C34" i="29"/>
  <c r="I33" i="29"/>
  <c r="G33" i="29"/>
  <c r="E33" i="29"/>
  <c r="AB28" i="29"/>
  <c r="AA28" i="29"/>
  <c r="Z28" i="29"/>
  <c r="Y28" i="29"/>
  <c r="T28" i="29"/>
  <c r="S28" i="29"/>
  <c r="P28" i="29"/>
  <c r="L28" i="29"/>
  <c r="M23" i="29" s="1"/>
  <c r="J28" i="29"/>
  <c r="K26" i="29" s="1"/>
  <c r="H28" i="29"/>
  <c r="F28" i="29"/>
  <c r="D28" i="29"/>
  <c r="R28" i="29" s="1"/>
  <c r="B28" i="29"/>
  <c r="C22" i="29" s="1"/>
  <c r="AB27" i="29"/>
  <c r="AA27" i="29"/>
  <c r="Z27" i="29"/>
  <c r="Y27" i="29"/>
  <c r="X27" i="29"/>
  <c r="W27" i="29"/>
  <c r="V27" i="29"/>
  <c r="U27" i="29"/>
  <c r="T27" i="29"/>
  <c r="S27" i="29"/>
  <c r="R27" i="29"/>
  <c r="Q27" i="29"/>
  <c r="P27" i="29"/>
  <c r="M27" i="29"/>
  <c r="I27" i="29"/>
  <c r="G27" i="29"/>
  <c r="AB26" i="29"/>
  <c r="AA26" i="29"/>
  <c r="Z26" i="29"/>
  <c r="Y26" i="29"/>
  <c r="X26" i="29"/>
  <c r="W26" i="29"/>
  <c r="V26" i="29"/>
  <c r="U26" i="29"/>
  <c r="T26" i="29"/>
  <c r="S26" i="29"/>
  <c r="R26" i="29"/>
  <c r="Q26" i="29"/>
  <c r="P26" i="29"/>
  <c r="M26" i="29"/>
  <c r="I26" i="29"/>
  <c r="G26" i="29"/>
  <c r="AB25" i="29"/>
  <c r="AA25" i="29"/>
  <c r="Z25" i="29"/>
  <c r="Y25" i="29"/>
  <c r="X25" i="29"/>
  <c r="W25" i="29"/>
  <c r="V25" i="29"/>
  <c r="U25" i="29"/>
  <c r="T25" i="29"/>
  <c r="S25" i="29"/>
  <c r="R25" i="29"/>
  <c r="Q25" i="29"/>
  <c r="P25" i="29"/>
  <c r="I25" i="29"/>
  <c r="G25" i="29"/>
  <c r="E25" i="29"/>
  <c r="C25" i="29"/>
  <c r="AB24" i="29"/>
  <c r="AA24" i="29"/>
  <c r="Z24" i="29"/>
  <c r="Y24" i="29"/>
  <c r="X24" i="29"/>
  <c r="W24" i="29"/>
  <c r="V24" i="29"/>
  <c r="U24" i="29"/>
  <c r="T24" i="29"/>
  <c r="S24" i="29"/>
  <c r="R24" i="29"/>
  <c r="Q24" i="29"/>
  <c r="P24" i="29"/>
  <c r="M24" i="29"/>
  <c r="K24" i="29"/>
  <c r="I24" i="29"/>
  <c r="G24" i="29"/>
  <c r="AB23" i="29"/>
  <c r="AA23" i="29"/>
  <c r="Z23" i="29"/>
  <c r="Y23" i="29"/>
  <c r="X23" i="29"/>
  <c r="W23" i="29"/>
  <c r="V23" i="29"/>
  <c r="U23" i="29"/>
  <c r="T23" i="29"/>
  <c r="S23" i="29"/>
  <c r="R23" i="29"/>
  <c r="Q23" i="29"/>
  <c r="P23" i="29"/>
  <c r="I23" i="29"/>
  <c r="G23" i="29"/>
  <c r="E23" i="29"/>
  <c r="AB22" i="29"/>
  <c r="AA22" i="29"/>
  <c r="Z22" i="29"/>
  <c r="Y22" i="29"/>
  <c r="X22" i="29"/>
  <c r="W22" i="29"/>
  <c r="V22" i="29"/>
  <c r="U22" i="29"/>
  <c r="T22" i="29"/>
  <c r="S22" i="29"/>
  <c r="R22" i="29"/>
  <c r="Q22" i="29"/>
  <c r="P22" i="29"/>
  <c r="I22" i="29"/>
  <c r="G22" i="29"/>
  <c r="E22" i="29"/>
  <c r="AB21" i="29"/>
  <c r="AA21" i="29"/>
  <c r="Z21" i="29"/>
  <c r="Y21" i="29"/>
  <c r="X21" i="29"/>
  <c r="W21" i="29"/>
  <c r="V21" i="29"/>
  <c r="U21" i="29"/>
  <c r="T21" i="29"/>
  <c r="S21" i="29"/>
  <c r="R21" i="29"/>
  <c r="Q21" i="29"/>
  <c r="P21" i="29"/>
  <c r="M21" i="29"/>
  <c r="K21" i="29"/>
  <c r="I21" i="29"/>
  <c r="G21" i="29"/>
  <c r="AB20" i="29"/>
  <c r="AA20" i="29"/>
  <c r="Z20" i="29"/>
  <c r="Y20" i="29"/>
  <c r="X20" i="29"/>
  <c r="W20" i="29"/>
  <c r="V20" i="29"/>
  <c r="U20" i="29"/>
  <c r="T20" i="29"/>
  <c r="S20" i="29"/>
  <c r="R20" i="29"/>
  <c r="Q20" i="29"/>
  <c r="P20" i="29"/>
  <c r="I20" i="29"/>
  <c r="G20" i="29"/>
  <c r="E20" i="29"/>
  <c r="C20" i="29"/>
  <c r="AB19" i="29"/>
  <c r="AA19" i="29"/>
  <c r="Z19" i="29"/>
  <c r="Y19" i="29"/>
  <c r="X19" i="29"/>
  <c r="W19" i="29"/>
  <c r="V19" i="29"/>
  <c r="U19" i="29"/>
  <c r="T19" i="29"/>
  <c r="S19" i="29"/>
  <c r="R19" i="29"/>
  <c r="Q19" i="29"/>
  <c r="P19" i="29"/>
  <c r="M19" i="29"/>
  <c r="I19" i="29"/>
  <c r="G19" i="29"/>
  <c r="AB18" i="29"/>
  <c r="AA18" i="29"/>
  <c r="Z18" i="29"/>
  <c r="Y18" i="29"/>
  <c r="X18" i="29"/>
  <c r="W18" i="29"/>
  <c r="V18" i="29"/>
  <c r="U18" i="29"/>
  <c r="T18" i="29"/>
  <c r="S18" i="29"/>
  <c r="R18" i="29"/>
  <c r="Q18" i="29"/>
  <c r="P18" i="29"/>
  <c r="M18" i="29"/>
  <c r="I18" i="29"/>
  <c r="G18" i="29"/>
  <c r="AB17" i="29"/>
  <c r="AA17" i="29"/>
  <c r="Z17" i="29"/>
  <c r="Y17" i="29"/>
  <c r="X17" i="29"/>
  <c r="W17" i="29"/>
  <c r="V17" i="29"/>
  <c r="U17" i="29"/>
  <c r="T17" i="29"/>
  <c r="S17" i="29"/>
  <c r="R17" i="29"/>
  <c r="Q17" i="29"/>
  <c r="P17" i="29"/>
  <c r="I17" i="29"/>
  <c r="G17" i="29"/>
  <c r="E17" i="29"/>
  <c r="C17" i="29"/>
  <c r="AB16" i="29"/>
  <c r="AA16" i="29"/>
  <c r="Z16" i="29"/>
  <c r="Y16" i="29"/>
  <c r="X16" i="29"/>
  <c r="W16" i="29"/>
  <c r="V16" i="29"/>
  <c r="U16" i="29"/>
  <c r="T16" i="29"/>
  <c r="S16" i="29"/>
  <c r="R16" i="29"/>
  <c r="Q16" i="29"/>
  <c r="P16" i="29"/>
  <c r="M16" i="29"/>
  <c r="K16" i="29"/>
  <c r="I16" i="29"/>
  <c r="I28" i="29" s="1"/>
  <c r="G16" i="29"/>
  <c r="E16" i="29"/>
  <c r="AB15" i="29"/>
  <c r="AA15" i="29"/>
  <c r="Z15" i="29"/>
  <c r="Y15" i="29"/>
  <c r="X15" i="29"/>
  <c r="W15" i="29"/>
  <c r="V15" i="29"/>
  <c r="U15" i="29"/>
  <c r="T15" i="29"/>
  <c r="S15" i="29"/>
  <c r="R15" i="29"/>
  <c r="Q15" i="29"/>
  <c r="P15" i="29"/>
  <c r="I15" i="29"/>
  <c r="G15" i="29"/>
  <c r="E15" i="29"/>
  <c r="AB14" i="29"/>
  <c r="AA14" i="29"/>
  <c r="Z14" i="29"/>
  <c r="Y14" i="29"/>
  <c r="X14" i="29"/>
  <c r="W14" i="29"/>
  <c r="V14" i="29"/>
  <c r="U14" i="29"/>
  <c r="T14" i="29"/>
  <c r="S14" i="29"/>
  <c r="R14" i="29"/>
  <c r="Q14" i="29"/>
  <c r="P14" i="29"/>
  <c r="AB13" i="29"/>
  <c r="AA13" i="29"/>
  <c r="Z13" i="29"/>
  <c r="Y13" i="29"/>
  <c r="X13" i="29"/>
  <c r="W13" i="29"/>
  <c r="V13" i="29"/>
  <c r="U13" i="29"/>
  <c r="T13" i="29"/>
  <c r="S13" i="29"/>
  <c r="R13" i="29"/>
  <c r="Q13" i="29"/>
  <c r="P13" i="29"/>
  <c r="I13" i="29"/>
  <c r="G13" i="29"/>
  <c r="E13" i="29"/>
  <c r="AB12" i="29"/>
  <c r="AA12" i="29"/>
  <c r="Z12" i="29"/>
  <c r="Y12" i="29"/>
  <c r="X12" i="29"/>
  <c r="W12" i="29"/>
  <c r="V12" i="29"/>
  <c r="U12" i="29"/>
  <c r="T12" i="29"/>
  <c r="S12" i="29"/>
  <c r="R12" i="29"/>
  <c r="Q12" i="29"/>
  <c r="P12" i="29"/>
  <c r="I12" i="29"/>
  <c r="G12" i="29"/>
  <c r="E12" i="29"/>
  <c r="AB11" i="29"/>
  <c r="AA11" i="29"/>
  <c r="Z11" i="29"/>
  <c r="Y11" i="29"/>
  <c r="X11" i="29"/>
  <c r="W11" i="29"/>
  <c r="V11" i="29"/>
  <c r="U11" i="29"/>
  <c r="T11" i="29"/>
  <c r="S11" i="29"/>
  <c r="R11" i="29"/>
  <c r="Q11" i="29"/>
  <c r="P11" i="29"/>
  <c r="M11" i="29"/>
  <c r="K11" i="29"/>
  <c r="I11" i="29"/>
  <c r="G11" i="29"/>
  <c r="AB10" i="29"/>
  <c r="AA10" i="29"/>
  <c r="Z10" i="29"/>
  <c r="Y10" i="29"/>
  <c r="X10" i="29"/>
  <c r="W10" i="29"/>
  <c r="V10" i="29"/>
  <c r="U10" i="29"/>
  <c r="T10" i="29"/>
  <c r="S10" i="29"/>
  <c r="R10" i="29"/>
  <c r="Q10" i="29"/>
  <c r="P10" i="29"/>
  <c r="AB9" i="29"/>
  <c r="AA9" i="29"/>
  <c r="Z9" i="29"/>
  <c r="Y9" i="29"/>
  <c r="X9" i="29"/>
  <c r="W9" i="29"/>
  <c r="V9" i="29"/>
  <c r="U9" i="29"/>
  <c r="T9" i="29"/>
  <c r="S9" i="29"/>
  <c r="R9" i="29"/>
  <c r="Q9" i="29"/>
  <c r="P9" i="29"/>
  <c r="M9" i="29"/>
  <c r="K9" i="29"/>
  <c r="I9" i="29"/>
  <c r="G9" i="29"/>
  <c r="AB8" i="29"/>
  <c r="AA8" i="29"/>
  <c r="Z8" i="29"/>
  <c r="Y8" i="29"/>
  <c r="X8" i="29"/>
  <c r="W8" i="29"/>
  <c r="V8" i="29"/>
  <c r="U8" i="29"/>
  <c r="T8" i="29"/>
  <c r="S8" i="29"/>
  <c r="R8" i="29"/>
  <c r="Q8" i="29"/>
  <c r="P8" i="29"/>
  <c r="M8" i="29"/>
  <c r="I8" i="29"/>
  <c r="G8" i="29"/>
  <c r="E8" i="29"/>
  <c r="C8" i="29"/>
  <c r="AB7" i="29"/>
  <c r="AA7" i="29"/>
  <c r="Z7" i="29"/>
  <c r="Y7" i="29"/>
  <c r="X7" i="29"/>
  <c r="W7" i="29"/>
  <c r="V7" i="29"/>
  <c r="U7" i="29"/>
  <c r="T7" i="29"/>
  <c r="S7" i="29"/>
  <c r="R7" i="29"/>
  <c r="Q7" i="29"/>
  <c r="P7" i="29"/>
  <c r="M7" i="29"/>
  <c r="I7" i="29"/>
  <c r="G7" i="29"/>
  <c r="AB6" i="29"/>
  <c r="AA6" i="29"/>
  <c r="Z6" i="29"/>
  <c r="Y6" i="29"/>
  <c r="X6" i="29"/>
  <c r="W6" i="29"/>
  <c r="V6" i="29"/>
  <c r="U6" i="29"/>
  <c r="T6" i="29"/>
  <c r="S6" i="29"/>
  <c r="R6" i="29"/>
  <c r="Q6" i="29"/>
  <c r="P6" i="29"/>
  <c r="M6" i="29"/>
  <c r="I6" i="29"/>
  <c r="G6" i="29"/>
  <c r="AB5" i="29"/>
  <c r="AA5" i="29"/>
  <c r="Z5" i="29"/>
  <c r="Y5" i="29"/>
  <c r="X5" i="29"/>
  <c r="W5" i="29"/>
  <c r="V5" i="29"/>
  <c r="U5" i="29"/>
  <c r="T5" i="29"/>
  <c r="S5" i="29"/>
  <c r="R5" i="29"/>
  <c r="Q5" i="29"/>
  <c r="P5" i="29"/>
  <c r="I5" i="29"/>
  <c r="G5" i="29"/>
  <c r="G28" i="29" s="1"/>
  <c r="E5" i="29"/>
  <c r="C5" i="29"/>
  <c r="AB4" i="29"/>
  <c r="S4" i="29"/>
  <c r="R4" i="29"/>
  <c r="Q4" i="29"/>
  <c r="AB3" i="29"/>
  <c r="AA3" i="29"/>
  <c r="Z3" i="29"/>
  <c r="Y3" i="29"/>
  <c r="X3" i="29"/>
  <c r="W3" i="29"/>
  <c r="V3" i="29"/>
  <c r="U3" i="29"/>
  <c r="T3" i="29"/>
  <c r="S3" i="29"/>
  <c r="R3" i="29"/>
  <c r="Q3" i="29"/>
  <c r="P3" i="29"/>
  <c r="M144" i="29" l="1"/>
  <c r="K54" i="29"/>
  <c r="E124" i="29"/>
  <c r="C33" i="29"/>
  <c r="K38" i="29"/>
  <c r="M115" i="29"/>
  <c r="M123" i="29"/>
  <c r="C13" i="29"/>
  <c r="C23" i="29"/>
  <c r="K27" i="29"/>
  <c r="K35" i="29"/>
  <c r="C43" i="29"/>
  <c r="C47" i="29"/>
  <c r="C51" i="29"/>
  <c r="E114" i="29"/>
  <c r="E126" i="29" s="1"/>
  <c r="G138" i="29"/>
  <c r="K5" i="29"/>
  <c r="E6" i="29"/>
  <c r="E28" i="29" s="1"/>
  <c r="C9" i="29"/>
  <c r="C11" i="29"/>
  <c r="M12" i="29"/>
  <c r="K17" i="29"/>
  <c r="E18" i="29"/>
  <c r="C21" i="29"/>
  <c r="M22" i="29"/>
  <c r="K25" i="29"/>
  <c r="E26" i="29"/>
  <c r="W28" i="29"/>
  <c r="K34" i="29"/>
  <c r="C36" i="29"/>
  <c r="C39" i="29"/>
  <c r="K41" i="29"/>
  <c r="E43" i="29"/>
  <c r="M45" i="29"/>
  <c r="E47" i="29"/>
  <c r="M49" i="29"/>
  <c r="E51" i="29"/>
  <c r="M53" i="29"/>
  <c r="E55" i="29"/>
  <c r="M113" i="29"/>
  <c r="G114" i="29"/>
  <c r="E117" i="29"/>
  <c r="M121" i="29"/>
  <c r="G122" i="29"/>
  <c r="K124" i="29"/>
  <c r="K126" i="29" s="1"/>
  <c r="E125" i="29"/>
  <c r="R126" i="29"/>
  <c r="Z126" i="29"/>
  <c r="I134" i="29"/>
  <c r="I138" i="29"/>
  <c r="I142" i="29"/>
  <c r="K19" i="29"/>
  <c r="C40" i="29"/>
  <c r="C6" i="29"/>
  <c r="C28" i="29" s="1"/>
  <c r="K12" i="29"/>
  <c r="C18" i="29"/>
  <c r="K22" i="29"/>
  <c r="C26" i="29"/>
  <c r="V28" i="29"/>
  <c r="K45" i="29"/>
  <c r="K49" i="29"/>
  <c r="K53" i="29"/>
  <c r="C55" i="29"/>
  <c r="M118" i="29"/>
  <c r="G119" i="29"/>
  <c r="E122" i="29"/>
  <c r="Y126" i="29"/>
  <c r="G134" i="29"/>
  <c r="G142" i="29"/>
  <c r="M5" i="29"/>
  <c r="K8" i="29"/>
  <c r="E9" i="29"/>
  <c r="E11" i="29"/>
  <c r="C16" i="29"/>
  <c r="M17" i="29"/>
  <c r="K20" i="29"/>
  <c r="E21" i="29"/>
  <c r="C24" i="29"/>
  <c r="M25" i="29"/>
  <c r="X28" i="29"/>
  <c r="M34" i="29"/>
  <c r="E36" i="29"/>
  <c r="E56" i="29" s="1"/>
  <c r="E39" i="29"/>
  <c r="M41" i="29"/>
  <c r="K44" i="29"/>
  <c r="C46" i="29"/>
  <c r="K48" i="29"/>
  <c r="C50" i="29"/>
  <c r="K52" i="29"/>
  <c r="C54" i="29"/>
  <c r="M116" i="29"/>
  <c r="G117" i="29"/>
  <c r="E120" i="29"/>
  <c r="C123" i="29"/>
  <c r="C126" i="29" s="1"/>
  <c r="M124" i="29"/>
  <c r="G125" i="29"/>
  <c r="S126" i="29"/>
  <c r="G133" i="29"/>
  <c r="G137" i="29"/>
  <c r="G141" i="29"/>
  <c r="V126" i="29"/>
  <c r="M120" i="29"/>
  <c r="C15" i="29"/>
  <c r="U28" i="29"/>
  <c r="C7" i="29"/>
  <c r="K13" i="29"/>
  <c r="K15" i="29"/>
  <c r="K23" i="29"/>
  <c r="C27" i="29"/>
  <c r="Q28" i="29"/>
  <c r="M44" i="29"/>
  <c r="E123" i="29"/>
  <c r="I133" i="29"/>
  <c r="I144" i="29" s="1"/>
  <c r="I137" i="29"/>
  <c r="E116" i="29"/>
  <c r="K7" i="29"/>
  <c r="C37" i="29"/>
  <c r="E119" i="29"/>
  <c r="C19" i="29"/>
  <c r="M20" i="29"/>
  <c r="E24" i="29"/>
  <c r="K33" i="29"/>
  <c r="C35" i="29"/>
  <c r="K37" i="29"/>
  <c r="K40" i="29"/>
  <c r="E42" i="29"/>
  <c r="E46" i="29"/>
  <c r="M48" i="29"/>
  <c r="E50" i="29"/>
  <c r="M52" i="29"/>
  <c r="E54" i="29"/>
  <c r="E115" i="29"/>
  <c r="M119" i="29"/>
  <c r="G120" i="29"/>
  <c r="K6" i="29"/>
  <c r="E7" i="29"/>
  <c r="C12" i="29"/>
  <c r="M13" i="29"/>
  <c r="M15" i="29"/>
  <c r="K18" i="29"/>
  <c r="E19" i="29"/>
  <c r="E27" i="29"/>
  <c r="M33" i="29"/>
  <c r="M56" i="29" s="1"/>
  <c r="M37" i="29"/>
  <c r="K43" i="29"/>
  <c r="C45" i="29"/>
  <c r="K47" i="29"/>
  <c r="C49" i="29"/>
  <c r="K51" i="29"/>
  <c r="M114" i="29"/>
  <c r="G115" i="29"/>
  <c r="G126" i="29" s="1"/>
  <c r="K125" i="29"/>
  <c r="G132" i="29"/>
  <c r="G144" i="29" s="1"/>
  <c r="G136" i="29"/>
  <c r="M28" i="29" l="1"/>
  <c r="K56" i="29"/>
  <c r="C56" i="29"/>
  <c r="K28" i="29"/>
  <c r="M126" i="29"/>
  <c r="B8" i="14" l="1"/>
  <c r="K15" i="10"/>
  <c r="I15" i="10"/>
  <c r="K14" i="10"/>
  <c r="I14" i="10"/>
  <c r="K13" i="10"/>
  <c r="I13" i="10"/>
  <c r="H13" i="10"/>
  <c r="G13" i="10"/>
  <c r="F13" i="10"/>
  <c r="E13" i="10"/>
  <c r="D13" i="10"/>
  <c r="C13" i="10"/>
  <c r="K12" i="10"/>
  <c r="K11" i="10"/>
  <c r="K10" i="10"/>
  <c r="K9" i="10"/>
  <c r="K8" i="10"/>
  <c r="K7" i="10"/>
  <c r="K6" i="10"/>
  <c r="K5" i="10"/>
  <c r="H8" i="9"/>
</calcChain>
</file>

<file path=xl/sharedStrings.xml><?xml version="1.0" encoding="utf-8"?>
<sst xmlns="http://schemas.openxmlformats.org/spreadsheetml/2006/main" count="3468" uniqueCount="1725">
  <si>
    <t>.</t>
    <phoneticPr fontId="4"/>
  </si>
  <si>
    <t>東 員 町 デ ー タ 集</t>
    <rPh sb="0" eb="1">
      <t>ヒガシ</t>
    </rPh>
    <rPh sb="2" eb="3">
      <t>イン</t>
    </rPh>
    <rPh sb="4" eb="5">
      <t>マチ</t>
    </rPh>
    <rPh sb="12" eb="13">
      <t>シュウ</t>
    </rPh>
    <phoneticPr fontId="5"/>
  </si>
  <si>
    <t>認知症キャラバンメイト及びサポーターの1人当たり担当高齢者人口</t>
    <rPh sb="0" eb="3">
      <t>ニンチショウ</t>
    </rPh>
    <phoneticPr fontId="4"/>
  </si>
  <si>
    <t>後期高齢医療保険料収納率（現年度分）</t>
    <rPh sb="0" eb="1">
      <t>ノチ</t>
    </rPh>
    <rPh sb="1" eb="2">
      <t>キ</t>
    </rPh>
    <rPh sb="2" eb="4">
      <t>コウレイ</t>
    </rPh>
    <rPh sb="4" eb="6">
      <t>イリョウ</t>
    </rPh>
    <rPh sb="6" eb="8">
      <t>ホケン</t>
    </rPh>
    <rPh sb="8" eb="9">
      <t>リョウ</t>
    </rPh>
    <rPh sb="9" eb="11">
      <t>シュウノウ</t>
    </rPh>
    <rPh sb="11" eb="12">
      <t>リツ</t>
    </rPh>
    <rPh sb="13" eb="14">
      <t>ゲン</t>
    </rPh>
    <rPh sb="14" eb="16">
      <t>ネンド</t>
    </rPh>
    <rPh sb="16" eb="17">
      <t>ブン</t>
    </rPh>
    <phoneticPr fontId="5"/>
  </si>
  <si>
    <t>国民健康保険料収納率（現年度分）</t>
    <rPh sb="0" eb="2">
      <t>コクミン</t>
    </rPh>
    <rPh sb="2" eb="4">
      <t>ケンコウ</t>
    </rPh>
    <rPh sb="4" eb="7">
      <t>ホケンリョウ</t>
    </rPh>
    <rPh sb="7" eb="9">
      <t>シュウノウ</t>
    </rPh>
    <rPh sb="9" eb="10">
      <t>リツ</t>
    </rPh>
    <rPh sb="11" eb="12">
      <t>ゲン</t>
    </rPh>
    <rPh sb="12" eb="14">
      <t>ネンド</t>
    </rPh>
    <rPh sb="14" eb="15">
      <t>ブン</t>
    </rPh>
    <phoneticPr fontId="5"/>
  </si>
  <si>
    <t>老年人口（６５歳以上）割合</t>
    <rPh sb="0" eb="2">
      <t>ロウネン</t>
    </rPh>
    <rPh sb="2" eb="4">
      <t>ジンコウ</t>
    </rPh>
    <rPh sb="7" eb="8">
      <t>サイ</t>
    </rPh>
    <rPh sb="8" eb="10">
      <t>イジョウ</t>
    </rPh>
    <rPh sb="11" eb="13">
      <t>ワリアイ</t>
    </rPh>
    <phoneticPr fontId="5"/>
  </si>
  <si>
    <t>生産年齢人口（１５歳～６４歳）割合</t>
    <rPh sb="0" eb="2">
      <t>セイサン</t>
    </rPh>
    <rPh sb="2" eb="4">
      <t>ネンレイ</t>
    </rPh>
    <rPh sb="4" eb="6">
      <t>ジンコウ</t>
    </rPh>
    <rPh sb="9" eb="10">
      <t>サイ</t>
    </rPh>
    <rPh sb="13" eb="14">
      <t>サイ</t>
    </rPh>
    <rPh sb="15" eb="17">
      <t>ワリアイ</t>
    </rPh>
    <phoneticPr fontId="5"/>
  </si>
  <si>
    <t>年少人口（０歳～１４歳）割合</t>
    <rPh sb="0" eb="2">
      <t>ネンショウ</t>
    </rPh>
    <rPh sb="2" eb="4">
      <t>ジンコウ</t>
    </rPh>
    <rPh sb="6" eb="7">
      <t>サイ</t>
    </rPh>
    <rPh sb="10" eb="11">
      <t>サイ</t>
    </rPh>
    <rPh sb="12" eb="14">
      <t>ワリアイ</t>
    </rPh>
    <phoneticPr fontId="5"/>
  </si>
  <si>
    <t>市町の職員数（人口千人当たり）</t>
    <rPh sb="0" eb="1">
      <t>シ</t>
    </rPh>
    <rPh sb="1" eb="2">
      <t>マチ</t>
    </rPh>
    <rPh sb="3" eb="6">
      <t>ショクインスウ</t>
    </rPh>
    <phoneticPr fontId="5"/>
  </si>
  <si>
    <t>実質公債費比率</t>
    <rPh sb="0" eb="2">
      <t>ジッシツ</t>
    </rPh>
    <rPh sb="2" eb="5">
      <t>コウサイヒ</t>
    </rPh>
    <rPh sb="5" eb="7">
      <t>ヒリツ</t>
    </rPh>
    <phoneticPr fontId="5"/>
  </si>
  <si>
    <t>地方交付税</t>
    <phoneticPr fontId="5"/>
  </si>
  <si>
    <t>市町税徴収率</t>
    <rPh sb="0" eb="2">
      <t>シチョウ</t>
    </rPh>
    <rPh sb="2" eb="3">
      <t>ゼイ</t>
    </rPh>
    <rPh sb="3" eb="5">
      <t>チョウシュウ</t>
    </rPh>
    <rPh sb="5" eb="6">
      <t>リツ</t>
    </rPh>
    <phoneticPr fontId="5"/>
  </si>
  <si>
    <t>経常収支比率</t>
    <phoneticPr fontId="5"/>
  </si>
  <si>
    <t>財政力指数</t>
    <phoneticPr fontId="5"/>
  </si>
  <si>
    <t>外国人住民数</t>
    <rPh sb="0" eb="2">
      <t>ガイコク</t>
    </rPh>
    <rPh sb="2" eb="3">
      <t>ジン</t>
    </rPh>
    <rPh sb="3" eb="5">
      <t>ジュウミン</t>
    </rPh>
    <rPh sb="5" eb="6">
      <t>カズ</t>
    </rPh>
    <phoneticPr fontId="5"/>
  </si>
  <si>
    <t>婚姻率（人口千人当たり）</t>
    <phoneticPr fontId="5"/>
  </si>
  <si>
    <t>出生率（人口千人当たり）</t>
    <rPh sb="4" eb="5">
      <t>ジン</t>
    </rPh>
    <rPh sb="5" eb="6">
      <t>クチ</t>
    </rPh>
    <rPh sb="6" eb="8">
      <t>センニン</t>
    </rPh>
    <rPh sb="8" eb="9">
      <t>ア</t>
    </rPh>
    <phoneticPr fontId="5"/>
  </si>
  <si>
    <t>人口増減率</t>
    <rPh sb="0" eb="2">
      <t>ジンコウ</t>
    </rPh>
    <rPh sb="2" eb="4">
      <t>ゾウゲン</t>
    </rPh>
    <rPh sb="4" eb="5">
      <t>リツ</t>
    </rPh>
    <phoneticPr fontId="5"/>
  </si>
  <si>
    <t>県内市町との比較</t>
    <rPh sb="0" eb="2">
      <t>ケンナイ</t>
    </rPh>
    <rPh sb="2" eb="3">
      <t>シ</t>
    </rPh>
    <rPh sb="3" eb="4">
      <t>マチ</t>
    </rPh>
    <rPh sb="6" eb="8">
      <t>ヒカク</t>
    </rPh>
    <phoneticPr fontId="5"/>
  </si>
  <si>
    <t>健康寿命</t>
    <rPh sb="0" eb="2">
      <t>ケンコウ</t>
    </rPh>
    <rPh sb="2" eb="4">
      <t>ジュミョウ</t>
    </rPh>
    <phoneticPr fontId="5"/>
  </si>
  <si>
    <t>平均寿命（女）</t>
    <rPh sb="0" eb="2">
      <t>ヘイキン</t>
    </rPh>
    <rPh sb="2" eb="4">
      <t>ジュミョウ</t>
    </rPh>
    <rPh sb="5" eb="6">
      <t>オンナ</t>
    </rPh>
    <phoneticPr fontId="5"/>
  </si>
  <si>
    <t>平均寿命（男）</t>
    <rPh sb="0" eb="2">
      <t>ヘイキン</t>
    </rPh>
    <rPh sb="2" eb="4">
      <t>ジュミョウ</t>
    </rPh>
    <rPh sb="5" eb="6">
      <t>オトコ</t>
    </rPh>
    <phoneticPr fontId="5"/>
  </si>
  <si>
    <t>結婚</t>
    <rPh sb="0" eb="2">
      <t>ケッコン</t>
    </rPh>
    <phoneticPr fontId="5"/>
  </si>
  <si>
    <t>世帯人員</t>
    <rPh sb="0" eb="2">
      <t>セタイ</t>
    </rPh>
    <rPh sb="2" eb="4">
      <t>ジンイン</t>
    </rPh>
    <phoneticPr fontId="5"/>
  </si>
  <si>
    <t>転出</t>
    <phoneticPr fontId="5"/>
  </si>
  <si>
    <t>転入</t>
    <phoneticPr fontId="5"/>
  </si>
  <si>
    <t>死亡</t>
    <phoneticPr fontId="5"/>
  </si>
  <si>
    <t>出生</t>
    <phoneticPr fontId="5"/>
  </si>
  <si>
    <t>人口密度</t>
    <phoneticPr fontId="5"/>
  </si>
  <si>
    <t>人口</t>
    <phoneticPr fontId="5"/>
  </si>
  <si>
    <t>町税</t>
    <phoneticPr fontId="5"/>
  </si>
  <si>
    <t>町予算</t>
    <rPh sb="0" eb="1">
      <t>チョウ</t>
    </rPh>
    <rPh sb="1" eb="3">
      <t>ヨサン</t>
    </rPh>
    <phoneticPr fontId="5"/>
  </si>
  <si>
    <t>町職員</t>
    <rPh sb="0" eb="1">
      <t>チョウ</t>
    </rPh>
    <rPh sb="1" eb="3">
      <t>ショクイン</t>
    </rPh>
    <phoneticPr fontId="5"/>
  </si>
  <si>
    <t>身近なデータいろいろ</t>
    <phoneticPr fontId="5"/>
  </si>
  <si>
    <t>東員町が参加している主な広域行政組織等</t>
    <rPh sb="0" eb="3">
      <t>トウインチョウ</t>
    </rPh>
    <rPh sb="4" eb="6">
      <t>サンカ</t>
    </rPh>
    <rPh sb="10" eb="11">
      <t>オモ</t>
    </rPh>
    <rPh sb="12" eb="14">
      <t>コウイキ</t>
    </rPh>
    <rPh sb="14" eb="16">
      <t>ギョウセイ</t>
    </rPh>
    <rPh sb="16" eb="18">
      <t>ソシキ</t>
    </rPh>
    <rPh sb="18" eb="19">
      <t>トウ</t>
    </rPh>
    <phoneticPr fontId="5"/>
  </si>
  <si>
    <t>広域行政</t>
    <rPh sb="0" eb="2">
      <t>コウイキ</t>
    </rPh>
    <rPh sb="2" eb="4">
      <t>ギョウセイ</t>
    </rPh>
    <phoneticPr fontId="5"/>
  </si>
  <si>
    <t>自治会のコミュニティ活動事業に対する補助金の推移</t>
    <rPh sb="0" eb="3">
      <t>ジチカイ</t>
    </rPh>
    <rPh sb="10" eb="12">
      <t>カツドウ</t>
    </rPh>
    <rPh sb="12" eb="14">
      <t>ジギョウ</t>
    </rPh>
    <rPh sb="15" eb="16">
      <t>タイ</t>
    </rPh>
    <rPh sb="18" eb="21">
      <t>ホジョキン</t>
    </rPh>
    <rPh sb="22" eb="24">
      <t>スイイ</t>
    </rPh>
    <phoneticPr fontId="5"/>
  </si>
  <si>
    <t>コミュニティ活動</t>
    <rPh sb="6" eb="8">
      <t>カツドウ</t>
    </rPh>
    <phoneticPr fontId="5"/>
  </si>
  <si>
    <t>公園の状況</t>
    <rPh sb="0" eb="2">
      <t>コウエン</t>
    </rPh>
    <rPh sb="3" eb="5">
      <t>ジョウキョウ</t>
    </rPh>
    <phoneticPr fontId="5"/>
  </si>
  <si>
    <t>公園</t>
    <rPh sb="0" eb="2">
      <t>コウエン</t>
    </rPh>
    <phoneticPr fontId="5"/>
  </si>
  <si>
    <t>交通事故発生件数、死傷者数の推移</t>
    <rPh sb="0" eb="2">
      <t>コウツウ</t>
    </rPh>
    <rPh sb="2" eb="4">
      <t>ジコ</t>
    </rPh>
    <rPh sb="4" eb="6">
      <t>ハッセイ</t>
    </rPh>
    <rPh sb="6" eb="8">
      <t>ケンスウ</t>
    </rPh>
    <rPh sb="9" eb="12">
      <t>シショウシャ</t>
    </rPh>
    <rPh sb="12" eb="13">
      <t>スウ</t>
    </rPh>
    <rPh sb="14" eb="16">
      <t>スイイ</t>
    </rPh>
    <phoneticPr fontId="5"/>
  </si>
  <si>
    <t>交通事故</t>
    <rPh sb="0" eb="2">
      <t>コウツウ</t>
    </rPh>
    <rPh sb="2" eb="4">
      <t>ジコ</t>
    </rPh>
    <phoneticPr fontId="5"/>
  </si>
  <si>
    <t>オレンジバス年間利用者数の推移</t>
    <rPh sb="6" eb="8">
      <t>ネンカン</t>
    </rPh>
    <rPh sb="8" eb="10">
      <t>リヨウ</t>
    </rPh>
    <rPh sb="10" eb="11">
      <t>シャ</t>
    </rPh>
    <rPh sb="11" eb="12">
      <t>スウ</t>
    </rPh>
    <rPh sb="13" eb="15">
      <t>スイイ</t>
    </rPh>
    <phoneticPr fontId="5"/>
  </si>
  <si>
    <t>公共交通</t>
    <rPh sb="0" eb="2">
      <t>コウキョウ</t>
    </rPh>
    <rPh sb="2" eb="4">
      <t>コウツウ</t>
    </rPh>
    <phoneticPr fontId="5"/>
  </si>
  <si>
    <t>地籍調査進捗率</t>
    <rPh sb="0" eb="2">
      <t>チセキ</t>
    </rPh>
    <rPh sb="2" eb="4">
      <t>チョウサ</t>
    </rPh>
    <rPh sb="4" eb="6">
      <t>シンチョク</t>
    </rPh>
    <rPh sb="6" eb="7">
      <t>リツ</t>
    </rPh>
    <phoneticPr fontId="5"/>
  </si>
  <si>
    <t>地籍調査</t>
    <rPh sb="0" eb="2">
      <t>チセキ</t>
    </rPh>
    <rPh sb="2" eb="4">
      <t>チョウサ</t>
    </rPh>
    <phoneticPr fontId="5"/>
  </si>
  <si>
    <t>町道の歩道設置状況</t>
    <rPh sb="0" eb="2">
      <t>チョウドウ</t>
    </rPh>
    <rPh sb="3" eb="5">
      <t>ホドウ</t>
    </rPh>
    <rPh sb="5" eb="7">
      <t>セッチ</t>
    </rPh>
    <rPh sb="7" eb="9">
      <t>ジョウキョウ</t>
    </rPh>
    <phoneticPr fontId="5"/>
  </si>
  <si>
    <t>歩道</t>
    <rPh sb="0" eb="2">
      <t>ホドウ</t>
    </rPh>
    <phoneticPr fontId="5"/>
  </si>
  <si>
    <t>町道の整備状況</t>
    <rPh sb="0" eb="2">
      <t>チョウドウ</t>
    </rPh>
    <rPh sb="3" eb="5">
      <t>セイビ</t>
    </rPh>
    <rPh sb="5" eb="7">
      <t>ジョウキョウ</t>
    </rPh>
    <phoneticPr fontId="5"/>
  </si>
  <si>
    <t>道路</t>
    <rPh sb="0" eb="2">
      <t>ドウロ</t>
    </rPh>
    <phoneticPr fontId="5"/>
  </si>
  <si>
    <t>観光レクリエーション入込客数</t>
    <phoneticPr fontId="4"/>
  </si>
  <si>
    <t>観光</t>
    <rPh sb="0" eb="2">
      <t>カンコウ</t>
    </rPh>
    <phoneticPr fontId="4"/>
  </si>
  <si>
    <t>製造業事業所数推移（従業者4人以上の事業所）</t>
    <rPh sb="0" eb="3">
      <t>セイゾウギョウ</t>
    </rPh>
    <rPh sb="3" eb="6">
      <t>ジギョウショ</t>
    </rPh>
    <rPh sb="6" eb="7">
      <t>スウ</t>
    </rPh>
    <rPh sb="7" eb="9">
      <t>スイイ</t>
    </rPh>
    <rPh sb="10" eb="12">
      <t>ジュウギョウ</t>
    </rPh>
    <rPh sb="12" eb="13">
      <t>シャ</t>
    </rPh>
    <rPh sb="14" eb="15">
      <t>ニン</t>
    </rPh>
    <rPh sb="15" eb="17">
      <t>イジョウ</t>
    </rPh>
    <rPh sb="18" eb="21">
      <t>ジギョウショ</t>
    </rPh>
    <phoneticPr fontId="5"/>
  </si>
  <si>
    <t>工業</t>
    <rPh sb="0" eb="2">
      <t>コウギョウ</t>
    </rPh>
    <phoneticPr fontId="5"/>
  </si>
  <si>
    <t>卸売・小売業の推移</t>
    <rPh sb="0" eb="2">
      <t>オロシウリ</t>
    </rPh>
    <rPh sb="3" eb="6">
      <t>コウリギョウ</t>
    </rPh>
    <rPh sb="7" eb="9">
      <t>スイイ</t>
    </rPh>
    <phoneticPr fontId="5"/>
  </si>
  <si>
    <t>商業</t>
    <rPh sb="0" eb="2">
      <t>ショウギョウ</t>
    </rPh>
    <phoneticPr fontId="5"/>
  </si>
  <si>
    <t>総農家数及び経営耕地面積の推移</t>
    <rPh sb="0" eb="1">
      <t>ソウ</t>
    </rPh>
    <rPh sb="1" eb="3">
      <t>ノウカ</t>
    </rPh>
    <rPh sb="3" eb="4">
      <t>スウ</t>
    </rPh>
    <rPh sb="4" eb="5">
      <t>オヨ</t>
    </rPh>
    <rPh sb="6" eb="8">
      <t>ケイエイ</t>
    </rPh>
    <rPh sb="8" eb="10">
      <t>コウチ</t>
    </rPh>
    <rPh sb="10" eb="12">
      <t>メンセキ</t>
    </rPh>
    <rPh sb="13" eb="15">
      <t>スイイ</t>
    </rPh>
    <phoneticPr fontId="5"/>
  </si>
  <si>
    <t>農業</t>
    <rPh sb="0" eb="2">
      <t>ノウギョウ</t>
    </rPh>
    <phoneticPr fontId="5"/>
  </si>
  <si>
    <t>昼間流出人口の推移</t>
    <rPh sb="0" eb="2">
      <t>チュウカン</t>
    </rPh>
    <rPh sb="2" eb="4">
      <t>リュウシュツ</t>
    </rPh>
    <rPh sb="4" eb="6">
      <t>ジンコウ</t>
    </rPh>
    <rPh sb="7" eb="9">
      <t>スイイ</t>
    </rPh>
    <phoneticPr fontId="5"/>
  </si>
  <si>
    <t>昼夜人口</t>
    <rPh sb="0" eb="2">
      <t>チュウヤ</t>
    </rPh>
    <rPh sb="2" eb="4">
      <t>ジンコウ</t>
    </rPh>
    <phoneticPr fontId="5"/>
  </si>
  <si>
    <t>便利さ・にぎわい</t>
    <rPh sb="0" eb="2">
      <t>ベンリ</t>
    </rPh>
    <phoneticPr fontId="5"/>
  </si>
  <si>
    <t>産業別就業人口の推移</t>
    <rPh sb="0" eb="2">
      <t>サンギョウ</t>
    </rPh>
    <rPh sb="2" eb="3">
      <t>ベツ</t>
    </rPh>
    <rPh sb="3" eb="5">
      <t>シュウギョウ</t>
    </rPh>
    <rPh sb="5" eb="7">
      <t>ジンコウ</t>
    </rPh>
    <rPh sb="8" eb="10">
      <t>スイイ</t>
    </rPh>
    <phoneticPr fontId="5"/>
  </si>
  <si>
    <t>就業人口</t>
    <rPh sb="0" eb="2">
      <t>シュウギョウ</t>
    </rPh>
    <rPh sb="2" eb="4">
      <t>ジンコウ</t>
    </rPh>
    <phoneticPr fontId="5"/>
  </si>
  <si>
    <t>ごみ収集量の推移（収集ごみ）</t>
    <rPh sb="2" eb="4">
      <t>シュウシュウ</t>
    </rPh>
    <rPh sb="4" eb="5">
      <t>リョウ</t>
    </rPh>
    <rPh sb="6" eb="8">
      <t>スイイ</t>
    </rPh>
    <rPh sb="9" eb="11">
      <t>シュウシュウ</t>
    </rPh>
    <phoneticPr fontId="5"/>
  </si>
  <si>
    <t>ごみ</t>
    <phoneticPr fontId="5"/>
  </si>
  <si>
    <t>刑法犯罪認知件数の推移</t>
    <rPh sb="0" eb="2">
      <t>ケイホウ</t>
    </rPh>
    <rPh sb="2" eb="4">
      <t>ハンザイ</t>
    </rPh>
    <rPh sb="4" eb="6">
      <t>ニンチ</t>
    </rPh>
    <rPh sb="6" eb="8">
      <t>ケンスウ</t>
    </rPh>
    <rPh sb="9" eb="11">
      <t>スイイ</t>
    </rPh>
    <phoneticPr fontId="5"/>
  </si>
  <si>
    <t>防犯</t>
    <rPh sb="0" eb="2">
      <t>ボウハン</t>
    </rPh>
    <phoneticPr fontId="5"/>
  </si>
  <si>
    <t>種別火災発生件数</t>
    <rPh sb="0" eb="2">
      <t>シュベツ</t>
    </rPh>
    <rPh sb="2" eb="4">
      <t>カサイ</t>
    </rPh>
    <rPh sb="4" eb="6">
      <t>ハッセイ</t>
    </rPh>
    <rPh sb="6" eb="8">
      <t>ケンスウ</t>
    </rPh>
    <phoneticPr fontId="5"/>
  </si>
  <si>
    <t>内容別救急出動件数の推移</t>
    <rPh sb="0" eb="2">
      <t>ナイヨウ</t>
    </rPh>
    <rPh sb="2" eb="3">
      <t>ベツ</t>
    </rPh>
    <rPh sb="3" eb="5">
      <t>キュウキュウ</t>
    </rPh>
    <rPh sb="5" eb="7">
      <t>シュツドウ</t>
    </rPh>
    <rPh sb="7" eb="9">
      <t>ケンスウ</t>
    </rPh>
    <rPh sb="10" eb="12">
      <t>スイイ</t>
    </rPh>
    <phoneticPr fontId="5"/>
  </si>
  <si>
    <t>消防</t>
    <rPh sb="0" eb="2">
      <t>ショウボウ</t>
    </rPh>
    <phoneticPr fontId="5"/>
  </si>
  <si>
    <t>シニアクラブの地区別会員数</t>
    <rPh sb="7" eb="8">
      <t>チ</t>
    </rPh>
    <rPh sb="8" eb="10">
      <t>クベツ</t>
    </rPh>
    <rPh sb="10" eb="13">
      <t>カイインスウ</t>
    </rPh>
    <phoneticPr fontId="5"/>
  </si>
  <si>
    <t>高齢者の活動</t>
    <rPh sb="0" eb="3">
      <t>コウレイシャ</t>
    </rPh>
    <rPh sb="4" eb="6">
      <t>カツドウ</t>
    </rPh>
    <phoneticPr fontId="5"/>
  </si>
  <si>
    <t>要介護（要支援）認定者数の推移</t>
    <rPh sb="0" eb="3">
      <t>ヨウカイゴ</t>
    </rPh>
    <rPh sb="4" eb="5">
      <t>ヨウ</t>
    </rPh>
    <rPh sb="5" eb="7">
      <t>シエン</t>
    </rPh>
    <rPh sb="8" eb="11">
      <t>ニンテイシャ</t>
    </rPh>
    <rPh sb="11" eb="12">
      <t>スウ</t>
    </rPh>
    <rPh sb="13" eb="15">
      <t>スイイ</t>
    </rPh>
    <phoneticPr fontId="5"/>
  </si>
  <si>
    <t>地区別高齢化率の推移</t>
    <rPh sb="0" eb="2">
      <t>チク</t>
    </rPh>
    <rPh sb="2" eb="3">
      <t>ベツ</t>
    </rPh>
    <rPh sb="3" eb="6">
      <t>コウレイカ</t>
    </rPh>
    <rPh sb="6" eb="7">
      <t>リツ</t>
    </rPh>
    <rPh sb="8" eb="10">
      <t>スイイ</t>
    </rPh>
    <phoneticPr fontId="5"/>
  </si>
  <si>
    <t>高齢者の人口と高齢化率の推移</t>
    <rPh sb="0" eb="3">
      <t>コウレイシャ</t>
    </rPh>
    <rPh sb="4" eb="6">
      <t>ジンコウ</t>
    </rPh>
    <rPh sb="7" eb="10">
      <t>コウレイカ</t>
    </rPh>
    <rPh sb="10" eb="11">
      <t>リツ</t>
    </rPh>
    <rPh sb="12" eb="14">
      <t>スイイ</t>
    </rPh>
    <phoneticPr fontId="5"/>
  </si>
  <si>
    <t>高齢者</t>
    <rPh sb="0" eb="3">
      <t>コウレイシャ</t>
    </rPh>
    <phoneticPr fontId="5"/>
  </si>
  <si>
    <t>乳幼児インフルエンザ予防接種費用助成の状況</t>
    <rPh sb="0" eb="3">
      <t>ニュウヨウジ</t>
    </rPh>
    <rPh sb="10" eb="12">
      <t>ヨボウ</t>
    </rPh>
    <rPh sb="12" eb="14">
      <t>セッシュ</t>
    </rPh>
    <rPh sb="14" eb="16">
      <t>ヒヨウ</t>
    </rPh>
    <rPh sb="16" eb="18">
      <t>ジョセイ</t>
    </rPh>
    <rPh sb="19" eb="21">
      <t>ジョウキョウ</t>
    </rPh>
    <phoneticPr fontId="5"/>
  </si>
  <si>
    <t>予防接種</t>
    <rPh sb="0" eb="2">
      <t>ヨボウ</t>
    </rPh>
    <rPh sb="2" eb="4">
      <t>セッシュ</t>
    </rPh>
    <phoneticPr fontId="5"/>
  </si>
  <si>
    <t>医療関係施設数</t>
    <rPh sb="0" eb="2">
      <t>イリョウ</t>
    </rPh>
    <rPh sb="2" eb="4">
      <t>カンケイ</t>
    </rPh>
    <rPh sb="4" eb="6">
      <t>シセツ</t>
    </rPh>
    <rPh sb="6" eb="7">
      <t>スウ</t>
    </rPh>
    <phoneticPr fontId="5"/>
  </si>
  <si>
    <t>医療・救急</t>
    <rPh sb="0" eb="2">
      <t>イリョウ</t>
    </rPh>
    <rPh sb="3" eb="5">
      <t>キュウキュウ</t>
    </rPh>
    <phoneticPr fontId="5"/>
  </si>
  <si>
    <t>集団がん検診の実施状況と受診者数</t>
    <rPh sb="0" eb="2">
      <t>シュウダン</t>
    </rPh>
    <rPh sb="4" eb="6">
      <t>ケンシン</t>
    </rPh>
    <rPh sb="7" eb="9">
      <t>ジッシ</t>
    </rPh>
    <rPh sb="9" eb="11">
      <t>ジョウキョウ</t>
    </rPh>
    <rPh sb="12" eb="15">
      <t>ジュシンシャ</t>
    </rPh>
    <rPh sb="15" eb="16">
      <t>スウ</t>
    </rPh>
    <phoneticPr fontId="5"/>
  </si>
  <si>
    <t>健康管理</t>
    <rPh sb="0" eb="2">
      <t>ケンコウ</t>
    </rPh>
    <rPh sb="2" eb="4">
      <t>カンリ</t>
    </rPh>
    <phoneticPr fontId="5"/>
  </si>
  <si>
    <t>暮らしやすさ</t>
    <rPh sb="0" eb="1">
      <t>ク</t>
    </rPh>
    <phoneticPr fontId="5"/>
  </si>
  <si>
    <t>出生数・出生率・合計特殊出生率の推移</t>
    <rPh sb="0" eb="2">
      <t>シュッショウ</t>
    </rPh>
    <rPh sb="2" eb="3">
      <t>スウ</t>
    </rPh>
    <rPh sb="4" eb="6">
      <t>シュッショウ</t>
    </rPh>
    <rPh sb="6" eb="7">
      <t>リツ</t>
    </rPh>
    <rPh sb="8" eb="10">
      <t>ゴウケイ</t>
    </rPh>
    <rPh sb="10" eb="12">
      <t>トクシュ</t>
    </rPh>
    <rPh sb="12" eb="14">
      <t>シュッショウ</t>
    </rPh>
    <rPh sb="14" eb="15">
      <t>リツ</t>
    </rPh>
    <rPh sb="16" eb="18">
      <t>スイイ</t>
    </rPh>
    <phoneticPr fontId="5"/>
  </si>
  <si>
    <t>出生</t>
    <rPh sb="0" eb="2">
      <t>シュッショウ</t>
    </rPh>
    <phoneticPr fontId="5"/>
  </si>
  <si>
    <t>女性委員の登用状況</t>
    <rPh sb="0" eb="2">
      <t>ジョセイ</t>
    </rPh>
    <rPh sb="2" eb="4">
      <t>イイン</t>
    </rPh>
    <rPh sb="5" eb="7">
      <t>トウヨウ</t>
    </rPh>
    <rPh sb="7" eb="9">
      <t>ジョウキョウ</t>
    </rPh>
    <phoneticPr fontId="5"/>
  </si>
  <si>
    <t>男女共同参画</t>
    <rPh sb="0" eb="2">
      <t>ダンジョ</t>
    </rPh>
    <rPh sb="2" eb="4">
      <t>キョウドウ</t>
    </rPh>
    <rPh sb="4" eb="6">
      <t>サンカク</t>
    </rPh>
    <phoneticPr fontId="5"/>
  </si>
  <si>
    <t>とういん市民活動支援センター登録団体</t>
    <rPh sb="4" eb="6">
      <t>シミン</t>
    </rPh>
    <rPh sb="6" eb="8">
      <t>カツドウ</t>
    </rPh>
    <rPh sb="8" eb="10">
      <t>シエン</t>
    </rPh>
    <rPh sb="14" eb="16">
      <t>トウロク</t>
    </rPh>
    <rPh sb="16" eb="18">
      <t>ダンタイ</t>
    </rPh>
    <phoneticPr fontId="5"/>
  </si>
  <si>
    <t>住民活動</t>
    <rPh sb="0" eb="2">
      <t>ジュウミン</t>
    </rPh>
    <rPh sb="2" eb="4">
      <t>カツドウ</t>
    </rPh>
    <phoneticPr fontId="5"/>
  </si>
  <si>
    <t>スポーツ施設の利用者数</t>
    <rPh sb="4" eb="6">
      <t>シセツ</t>
    </rPh>
    <rPh sb="7" eb="10">
      <t>リヨウシャ</t>
    </rPh>
    <rPh sb="10" eb="11">
      <t>スウ</t>
    </rPh>
    <phoneticPr fontId="5"/>
  </si>
  <si>
    <t>スポーツ</t>
    <phoneticPr fontId="5"/>
  </si>
  <si>
    <t>図書館蔵書冊数、町民一人当たり貸出冊数</t>
    <rPh sb="0" eb="3">
      <t>トショカン</t>
    </rPh>
    <rPh sb="3" eb="5">
      <t>ゾウショ</t>
    </rPh>
    <rPh sb="5" eb="6">
      <t>サツ</t>
    </rPh>
    <rPh sb="6" eb="7">
      <t>スウ</t>
    </rPh>
    <rPh sb="8" eb="9">
      <t>チョウ</t>
    </rPh>
    <rPh sb="17" eb="18">
      <t>サツ</t>
    </rPh>
    <phoneticPr fontId="5"/>
  </si>
  <si>
    <t>図書館</t>
    <rPh sb="0" eb="3">
      <t>トショカン</t>
    </rPh>
    <phoneticPr fontId="5"/>
  </si>
  <si>
    <t>指定文化財・天然記念物の状況</t>
    <rPh sb="0" eb="2">
      <t>シテイ</t>
    </rPh>
    <rPh sb="2" eb="4">
      <t>ブンカ</t>
    </rPh>
    <rPh sb="4" eb="5">
      <t>ザイ</t>
    </rPh>
    <rPh sb="6" eb="8">
      <t>テンネン</t>
    </rPh>
    <rPh sb="8" eb="11">
      <t>キネンブツ</t>
    </rPh>
    <rPh sb="12" eb="14">
      <t>ジョウキョウ</t>
    </rPh>
    <phoneticPr fontId="5"/>
  </si>
  <si>
    <t>文化</t>
    <rPh sb="0" eb="2">
      <t>ブンカ</t>
    </rPh>
    <phoneticPr fontId="5"/>
  </si>
  <si>
    <t>公民館講座の開催状況</t>
    <rPh sb="0" eb="3">
      <t>コウミンカン</t>
    </rPh>
    <rPh sb="3" eb="5">
      <t>コウザ</t>
    </rPh>
    <rPh sb="6" eb="8">
      <t>カイサイ</t>
    </rPh>
    <rPh sb="8" eb="10">
      <t>ジョウキョウ</t>
    </rPh>
    <phoneticPr fontId="5"/>
  </si>
  <si>
    <t>生涯学習</t>
    <rPh sb="0" eb="2">
      <t>ショウガイ</t>
    </rPh>
    <rPh sb="2" eb="4">
      <t>ガクシュウ</t>
    </rPh>
    <phoneticPr fontId="5"/>
  </si>
  <si>
    <t>生徒数の推移（中学生）</t>
    <rPh sb="0" eb="3">
      <t>セイトスウ</t>
    </rPh>
    <rPh sb="4" eb="6">
      <t>スイイ</t>
    </rPh>
    <rPh sb="7" eb="10">
      <t>チュウガクセイ</t>
    </rPh>
    <phoneticPr fontId="5"/>
  </si>
  <si>
    <t>児童数の推移（小学生）</t>
    <rPh sb="0" eb="2">
      <t>ジドウ</t>
    </rPh>
    <rPh sb="2" eb="3">
      <t>スウ</t>
    </rPh>
    <rPh sb="4" eb="6">
      <t>スイイ</t>
    </rPh>
    <rPh sb="7" eb="9">
      <t>ショウガク</t>
    </rPh>
    <rPh sb="9" eb="10">
      <t>セイ</t>
    </rPh>
    <phoneticPr fontId="5"/>
  </si>
  <si>
    <t>いきがい</t>
    <phoneticPr fontId="5"/>
  </si>
  <si>
    <t>園児数の推移</t>
    <rPh sb="0" eb="2">
      <t>エンジ</t>
    </rPh>
    <rPh sb="2" eb="3">
      <t>スウ</t>
    </rPh>
    <rPh sb="4" eb="6">
      <t>スイイ</t>
    </rPh>
    <phoneticPr fontId="5"/>
  </si>
  <si>
    <t>保育園・幼稚園の施設</t>
    <rPh sb="0" eb="2">
      <t>ホイク</t>
    </rPh>
    <rPh sb="2" eb="3">
      <t>エン</t>
    </rPh>
    <rPh sb="4" eb="6">
      <t>ヨウチ</t>
    </rPh>
    <rPh sb="6" eb="7">
      <t>エン</t>
    </rPh>
    <rPh sb="8" eb="10">
      <t>シセツ</t>
    </rPh>
    <phoneticPr fontId="5"/>
  </si>
  <si>
    <t>教育</t>
    <rPh sb="0" eb="2">
      <t>キョウイク</t>
    </rPh>
    <phoneticPr fontId="5"/>
  </si>
  <si>
    <t>下水道の整備状況</t>
    <rPh sb="0" eb="3">
      <t>ゲスイドウ</t>
    </rPh>
    <rPh sb="4" eb="6">
      <t>セイビ</t>
    </rPh>
    <rPh sb="6" eb="8">
      <t>ジョウキョウ</t>
    </rPh>
    <phoneticPr fontId="5"/>
  </si>
  <si>
    <t>上水道の整備状況</t>
    <rPh sb="0" eb="3">
      <t>ジョウスイドウ</t>
    </rPh>
    <rPh sb="4" eb="6">
      <t>セイビ</t>
    </rPh>
    <rPh sb="6" eb="8">
      <t>ジョウキョウ</t>
    </rPh>
    <phoneticPr fontId="5"/>
  </si>
  <si>
    <t>下水道普及率</t>
    <rPh sb="0" eb="3">
      <t>ゲスイドウ</t>
    </rPh>
    <rPh sb="3" eb="5">
      <t>フキュウ</t>
    </rPh>
    <rPh sb="5" eb="6">
      <t>リツ</t>
    </rPh>
    <phoneticPr fontId="5"/>
  </si>
  <si>
    <t>水道料金</t>
    <rPh sb="0" eb="2">
      <t>スイドウ</t>
    </rPh>
    <rPh sb="2" eb="4">
      <t>リョウキン</t>
    </rPh>
    <phoneticPr fontId="5"/>
  </si>
  <si>
    <t>上下水道</t>
    <rPh sb="0" eb="1">
      <t>ジョウ</t>
    </rPh>
    <rPh sb="2" eb="4">
      <t>スイドウ</t>
    </rPh>
    <phoneticPr fontId="5"/>
  </si>
  <si>
    <t>投資的経費率の推移</t>
    <rPh sb="0" eb="3">
      <t>トウシテキ</t>
    </rPh>
    <rPh sb="3" eb="5">
      <t>ケイヒ</t>
    </rPh>
    <rPh sb="5" eb="6">
      <t>リツ</t>
    </rPh>
    <rPh sb="7" eb="9">
      <t>スイイ</t>
    </rPh>
    <phoneticPr fontId="5"/>
  </si>
  <si>
    <t>経常収支比率の推移</t>
    <rPh sb="0" eb="2">
      <t>ケイジョウ</t>
    </rPh>
    <rPh sb="2" eb="4">
      <t>シュウシ</t>
    </rPh>
    <rPh sb="4" eb="6">
      <t>ヒリツ</t>
    </rPh>
    <rPh sb="7" eb="9">
      <t>スイイ</t>
    </rPh>
    <phoneticPr fontId="5"/>
  </si>
  <si>
    <t>実質公債費比率の推移</t>
    <rPh sb="0" eb="2">
      <t>ジッシツ</t>
    </rPh>
    <rPh sb="2" eb="4">
      <t>コウサイ</t>
    </rPh>
    <rPh sb="4" eb="5">
      <t>ヒ</t>
    </rPh>
    <rPh sb="5" eb="7">
      <t>ヒリツ</t>
    </rPh>
    <rPh sb="8" eb="10">
      <t>スイイ</t>
    </rPh>
    <phoneticPr fontId="5"/>
  </si>
  <si>
    <t>財政力指数の推移</t>
    <rPh sb="0" eb="3">
      <t>ザイセイリョク</t>
    </rPh>
    <rPh sb="3" eb="5">
      <t>シスウ</t>
    </rPh>
    <rPh sb="6" eb="8">
      <t>スイイ</t>
    </rPh>
    <phoneticPr fontId="5"/>
  </si>
  <si>
    <t>歳入・歳出・基金・町債</t>
    <rPh sb="0" eb="2">
      <t>サイニュウ</t>
    </rPh>
    <rPh sb="3" eb="5">
      <t>サイシュツ</t>
    </rPh>
    <rPh sb="6" eb="7">
      <t>モト</t>
    </rPh>
    <rPh sb="7" eb="8">
      <t>キン</t>
    </rPh>
    <rPh sb="9" eb="10">
      <t>マチ</t>
    </rPh>
    <rPh sb="10" eb="11">
      <t>サイ</t>
    </rPh>
    <phoneticPr fontId="5"/>
  </si>
  <si>
    <t>財政</t>
    <rPh sb="0" eb="2">
      <t>ザイセイ</t>
    </rPh>
    <phoneticPr fontId="5"/>
  </si>
  <si>
    <t>土地利用の推移</t>
    <rPh sb="0" eb="4">
      <t>トチリヨウ</t>
    </rPh>
    <rPh sb="5" eb="7">
      <t>スイイ</t>
    </rPh>
    <phoneticPr fontId="5"/>
  </si>
  <si>
    <t>土地利用</t>
    <rPh sb="0" eb="2">
      <t>トチ</t>
    </rPh>
    <rPh sb="2" eb="4">
      <t>リヨウ</t>
    </rPh>
    <phoneticPr fontId="5"/>
  </si>
  <si>
    <t>年齢階層別人口の推移</t>
    <rPh sb="0" eb="2">
      <t>ネンレイ</t>
    </rPh>
    <rPh sb="2" eb="4">
      <t>カイソウ</t>
    </rPh>
    <rPh sb="4" eb="5">
      <t>ベツ</t>
    </rPh>
    <rPh sb="5" eb="7">
      <t>ジンコウ</t>
    </rPh>
    <rPh sb="8" eb="10">
      <t>スイイ</t>
    </rPh>
    <phoneticPr fontId="5"/>
  </si>
  <si>
    <t>世帯数、1世帯あたり世帯人員の推移</t>
    <rPh sb="0" eb="3">
      <t>セタイスウ</t>
    </rPh>
    <rPh sb="5" eb="7">
      <t>セタイ</t>
    </rPh>
    <rPh sb="10" eb="12">
      <t>セタイ</t>
    </rPh>
    <rPh sb="12" eb="14">
      <t>ジンイン</t>
    </rPh>
    <rPh sb="15" eb="17">
      <t>スイイ</t>
    </rPh>
    <phoneticPr fontId="5"/>
  </si>
  <si>
    <t>人口の推移</t>
    <rPh sb="0" eb="2">
      <t>ジンコウ</t>
    </rPh>
    <rPh sb="3" eb="5">
      <t>スイイ</t>
    </rPh>
    <phoneticPr fontId="5"/>
  </si>
  <si>
    <t>人口・世帯</t>
    <rPh sb="0" eb="2">
      <t>ジンコウ</t>
    </rPh>
    <rPh sb="3" eb="5">
      <t>セタイ</t>
    </rPh>
    <phoneticPr fontId="5"/>
  </si>
  <si>
    <t>東員町のプロフィール</t>
    <rPh sb="0" eb="3">
      <t>トウインチョウ</t>
    </rPh>
    <phoneticPr fontId="5"/>
  </si>
  <si>
    <t>データの内容</t>
    <rPh sb="4" eb="6">
      <t>ナイヨウ</t>
    </rPh>
    <phoneticPr fontId="5"/>
  </si>
  <si>
    <t>番号</t>
    <rPh sb="0" eb="2">
      <t>バンゴウ</t>
    </rPh>
    <phoneticPr fontId="5"/>
  </si>
  <si>
    <t>ジャンル</t>
    <phoneticPr fontId="5"/>
  </si>
  <si>
    <t>2001版分類</t>
    <rPh sb="4" eb="5">
      <t>バン</t>
    </rPh>
    <rPh sb="5" eb="7">
      <t>ブンルイ</t>
    </rPh>
    <phoneticPr fontId="5"/>
  </si>
  <si>
    <t>人口動態　</t>
    <rPh sb="0" eb="2">
      <t>ジンコウ</t>
    </rPh>
    <rPh sb="2" eb="4">
      <t>ドウタイ</t>
    </rPh>
    <phoneticPr fontId="5"/>
  </si>
  <si>
    <t>H18からR5まで　</t>
    <phoneticPr fontId="5"/>
  </si>
  <si>
    <t>三重県医療保健部医療保健総務課</t>
    <phoneticPr fontId="5"/>
  </si>
  <si>
    <t>県内29市町ランキング　</t>
    <phoneticPr fontId="5"/>
  </si>
  <si>
    <t>R2</t>
    <phoneticPr fontId="5"/>
  </si>
  <si>
    <t>三重県政策企画部統計課</t>
    <rPh sb="0" eb="3">
      <t>ミエケン</t>
    </rPh>
    <rPh sb="3" eb="5">
      <t>セイサク</t>
    </rPh>
    <rPh sb="5" eb="7">
      <t>キカク</t>
    </rPh>
    <rPh sb="7" eb="8">
      <t>ブ</t>
    </rPh>
    <rPh sb="8" eb="10">
      <t>トウケイ</t>
    </rPh>
    <rPh sb="10" eb="11">
      <t>カ</t>
    </rPh>
    <phoneticPr fontId="5"/>
  </si>
  <si>
    <t>県内29市町ランキング</t>
  </si>
  <si>
    <t>R5.10.1時点</t>
    <rPh sb="7" eb="9">
      <t>ジテン</t>
    </rPh>
    <phoneticPr fontId="5"/>
  </si>
  <si>
    <t>R5.4.1時点</t>
    <rPh sb="6" eb="8">
      <t>ジテン</t>
    </rPh>
    <phoneticPr fontId="5"/>
  </si>
  <si>
    <t>市町の職員数（人口千人当たり）</t>
    <rPh sb="0" eb="1">
      <t>シ</t>
    </rPh>
    <rPh sb="1" eb="2">
      <t>マチ</t>
    </rPh>
    <phoneticPr fontId="5"/>
  </si>
  <si>
    <t>R4</t>
    <phoneticPr fontId="5"/>
  </si>
  <si>
    <t>県内29市町ランキング</t>
    <phoneticPr fontId="5"/>
  </si>
  <si>
    <t>R5</t>
    <phoneticPr fontId="5"/>
  </si>
  <si>
    <t>R2.10からR5.9</t>
    <phoneticPr fontId="5"/>
  </si>
  <si>
    <t>人口増減率</t>
    <rPh sb="2" eb="4">
      <t>ゾウゲン</t>
    </rPh>
    <rPh sb="4" eb="5">
      <t>リツ</t>
    </rPh>
    <phoneticPr fontId="5"/>
  </si>
  <si>
    <t>身近なデータいろいろ</t>
    <rPh sb="0" eb="2">
      <t>ミジカ</t>
    </rPh>
    <phoneticPr fontId="5"/>
  </si>
  <si>
    <t>名称、年月　</t>
    <rPh sb="0" eb="2">
      <t>メイショウ</t>
    </rPh>
    <rPh sb="3" eb="5">
      <t>ネンゲツ</t>
    </rPh>
    <phoneticPr fontId="5"/>
  </si>
  <si>
    <t>R7.4.1時点</t>
    <rPh sb="6" eb="8">
      <t>ジテン</t>
    </rPh>
    <phoneticPr fontId="5"/>
  </si>
  <si>
    <t>政策課</t>
    <rPh sb="0" eb="3">
      <t>セイサクカ</t>
    </rPh>
    <phoneticPr fontId="5"/>
  </si>
  <si>
    <t>利用者数、1日平均利用者　</t>
    <rPh sb="0" eb="2">
      <t>リヨウ</t>
    </rPh>
    <rPh sb="2" eb="3">
      <t>シャ</t>
    </rPh>
    <rPh sb="3" eb="4">
      <t>スウ</t>
    </rPh>
    <rPh sb="6" eb="7">
      <t>ヒ</t>
    </rPh>
    <rPh sb="7" eb="9">
      <t>ヘイキン</t>
    </rPh>
    <rPh sb="9" eb="12">
      <t>リヨウシャ</t>
    </rPh>
    <phoneticPr fontId="5"/>
  </si>
  <si>
    <t>H18からR6まで</t>
    <phoneticPr fontId="5"/>
  </si>
  <si>
    <t>R3経済センサス　事業所数、従業者数、出荷額等</t>
    <rPh sb="11" eb="13">
      <t>ケイザイ</t>
    </rPh>
    <phoneticPr fontId="5"/>
  </si>
  <si>
    <t>H5からR3まで</t>
    <phoneticPr fontId="5"/>
  </si>
  <si>
    <t>工業統計／経済センサス</t>
    <rPh sb="0" eb="2">
      <t>コウギョウ</t>
    </rPh>
    <rPh sb="2" eb="4">
      <t>トウケイ</t>
    </rPh>
    <rPh sb="5" eb="7">
      <t>ケイザイ</t>
    </rPh>
    <phoneticPr fontId="5"/>
  </si>
  <si>
    <t>R3経済センサス　事業所数、従業者数、年間商品販売額</t>
    <rPh sb="11" eb="13">
      <t>ケイザイ</t>
    </rPh>
    <phoneticPr fontId="5"/>
  </si>
  <si>
    <t>H9からR3まで</t>
    <phoneticPr fontId="5"/>
  </si>
  <si>
    <t>商業統計／経済センサス</t>
    <rPh sb="0" eb="2">
      <t>ショウギョウ</t>
    </rPh>
    <rPh sb="2" eb="4">
      <t>トウケイ</t>
    </rPh>
    <rPh sb="5" eb="7">
      <t>ケイザイ</t>
    </rPh>
    <phoneticPr fontId="5"/>
  </si>
  <si>
    <t>2020年農林業センサス　</t>
    <rPh sb="4" eb="5">
      <t>ネン</t>
    </rPh>
    <rPh sb="5" eb="8">
      <t>ノウリンギョウ</t>
    </rPh>
    <phoneticPr fontId="5"/>
  </si>
  <si>
    <t>S50からR2の5年毎</t>
    <rPh sb="9" eb="10">
      <t>ネン</t>
    </rPh>
    <rPh sb="10" eb="11">
      <t>マイ</t>
    </rPh>
    <phoneticPr fontId="5"/>
  </si>
  <si>
    <t>農林業センサス</t>
    <rPh sb="0" eb="3">
      <t>ノウリンギョウ</t>
    </rPh>
    <phoneticPr fontId="5"/>
  </si>
  <si>
    <t>R2年国勢調査　産夜間人口と昼間人口の流入・出人口</t>
    <rPh sb="9" eb="11">
      <t>ヤカン</t>
    </rPh>
    <rPh sb="11" eb="13">
      <t>ジンコウ</t>
    </rPh>
    <rPh sb="14" eb="16">
      <t>チュウカン</t>
    </rPh>
    <rPh sb="16" eb="18">
      <t>ジンコウ</t>
    </rPh>
    <rPh sb="19" eb="21">
      <t>リュウニュウ</t>
    </rPh>
    <rPh sb="22" eb="23">
      <t>シュツ</t>
    </rPh>
    <rPh sb="23" eb="25">
      <t>ジンコウ</t>
    </rPh>
    <phoneticPr fontId="5"/>
  </si>
  <si>
    <t>S45からR2の5年毎</t>
    <phoneticPr fontId="5"/>
  </si>
  <si>
    <t>国勢調査</t>
    <rPh sb="0" eb="2">
      <t>コクセイ</t>
    </rPh>
    <rPh sb="2" eb="4">
      <t>チョウサ</t>
    </rPh>
    <phoneticPr fontId="5"/>
  </si>
  <si>
    <t>R2年国勢調査　産業別人口と就業率</t>
    <rPh sb="2" eb="3">
      <t>ネン</t>
    </rPh>
    <rPh sb="3" eb="5">
      <t>コクセイ</t>
    </rPh>
    <rPh sb="5" eb="7">
      <t>チョウサ</t>
    </rPh>
    <rPh sb="8" eb="10">
      <t>サンギョウ</t>
    </rPh>
    <rPh sb="9" eb="10">
      <t>ギョウ</t>
    </rPh>
    <rPh sb="10" eb="11">
      <t>ベツ</t>
    </rPh>
    <rPh sb="11" eb="13">
      <t>ジンコウ</t>
    </rPh>
    <rPh sb="14" eb="16">
      <t>シュウギョウ</t>
    </rPh>
    <rPh sb="16" eb="17">
      <t>リツ</t>
    </rPh>
    <phoneticPr fontId="5"/>
  </si>
  <si>
    <t>H2からR2の5年毎</t>
    <phoneticPr fontId="5"/>
  </si>
  <si>
    <t>R2年国勢調査　</t>
    <rPh sb="2" eb="3">
      <t>ネン</t>
    </rPh>
    <rPh sb="3" eb="5">
      <t>コクセイ</t>
    </rPh>
    <rPh sb="5" eb="7">
      <t>チョウサ</t>
    </rPh>
    <phoneticPr fontId="5"/>
  </si>
  <si>
    <t>S55からR2の5年毎</t>
    <rPh sb="9" eb="10">
      <t>ネン</t>
    </rPh>
    <rPh sb="10" eb="11">
      <t>ゴト</t>
    </rPh>
    <phoneticPr fontId="5"/>
  </si>
  <si>
    <t>R2年国勢調査</t>
    <rPh sb="2" eb="3">
      <t>ネン</t>
    </rPh>
    <rPh sb="3" eb="5">
      <t>コクセイ</t>
    </rPh>
    <rPh sb="5" eb="7">
      <t>チョウサ</t>
    </rPh>
    <phoneticPr fontId="5"/>
  </si>
  <si>
    <t>S45からR2の5年毎</t>
    <rPh sb="9" eb="10">
      <t>ネン</t>
    </rPh>
    <rPh sb="10" eb="11">
      <t>ゴト</t>
    </rPh>
    <phoneticPr fontId="5"/>
  </si>
  <si>
    <t>備考</t>
    <rPh sb="0" eb="2">
      <t>ビコウ</t>
    </rPh>
    <phoneticPr fontId="5"/>
  </si>
  <si>
    <t>期間・時点</t>
    <rPh sb="0" eb="2">
      <t>キカン</t>
    </rPh>
    <rPh sb="3" eb="5">
      <t>ジテン</t>
    </rPh>
    <phoneticPr fontId="5"/>
  </si>
  <si>
    <t>出典等（資料出所）</t>
    <rPh sb="0" eb="2">
      <t>シュッテン</t>
    </rPh>
    <rPh sb="2" eb="3">
      <t>トウ</t>
    </rPh>
    <rPh sb="4" eb="6">
      <t>シリョウ</t>
    </rPh>
    <rPh sb="6" eb="8">
      <t>シュッショ</t>
    </rPh>
    <phoneticPr fontId="5"/>
  </si>
  <si>
    <t>作成課</t>
    <rPh sb="0" eb="2">
      <t>サクセイ</t>
    </rPh>
    <rPh sb="2" eb="3">
      <t>カ</t>
    </rPh>
    <phoneticPr fontId="5"/>
  </si>
  <si>
    <t>人口の推移</t>
    <phoneticPr fontId="5"/>
  </si>
  <si>
    <t>年次</t>
    <rPh sb="0" eb="2">
      <t>ネンジ</t>
    </rPh>
    <phoneticPr fontId="5"/>
  </si>
  <si>
    <t>人口（人）</t>
    <rPh sb="0" eb="2">
      <t>ジンコウ</t>
    </rPh>
    <rPh sb="3" eb="4">
      <t>ニン</t>
    </rPh>
    <phoneticPr fontId="5"/>
  </si>
  <si>
    <t>Ｓ45</t>
    <phoneticPr fontId="5"/>
  </si>
  <si>
    <t>Ｓ50</t>
  </si>
  <si>
    <t>Ｓ55</t>
  </si>
  <si>
    <t>Ｓ60</t>
  </si>
  <si>
    <t>Ｈ2</t>
  </si>
  <si>
    <t>Ｈ7</t>
  </si>
  <si>
    <t>Ｈ12</t>
  </si>
  <si>
    <t>Ｈ17</t>
  </si>
  <si>
    <t>Ｈ22</t>
  </si>
  <si>
    <t>Ｈ27</t>
    <phoneticPr fontId="5"/>
  </si>
  <si>
    <t>総務省「国勢調査報告」</t>
  </si>
  <si>
    <t>世帯数、1世帯あたり世帯人員の推移</t>
    <phoneticPr fontId="5"/>
  </si>
  <si>
    <t>世帯数</t>
    <rPh sb="0" eb="3">
      <t>セタイスウ</t>
    </rPh>
    <phoneticPr fontId="5"/>
  </si>
  <si>
    <t>1世帯あたり世帯人員</t>
  </si>
  <si>
    <t>Ｓ45</t>
  </si>
  <si>
    <t>Ｈ2</t>
    <phoneticPr fontId="5"/>
  </si>
  <si>
    <t>年齢階層別人口の推移</t>
    <phoneticPr fontId="5"/>
  </si>
  <si>
    <t>年少人口（0～14歳）</t>
    <rPh sb="0" eb="2">
      <t>ネンショウ</t>
    </rPh>
    <rPh sb="2" eb="4">
      <t>ジンコウ</t>
    </rPh>
    <rPh sb="9" eb="10">
      <t>サイ</t>
    </rPh>
    <phoneticPr fontId="5"/>
  </si>
  <si>
    <t>生産年齢人口（15～64歳）</t>
    <rPh sb="0" eb="2">
      <t>セイサン</t>
    </rPh>
    <rPh sb="2" eb="4">
      <t>ネンレイ</t>
    </rPh>
    <rPh sb="4" eb="6">
      <t>ジンコウ</t>
    </rPh>
    <rPh sb="12" eb="13">
      <t>サイ</t>
    </rPh>
    <phoneticPr fontId="5"/>
  </si>
  <si>
    <t>老年人口（65歳～）</t>
    <rPh sb="0" eb="2">
      <t>ロウネン</t>
    </rPh>
    <rPh sb="2" eb="4">
      <t>ジンコウ</t>
    </rPh>
    <rPh sb="7" eb="8">
      <t>サイ</t>
    </rPh>
    <phoneticPr fontId="5"/>
  </si>
  <si>
    <t>Ｒ２</t>
    <phoneticPr fontId="5"/>
  </si>
  <si>
    <t>※数値は、年齢不詳者を含んでいない。</t>
    <rPh sb="1" eb="3">
      <t>スウチ</t>
    </rPh>
    <rPh sb="5" eb="7">
      <t>ネンレイ</t>
    </rPh>
    <rPh sb="7" eb="9">
      <t>フショウ</t>
    </rPh>
    <rPh sb="9" eb="10">
      <t>シャ</t>
    </rPh>
    <rPh sb="11" eb="12">
      <t>フク</t>
    </rPh>
    <phoneticPr fontId="5"/>
  </si>
  <si>
    <t>出生数・出生率・合計特殊出生率の推移　　　</t>
    <rPh sb="8" eb="10">
      <t>ゴウケイ</t>
    </rPh>
    <rPh sb="10" eb="12">
      <t>トクシュ</t>
    </rPh>
    <rPh sb="12" eb="14">
      <t>シュッショウ</t>
    </rPh>
    <rPh sb="14" eb="15">
      <t>リツ</t>
    </rPh>
    <phoneticPr fontId="5"/>
  </si>
  <si>
    <t>（人口千人当たり）</t>
  </si>
  <si>
    <t>年</t>
    <rPh sb="0" eb="1">
      <t>ネン</t>
    </rPh>
    <phoneticPr fontId="5"/>
  </si>
  <si>
    <t>出生数</t>
    <rPh sb="0" eb="3">
      <t>シュッショウスウ</t>
    </rPh>
    <phoneticPr fontId="5"/>
  </si>
  <si>
    <t>出生率（％）</t>
    <rPh sb="0" eb="3">
      <t>シュッショウリツ</t>
    </rPh>
    <phoneticPr fontId="5"/>
  </si>
  <si>
    <t>合計特殊出生率（％）</t>
    <rPh sb="0" eb="2">
      <t>ゴウケイ</t>
    </rPh>
    <rPh sb="2" eb="4">
      <t>トクシュ</t>
    </rPh>
    <rPh sb="4" eb="7">
      <t>シュッセイリツ</t>
    </rPh>
    <phoneticPr fontId="5"/>
  </si>
  <si>
    <t>H18</t>
  </si>
  <si>
    <t>H19</t>
  </si>
  <si>
    <t>H20</t>
  </si>
  <si>
    <t>H21</t>
  </si>
  <si>
    <t>H22</t>
  </si>
  <si>
    <t>H23</t>
  </si>
  <si>
    <t>H24</t>
    <phoneticPr fontId="5"/>
  </si>
  <si>
    <t>H25</t>
  </si>
  <si>
    <t>H26</t>
    <phoneticPr fontId="5"/>
  </si>
  <si>
    <t>H27</t>
    <phoneticPr fontId="5"/>
  </si>
  <si>
    <t>H28</t>
  </si>
  <si>
    <t>H29</t>
    <phoneticPr fontId="5"/>
  </si>
  <si>
    <t>H30</t>
    <phoneticPr fontId="5"/>
  </si>
  <si>
    <t>R1</t>
    <phoneticPr fontId="5"/>
  </si>
  <si>
    <t>R2</t>
  </si>
  <si>
    <t>R3</t>
  </si>
  <si>
    <t>三重県医療保健部医療保健総務課「人口動態統計」</t>
    <rPh sb="0" eb="3">
      <t>ミエケン</t>
    </rPh>
    <rPh sb="3" eb="5">
      <t>イリョウ</t>
    </rPh>
    <rPh sb="5" eb="7">
      <t>ホケン</t>
    </rPh>
    <rPh sb="7" eb="8">
      <t>ブ</t>
    </rPh>
    <rPh sb="8" eb="10">
      <t>イリョウ</t>
    </rPh>
    <rPh sb="10" eb="12">
      <t>ホケン</t>
    </rPh>
    <rPh sb="12" eb="15">
      <t>ソウムカ</t>
    </rPh>
    <rPh sb="16" eb="18">
      <t>ジンコウ</t>
    </rPh>
    <rPh sb="18" eb="20">
      <t>ドウタイ</t>
    </rPh>
    <rPh sb="20" eb="22">
      <t>トウケイ</t>
    </rPh>
    <phoneticPr fontId="5"/>
  </si>
  <si>
    <t>※凡例：H17年の出生数→平成17年1月1日から12月31日までの間に生まれた子の数</t>
    <rPh sb="1" eb="3">
      <t>ハンレイ</t>
    </rPh>
    <rPh sb="7" eb="8">
      <t>ネン</t>
    </rPh>
    <rPh sb="9" eb="11">
      <t>シュッショウ</t>
    </rPh>
    <rPh sb="11" eb="12">
      <t>スウ</t>
    </rPh>
    <rPh sb="13" eb="15">
      <t>ヘイセイ</t>
    </rPh>
    <rPh sb="17" eb="18">
      <t>ネン</t>
    </rPh>
    <rPh sb="19" eb="20">
      <t>ガツ</t>
    </rPh>
    <rPh sb="21" eb="22">
      <t>ヒ</t>
    </rPh>
    <rPh sb="26" eb="27">
      <t>ガツ</t>
    </rPh>
    <rPh sb="29" eb="30">
      <t>ヒ</t>
    </rPh>
    <rPh sb="33" eb="34">
      <t>アイダ</t>
    </rPh>
    <rPh sb="35" eb="36">
      <t>ウ</t>
    </rPh>
    <rPh sb="39" eb="40">
      <t>コ</t>
    </rPh>
    <rPh sb="41" eb="42">
      <t>カズ</t>
    </rPh>
    <phoneticPr fontId="5"/>
  </si>
  <si>
    <t>※出生率とは、人口千人あたりの出生数を示す。</t>
    <rPh sb="1" eb="4">
      <t>シュッショウリツ</t>
    </rPh>
    <rPh sb="7" eb="9">
      <t>ジンコウ</t>
    </rPh>
    <rPh sb="9" eb="10">
      <t>セン</t>
    </rPh>
    <rPh sb="10" eb="11">
      <t>ニン</t>
    </rPh>
    <rPh sb="15" eb="17">
      <t>シュッショウ</t>
    </rPh>
    <rPh sb="17" eb="18">
      <t>スウ</t>
    </rPh>
    <rPh sb="19" eb="20">
      <t>シメ</t>
    </rPh>
    <phoneticPr fontId="5"/>
  </si>
  <si>
    <t>※合計特殊出生率とは、15～49歳までの女性の年齢別出生率を合計したもので、一人の女性が一生の間に生む子どもの数を示す。</t>
    <rPh sb="1" eb="3">
      <t>ゴウケイ</t>
    </rPh>
    <rPh sb="3" eb="5">
      <t>トクシュ</t>
    </rPh>
    <rPh sb="5" eb="7">
      <t>シュッショウ</t>
    </rPh>
    <rPh sb="7" eb="8">
      <t>リツ</t>
    </rPh>
    <rPh sb="16" eb="17">
      <t>サイ</t>
    </rPh>
    <rPh sb="20" eb="22">
      <t>ジョセイ</t>
    </rPh>
    <rPh sb="23" eb="25">
      <t>ネンレイ</t>
    </rPh>
    <rPh sb="25" eb="26">
      <t>ベツ</t>
    </rPh>
    <rPh sb="26" eb="28">
      <t>シュッショウ</t>
    </rPh>
    <rPh sb="28" eb="29">
      <t>リツ</t>
    </rPh>
    <rPh sb="30" eb="32">
      <t>ゴウケイ</t>
    </rPh>
    <rPh sb="38" eb="40">
      <t>ヒトリ</t>
    </rPh>
    <rPh sb="41" eb="43">
      <t>ジョセイ</t>
    </rPh>
    <rPh sb="44" eb="46">
      <t>イッショウ</t>
    </rPh>
    <rPh sb="47" eb="48">
      <t>アイダ</t>
    </rPh>
    <rPh sb="49" eb="50">
      <t>ウ</t>
    </rPh>
    <rPh sb="51" eb="52">
      <t>コ</t>
    </rPh>
    <rPh sb="55" eb="56">
      <t>カズ</t>
    </rPh>
    <rPh sb="57" eb="58">
      <t>シメ</t>
    </rPh>
    <phoneticPr fontId="5"/>
  </si>
  <si>
    <t>産業別就業人口の推移</t>
    <phoneticPr fontId="5"/>
  </si>
  <si>
    <t>区分</t>
    <rPh sb="0" eb="2">
      <t>クブン</t>
    </rPh>
    <phoneticPr fontId="5"/>
  </si>
  <si>
    <t>総人口</t>
    <rPh sb="0" eb="3">
      <t>ソウジンコウ</t>
    </rPh>
    <phoneticPr fontId="5"/>
  </si>
  <si>
    <t>就業人口総数</t>
    <rPh sb="0" eb="2">
      <t>シュウギョウ</t>
    </rPh>
    <rPh sb="2" eb="4">
      <t>ジンコウ</t>
    </rPh>
    <rPh sb="4" eb="6">
      <t>ソウスウ</t>
    </rPh>
    <phoneticPr fontId="5"/>
  </si>
  <si>
    <t>第1次産業人口</t>
    <rPh sb="0" eb="1">
      <t>ダイ</t>
    </rPh>
    <rPh sb="2" eb="3">
      <t>ジ</t>
    </rPh>
    <rPh sb="3" eb="5">
      <t>サンギョウ</t>
    </rPh>
    <rPh sb="5" eb="7">
      <t>ジンコウ</t>
    </rPh>
    <phoneticPr fontId="5"/>
  </si>
  <si>
    <t>第2次産業人口</t>
    <rPh sb="0" eb="1">
      <t>ダイ</t>
    </rPh>
    <rPh sb="2" eb="3">
      <t>ジ</t>
    </rPh>
    <rPh sb="3" eb="5">
      <t>サンギョウ</t>
    </rPh>
    <rPh sb="5" eb="7">
      <t>ジンコウ</t>
    </rPh>
    <phoneticPr fontId="5"/>
  </si>
  <si>
    <t>第3次産業人口</t>
    <rPh sb="0" eb="1">
      <t>ダイ</t>
    </rPh>
    <rPh sb="2" eb="3">
      <t>ジ</t>
    </rPh>
    <rPh sb="3" eb="5">
      <t>サンギョウ</t>
    </rPh>
    <rPh sb="5" eb="7">
      <t>ジンコウ</t>
    </rPh>
    <phoneticPr fontId="5"/>
  </si>
  <si>
    <t>就業率</t>
    <rPh sb="0" eb="3">
      <t>シュウギョウリツ</t>
    </rPh>
    <phoneticPr fontId="5"/>
  </si>
  <si>
    <t>※就業人口総数には、平成2年2人、平成7年に25人、平成12年に53人、平成17年に239人、平成22年に288人、
　平成27年に463人、令和2年に298人の分類不能を含む。</t>
    <rPh sb="1" eb="3">
      <t>シュウギョウ</t>
    </rPh>
    <rPh sb="3" eb="5">
      <t>ジンコウ</t>
    </rPh>
    <rPh sb="5" eb="7">
      <t>ソウスウ</t>
    </rPh>
    <rPh sb="10" eb="12">
      <t>ヘイセイ</t>
    </rPh>
    <rPh sb="13" eb="14">
      <t>ネン</t>
    </rPh>
    <rPh sb="15" eb="16">
      <t>ニン</t>
    </rPh>
    <rPh sb="17" eb="19">
      <t>ヘイセイ</t>
    </rPh>
    <rPh sb="20" eb="21">
      <t>ネン</t>
    </rPh>
    <rPh sb="24" eb="25">
      <t>ニン</t>
    </rPh>
    <rPh sb="26" eb="28">
      <t>ヘイセイ</t>
    </rPh>
    <rPh sb="30" eb="31">
      <t>ネン</t>
    </rPh>
    <rPh sb="34" eb="35">
      <t>ニン</t>
    </rPh>
    <rPh sb="36" eb="38">
      <t>ヘイセイ</t>
    </rPh>
    <rPh sb="40" eb="41">
      <t>ネン</t>
    </rPh>
    <rPh sb="45" eb="46">
      <t>ニン</t>
    </rPh>
    <rPh sb="60" eb="62">
      <t>ヘイセイ</t>
    </rPh>
    <rPh sb="64" eb="65">
      <t>ネン</t>
    </rPh>
    <rPh sb="69" eb="70">
      <t>ニン</t>
    </rPh>
    <rPh sb="71" eb="73">
      <t>レイワ</t>
    </rPh>
    <rPh sb="74" eb="75">
      <t>ネン</t>
    </rPh>
    <rPh sb="79" eb="80">
      <t>ニン</t>
    </rPh>
    <rPh sb="81" eb="83">
      <t>ブンルイ</t>
    </rPh>
    <rPh sb="83" eb="85">
      <t>フノウ</t>
    </rPh>
    <rPh sb="86" eb="87">
      <t>フク</t>
    </rPh>
    <phoneticPr fontId="5"/>
  </si>
  <si>
    <t>昼間流出人口の推移</t>
    <phoneticPr fontId="5"/>
  </si>
  <si>
    <t>夜間人口</t>
    <rPh sb="0" eb="2">
      <t>ヤカン</t>
    </rPh>
    <rPh sb="2" eb="4">
      <t>ジンコウ</t>
    </rPh>
    <phoneticPr fontId="5"/>
  </si>
  <si>
    <t>昼間流入人口</t>
    <rPh sb="0" eb="2">
      <t>チュウカン</t>
    </rPh>
    <rPh sb="2" eb="4">
      <t>リュウニュウ</t>
    </rPh>
    <rPh sb="4" eb="6">
      <t>ジンコウ</t>
    </rPh>
    <phoneticPr fontId="5"/>
  </si>
  <si>
    <t>昼間流出人口</t>
    <rPh sb="0" eb="2">
      <t>チュウカン</t>
    </rPh>
    <rPh sb="2" eb="4">
      <t>リュウシュツ</t>
    </rPh>
    <rPh sb="4" eb="6">
      <t>ジンコウ</t>
    </rPh>
    <phoneticPr fontId="5"/>
  </si>
  <si>
    <t>流出超過人口</t>
    <rPh sb="0" eb="2">
      <t>リュウシュツ</t>
    </rPh>
    <rPh sb="2" eb="4">
      <t>チョウカ</t>
    </rPh>
    <rPh sb="4" eb="6">
      <t>ジンコウ</t>
    </rPh>
    <phoneticPr fontId="5"/>
  </si>
  <si>
    <t>昼間人口</t>
    <rPh sb="0" eb="2">
      <t>チュウカン</t>
    </rPh>
    <rPh sb="2" eb="4">
      <t>ジンコウ</t>
    </rPh>
    <phoneticPr fontId="5"/>
  </si>
  <si>
    <t>昼夜間人口比率（％）</t>
    <rPh sb="0" eb="1">
      <t>ヒル</t>
    </rPh>
    <rPh sb="1" eb="3">
      <t>ヤカン</t>
    </rPh>
    <rPh sb="3" eb="5">
      <t>ジンコウ</t>
    </rPh>
    <rPh sb="5" eb="7">
      <t>ヒリツ</t>
    </rPh>
    <rPh sb="6" eb="7">
      <t>リツ</t>
    </rPh>
    <phoneticPr fontId="5"/>
  </si>
  <si>
    <t>就業者</t>
    <rPh sb="0" eb="3">
      <t>シュウギョウシャ</t>
    </rPh>
    <phoneticPr fontId="5"/>
  </si>
  <si>
    <t>通学者</t>
    <rPh sb="0" eb="3">
      <t>ツウガクシャ</t>
    </rPh>
    <phoneticPr fontId="5"/>
  </si>
  <si>
    <t>計</t>
    <rPh sb="0" eb="1">
      <t>ケイ</t>
    </rPh>
    <phoneticPr fontId="5"/>
  </si>
  <si>
    <t>Ｈ27</t>
  </si>
  <si>
    <t>※昼夜間人口比率は、夜間人口100人当たりの昼間人口の割合を示します。</t>
    <rPh sb="1" eb="3">
      <t>チュウヤ</t>
    </rPh>
    <rPh sb="3" eb="4">
      <t>カン</t>
    </rPh>
    <rPh sb="4" eb="6">
      <t>ジンコウ</t>
    </rPh>
    <rPh sb="6" eb="8">
      <t>ヒリツ</t>
    </rPh>
    <rPh sb="10" eb="11">
      <t>ヤ</t>
    </rPh>
    <rPh sb="11" eb="12">
      <t>カン</t>
    </rPh>
    <rPh sb="12" eb="14">
      <t>ジンコウ</t>
    </rPh>
    <rPh sb="17" eb="18">
      <t>ニン</t>
    </rPh>
    <rPh sb="18" eb="19">
      <t>ア</t>
    </rPh>
    <rPh sb="22" eb="24">
      <t>チュウカン</t>
    </rPh>
    <rPh sb="24" eb="26">
      <t>ジンコウ</t>
    </rPh>
    <rPh sb="27" eb="29">
      <t>ワリアイ</t>
    </rPh>
    <rPh sb="30" eb="31">
      <t>シメ</t>
    </rPh>
    <phoneticPr fontId="5"/>
  </si>
  <si>
    <t>総農家数及び経営耕地面積の推移</t>
    <rPh sb="0" eb="1">
      <t>ソウ</t>
    </rPh>
    <phoneticPr fontId="5"/>
  </si>
  <si>
    <t>総農家数（戸）</t>
    <rPh sb="0" eb="1">
      <t>ソウ</t>
    </rPh>
    <rPh sb="1" eb="3">
      <t>ノウカ</t>
    </rPh>
    <rPh sb="3" eb="4">
      <t>スウ</t>
    </rPh>
    <rPh sb="5" eb="6">
      <t>コ</t>
    </rPh>
    <phoneticPr fontId="5"/>
  </si>
  <si>
    <t>総面積（ha)</t>
    <rPh sb="0" eb="3">
      <t>ソウメンセキ</t>
    </rPh>
    <phoneticPr fontId="5"/>
  </si>
  <si>
    <t>Ｈ2７</t>
    <phoneticPr fontId="5"/>
  </si>
  <si>
    <t>農林業センサス</t>
    <rPh sb="0" eb="2">
      <t>ノウリン</t>
    </rPh>
    <rPh sb="1" eb="2">
      <t>リン</t>
    </rPh>
    <phoneticPr fontId="5"/>
  </si>
  <si>
    <t>商店数（事業所）</t>
    <rPh sb="0" eb="2">
      <t>ショウテン</t>
    </rPh>
    <rPh sb="2" eb="3">
      <t>スウ</t>
    </rPh>
    <rPh sb="4" eb="7">
      <t>ジギョウショ</t>
    </rPh>
    <phoneticPr fontId="5"/>
  </si>
  <si>
    <t>従業員数（人）</t>
    <rPh sb="0" eb="3">
      <t>ジュウギョウイン</t>
    </rPh>
    <rPh sb="3" eb="4">
      <t>スウ</t>
    </rPh>
    <rPh sb="5" eb="6">
      <t>ニン</t>
    </rPh>
    <phoneticPr fontId="5"/>
  </si>
  <si>
    <t>年間商品販売額（百万円）</t>
    <rPh sb="0" eb="2">
      <t>ネンカン</t>
    </rPh>
    <rPh sb="2" eb="4">
      <t>ショウヒン</t>
    </rPh>
    <rPh sb="4" eb="6">
      <t>ハンバイ</t>
    </rPh>
    <rPh sb="6" eb="7">
      <t>ガク</t>
    </rPh>
    <rPh sb="8" eb="9">
      <t>ヒャク</t>
    </rPh>
    <rPh sb="9" eb="10">
      <t>マン</t>
    </rPh>
    <rPh sb="10" eb="11">
      <t>エン</t>
    </rPh>
    <phoneticPr fontId="5"/>
  </si>
  <si>
    <t>Ｈ9</t>
  </si>
  <si>
    <t>Ｈ24</t>
    <phoneticPr fontId="5"/>
  </si>
  <si>
    <t>Ｈ11</t>
  </si>
  <si>
    <t>Ｈ26</t>
    <phoneticPr fontId="5"/>
  </si>
  <si>
    <t>Ｈ14</t>
  </si>
  <si>
    <t>Ｈ28</t>
    <phoneticPr fontId="5"/>
  </si>
  <si>
    <t>Ｈ16</t>
  </si>
  <si>
    <t>R3</t>
    <phoneticPr fontId="5"/>
  </si>
  <si>
    <t>Ｈ19</t>
  </si>
  <si>
    <t>経済センサス</t>
    <rPh sb="0" eb="2">
      <t>ケイザイ</t>
    </rPh>
    <phoneticPr fontId="5"/>
  </si>
  <si>
    <t>商業統計</t>
    <rPh sb="0" eb="2">
      <t>ショウギョウ</t>
    </rPh>
    <rPh sb="2" eb="4">
      <t>トウケイ</t>
    </rPh>
    <phoneticPr fontId="5"/>
  </si>
  <si>
    <t>製造業の推移</t>
    <rPh sb="0" eb="3">
      <t>セイゾウギョウ</t>
    </rPh>
    <rPh sb="4" eb="6">
      <t>スイイ</t>
    </rPh>
    <phoneticPr fontId="5"/>
  </si>
  <si>
    <t>年度</t>
    <rPh sb="0" eb="2">
      <t>ネンド</t>
    </rPh>
    <phoneticPr fontId="5"/>
  </si>
  <si>
    <t>製造業事業所数
(事業所）</t>
    <rPh sb="0" eb="3">
      <t>セイゾウギョウ</t>
    </rPh>
    <rPh sb="3" eb="6">
      <t>ジギョウショ</t>
    </rPh>
    <rPh sb="6" eb="7">
      <t>スウ</t>
    </rPh>
    <rPh sb="9" eb="12">
      <t>ジギョウショ</t>
    </rPh>
    <phoneticPr fontId="5"/>
  </si>
  <si>
    <t>製造業従業者数
（人）</t>
    <rPh sb="0" eb="3">
      <t>セイゾウギョウ</t>
    </rPh>
    <rPh sb="3" eb="4">
      <t>ジュウ</t>
    </rPh>
    <rPh sb="4" eb="5">
      <t>ギョウ</t>
    </rPh>
    <rPh sb="5" eb="6">
      <t>シャ</t>
    </rPh>
    <rPh sb="6" eb="7">
      <t>スウ</t>
    </rPh>
    <rPh sb="9" eb="10">
      <t>ニン</t>
    </rPh>
    <phoneticPr fontId="5"/>
  </si>
  <si>
    <t>製造品出荷額等
（百万円）</t>
    <rPh sb="0" eb="3">
      <t>セイゾウヒン</t>
    </rPh>
    <rPh sb="3" eb="5">
      <t>シュッカ</t>
    </rPh>
    <rPh sb="5" eb="6">
      <t>ガク</t>
    </rPh>
    <rPh sb="6" eb="7">
      <t>トウ</t>
    </rPh>
    <rPh sb="9" eb="10">
      <t>ヒャク</t>
    </rPh>
    <rPh sb="10" eb="11">
      <t>マン</t>
    </rPh>
    <rPh sb="11" eb="12">
      <t>エン</t>
    </rPh>
    <phoneticPr fontId="5"/>
  </si>
  <si>
    <t>Ｈ5</t>
  </si>
  <si>
    <t>Ｈ6</t>
  </si>
  <si>
    <t>Ｈ8</t>
  </si>
  <si>
    <t>Ｈ10</t>
  </si>
  <si>
    <t>Ｈ13</t>
  </si>
  <si>
    <t>Ｈ15</t>
  </si>
  <si>
    <t>Ｈ18</t>
  </si>
  <si>
    <t>Ｈ20</t>
  </si>
  <si>
    <t>Ｈ21</t>
  </si>
  <si>
    <t>Ｈ23</t>
    <phoneticPr fontId="5"/>
  </si>
  <si>
    <t>※「平成24年経済センサス活動調査」中の「製造業」に関する調査事項にて把握</t>
    <rPh sb="2" eb="4">
      <t>ヘイセイ</t>
    </rPh>
    <rPh sb="6" eb="7">
      <t>ネン</t>
    </rPh>
    <rPh sb="7" eb="9">
      <t>ケイザイ</t>
    </rPh>
    <rPh sb="13" eb="15">
      <t>カツドウ</t>
    </rPh>
    <rPh sb="15" eb="17">
      <t>チョウサ</t>
    </rPh>
    <rPh sb="18" eb="19">
      <t>チュウ</t>
    </rPh>
    <rPh sb="21" eb="24">
      <t>セイゾウギョウ</t>
    </rPh>
    <rPh sb="26" eb="27">
      <t>カン</t>
    </rPh>
    <rPh sb="29" eb="31">
      <t>チョウサ</t>
    </rPh>
    <rPh sb="31" eb="33">
      <t>ジコウ</t>
    </rPh>
    <rPh sb="35" eb="37">
      <t>ハアク</t>
    </rPh>
    <phoneticPr fontId="5"/>
  </si>
  <si>
    <t>Ｈ25</t>
  </si>
  <si>
    <t>※「平成28年経済センサス活動調査」中の「製造業」に関する調査事項にて把握</t>
    <rPh sb="2" eb="4">
      <t>ヘイセイ</t>
    </rPh>
    <rPh sb="6" eb="7">
      <t>ネン</t>
    </rPh>
    <rPh sb="7" eb="9">
      <t>ケイザイ</t>
    </rPh>
    <rPh sb="13" eb="15">
      <t>カツドウ</t>
    </rPh>
    <rPh sb="15" eb="17">
      <t>チョウサ</t>
    </rPh>
    <rPh sb="18" eb="19">
      <t>チュウ</t>
    </rPh>
    <rPh sb="21" eb="24">
      <t>セイゾウギョウ</t>
    </rPh>
    <rPh sb="26" eb="27">
      <t>カン</t>
    </rPh>
    <rPh sb="29" eb="31">
      <t>チョウサ</t>
    </rPh>
    <rPh sb="31" eb="33">
      <t>ジコウ</t>
    </rPh>
    <rPh sb="35" eb="37">
      <t>ハアク</t>
    </rPh>
    <phoneticPr fontId="5"/>
  </si>
  <si>
    <t>Ｈ29</t>
    <phoneticPr fontId="5"/>
  </si>
  <si>
    <t>工業統計</t>
    <rPh sb="0" eb="2">
      <t>コウギョウ</t>
    </rPh>
    <rPh sb="2" eb="4">
      <t>トウケイ</t>
    </rPh>
    <phoneticPr fontId="5"/>
  </si>
  <si>
    <t>※従業員4人以上の事業所</t>
    <rPh sb="1" eb="4">
      <t>ジュウギョウイン</t>
    </rPh>
    <rPh sb="5" eb="6">
      <t>ニン</t>
    </rPh>
    <rPh sb="6" eb="8">
      <t>イジョウ</t>
    </rPh>
    <rPh sb="9" eb="12">
      <t>ジギョウショ</t>
    </rPh>
    <phoneticPr fontId="5"/>
  </si>
  <si>
    <t>オレンジバス年間利用者数の推移</t>
    <rPh sb="6" eb="8">
      <t>ネンカン</t>
    </rPh>
    <rPh sb="8" eb="11">
      <t>リヨウシャ</t>
    </rPh>
    <rPh sb="11" eb="12">
      <t>スウ</t>
    </rPh>
    <rPh sb="13" eb="15">
      <t>スイイ</t>
    </rPh>
    <phoneticPr fontId="5"/>
  </si>
  <si>
    <t>利用者数（人）</t>
    <rPh sb="0" eb="3">
      <t>リヨウシャ</t>
    </rPh>
    <rPh sb="3" eb="4">
      <t>スウ</t>
    </rPh>
    <rPh sb="5" eb="6">
      <t>ニン</t>
    </rPh>
    <phoneticPr fontId="5"/>
  </si>
  <si>
    <t>1日平均利用者</t>
    <rPh sb="1" eb="2">
      <t>ニチ</t>
    </rPh>
    <rPh sb="2" eb="4">
      <t>ヘイキン</t>
    </rPh>
    <rPh sb="4" eb="7">
      <t>リヨウシャ</t>
    </rPh>
    <phoneticPr fontId="5"/>
  </si>
  <si>
    <t>Ｈ23</t>
  </si>
  <si>
    <t>H25</t>
    <phoneticPr fontId="5"/>
  </si>
  <si>
    <t>H28</t>
    <phoneticPr fontId="5"/>
  </si>
  <si>
    <t>H29</t>
  </si>
  <si>
    <t>R4</t>
  </si>
  <si>
    <t>R6</t>
    <phoneticPr fontId="5"/>
  </si>
  <si>
    <t>政策課</t>
    <rPh sb="0" eb="2">
      <t>セイサク</t>
    </rPh>
    <phoneticPr fontId="5"/>
  </si>
  <si>
    <t>（※1）稲部線を含む　（※2）東西線を含む</t>
    <rPh sb="4" eb="5">
      <t>イナ</t>
    </rPh>
    <rPh sb="5" eb="6">
      <t>ブ</t>
    </rPh>
    <rPh sb="6" eb="7">
      <t>セン</t>
    </rPh>
    <rPh sb="8" eb="9">
      <t>フク</t>
    </rPh>
    <phoneticPr fontId="5"/>
  </si>
  <si>
    <t>名　　称</t>
    <rPh sb="0" eb="1">
      <t>メイ</t>
    </rPh>
    <rPh sb="3" eb="4">
      <t>ショウ</t>
    </rPh>
    <phoneticPr fontId="5"/>
  </si>
  <si>
    <t>設立年月日等</t>
    <rPh sb="0" eb="2">
      <t>セツリツ</t>
    </rPh>
    <rPh sb="2" eb="5">
      <t>ネンガッピ</t>
    </rPh>
    <rPh sb="5" eb="6">
      <t>トウ</t>
    </rPh>
    <phoneticPr fontId="5"/>
  </si>
  <si>
    <t>担当課</t>
    <rPh sb="0" eb="3">
      <t>タントウカ</t>
    </rPh>
    <phoneticPr fontId="5"/>
  </si>
  <si>
    <t>三重県町村議会議長会</t>
    <rPh sb="0" eb="3">
      <t>ミエケン</t>
    </rPh>
    <rPh sb="3" eb="5">
      <t>チョウソン</t>
    </rPh>
    <rPh sb="5" eb="7">
      <t>ギカイ</t>
    </rPh>
    <rPh sb="7" eb="9">
      <t>ギチョウ</t>
    </rPh>
    <rPh sb="9" eb="10">
      <t>カイ</t>
    </rPh>
    <phoneticPr fontId="5"/>
  </si>
  <si>
    <t>昭和24年 8月</t>
    <rPh sb="0" eb="2">
      <t>ショウワ</t>
    </rPh>
    <rPh sb="4" eb="5">
      <t>ネン</t>
    </rPh>
    <rPh sb="7" eb="8">
      <t>ガツ</t>
    </rPh>
    <phoneticPr fontId="5"/>
  </si>
  <si>
    <t>議会事務局</t>
    <rPh sb="0" eb="2">
      <t>ギカイ</t>
    </rPh>
    <rPh sb="2" eb="5">
      <t>ジムキョク</t>
    </rPh>
    <phoneticPr fontId="5"/>
  </si>
  <si>
    <t>リニア中央新幹線建設促進期成同盟会</t>
    <rPh sb="3" eb="5">
      <t>チュウオウ</t>
    </rPh>
    <rPh sb="5" eb="8">
      <t>シンカンセン</t>
    </rPh>
    <rPh sb="8" eb="10">
      <t>ケンセツ</t>
    </rPh>
    <rPh sb="10" eb="12">
      <t>ソクシン</t>
    </rPh>
    <rPh sb="12" eb="14">
      <t>キセイ</t>
    </rPh>
    <rPh sb="14" eb="16">
      <t>ドウメイ</t>
    </rPh>
    <rPh sb="16" eb="17">
      <t>カイ</t>
    </rPh>
    <phoneticPr fontId="5"/>
  </si>
  <si>
    <t>昭和53年 3月</t>
    <rPh sb="0" eb="2">
      <t>ショウワ</t>
    </rPh>
    <rPh sb="4" eb="5">
      <t>ネン</t>
    </rPh>
    <rPh sb="7" eb="8">
      <t>ガツ</t>
    </rPh>
    <phoneticPr fontId="5"/>
  </si>
  <si>
    <t>北勢未来会議</t>
    <rPh sb="0" eb="2">
      <t>ホクセイ</t>
    </rPh>
    <rPh sb="2" eb="4">
      <t>ミライ</t>
    </rPh>
    <rPh sb="4" eb="6">
      <t>カイギ</t>
    </rPh>
    <phoneticPr fontId="5"/>
  </si>
  <si>
    <t>平成 7年 2月</t>
    <rPh sb="0" eb="2">
      <t>ヘイセイ</t>
    </rPh>
    <rPh sb="4" eb="5">
      <t>ネン</t>
    </rPh>
    <rPh sb="7" eb="8">
      <t>ガツ</t>
    </rPh>
    <phoneticPr fontId="5"/>
  </si>
  <si>
    <t>政策課</t>
    <rPh sb="0" eb="2">
      <t>セイサク</t>
    </rPh>
    <rPh sb="2" eb="3">
      <t>カ</t>
    </rPh>
    <phoneticPr fontId="5"/>
  </si>
  <si>
    <t>桑名・員弁広域連合</t>
    <rPh sb="0" eb="2">
      <t>クワナ</t>
    </rPh>
    <rPh sb="3" eb="5">
      <t>イナベ</t>
    </rPh>
    <rPh sb="5" eb="7">
      <t>コウイキ</t>
    </rPh>
    <rPh sb="7" eb="9">
      <t>レンゴウ</t>
    </rPh>
    <phoneticPr fontId="5"/>
  </si>
  <si>
    <t>平成11年 7月</t>
    <rPh sb="0" eb="2">
      <t>ヘイセイ</t>
    </rPh>
    <rPh sb="4" eb="5">
      <t>ネン</t>
    </rPh>
    <rPh sb="7" eb="8">
      <t>ガツ</t>
    </rPh>
    <phoneticPr fontId="5"/>
  </si>
  <si>
    <t>北勢線事業運営協議会</t>
    <rPh sb="0" eb="3">
      <t>ホクセイセン</t>
    </rPh>
    <rPh sb="3" eb="5">
      <t>ジギョウ</t>
    </rPh>
    <rPh sb="5" eb="7">
      <t>ウンエイ</t>
    </rPh>
    <rPh sb="7" eb="10">
      <t>キョウギカイ</t>
    </rPh>
    <phoneticPr fontId="5"/>
  </si>
  <si>
    <t>平成25年 4月</t>
    <rPh sb="0" eb="2">
      <t>ヘイセイ</t>
    </rPh>
    <rPh sb="4" eb="5">
      <t>ネン</t>
    </rPh>
    <rPh sb="7" eb="8">
      <t>ガツ</t>
    </rPh>
    <phoneticPr fontId="5"/>
  </si>
  <si>
    <t>旧員弁郡定住自立圏</t>
    <rPh sb="0" eb="1">
      <t>キュウ</t>
    </rPh>
    <rPh sb="1" eb="4">
      <t>イナベグン</t>
    </rPh>
    <rPh sb="4" eb="6">
      <t>テイジュウ</t>
    </rPh>
    <rPh sb="6" eb="8">
      <t>ジリツ</t>
    </rPh>
    <rPh sb="8" eb="9">
      <t>ケン</t>
    </rPh>
    <phoneticPr fontId="5"/>
  </si>
  <si>
    <t>平成22年 4月</t>
    <rPh sb="0" eb="2">
      <t>ヘイセイ</t>
    </rPh>
    <rPh sb="4" eb="5">
      <t>ネン</t>
    </rPh>
    <rPh sb="7" eb="8">
      <t>ガツ</t>
    </rPh>
    <phoneticPr fontId="5"/>
  </si>
  <si>
    <t xml:space="preserve">三重県鉄道網整備促進期成同盟会 </t>
    <phoneticPr fontId="5"/>
  </si>
  <si>
    <t>昭和53年 5月</t>
    <rPh sb="0" eb="2">
      <t>ショウワ</t>
    </rPh>
    <rPh sb="4" eb="5">
      <t>ネン</t>
    </rPh>
    <rPh sb="7" eb="8">
      <t>ガツ</t>
    </rPh>
    <phoneticPr fontId="5"/>
  </si>
  <si>
    <t>三重県町村会</t>
    <rPh sb="0" eb="3">
      <t>ミエケン</t>
    </rPh>
    <rPh sb="3" eb="5">
      <t>チョウソン</t>
    </rPh>
    <rPh sb="5" eb="6">
      <t>カイ</t>
    </rPh>
    <phoneticPr fontId="5"/>
  </si>
  <si>
    <t>昭和22年11月</t>
    <rPh sb="0" eb="2">
      <t>ショウワ</t>
    </rPh>
    <rPh sb="4" eb="5">
      <t>ネン</t>
    </rPh>
    <rPh sb="7" eb="8">
      <t>ガツ</t>
    </rPh>
    <phoneticPr fontId="5"/>
  </si>
  <si>
    <t>総務課</t>
    <rPh sb="0" eb="3">
      <t>ソウムカ</t>
    </rPh>
    <phoneticPr fontId="5"/>
  </si>
  <si>
    <t>三重県市町総合事務組合</t>
    <rPh sb="0" eb="3">
      <t>ミエケン</t>
    </rPh>
    <rPh sb="3" eb="5">
      <t>シチョウ</t>
    </rPh>
    <rPh sb="5" eb="7">
      <t>ソウゴウ</t>
    </rPh>
    <rPh sb="7" eb="9">
      <t>ジム</t>
    </rPh>
    <rPh sb="9" eb="11">
      <t>クミアイ</t>
    </rPh>
    <phoneticPr fontId="5"/>
  </si>
  <si>
    <t>昭和62年 6月</t>
    <rPh sb="0" eb="2">
      <t>ショウワ</t>
    </rPh>
    <rPh sb="4" eb="5">
      <t>ネン</t>
    </rPh>
    <rPh sb="7" eb="8">
      <t>ガツ</t>
    </rPh>
    <phoneticPr fontId="5"/>
  </si>
  <si>
    <t>三重県市町村振興協会</t>
    <rPh sb="0" eb="3">
      <t>ミエケン</t>
    </rPh>
    <rPh sb="3" eb="6">
      <t>シチョウソン</t>
    </rPh>
    <rPh sb="6" eb="8">
      <t>シンコウ</t>
    </rPh>
    <rPh sb="8" eb="10">
      <t>キョウカイ</t>
    </rPh>
    <phoneticPr fontId="5"/>
  </si>
  <si>
    <t>昭和54年4月</t>
    <rPh sb="0" eb="2">
      <t>ショウワ</t>
    </rPh>
    <rPh sb="4" eb="5">
      <t>ネン</t>
    </rPh>
    <rPh sb="6" eb="7">
      <t>ガツ</t>
    </rPh>
    <phoneticPr fontId="5"/>
  </si>
  <si>
    <t>三重県市町公平委員会共同設置</t>
    <rPh sb="0" eb="3">
      <t>ミエケン</t>
    </rPh>
    <rPh sb="3" eb="4">
      <t>シ</t>
    </rPh>
    <rPh sb="4" eb="5">
      <t>マチ</t>
    </rPh>
    <rPh sb="5" eb="7">
      <t>コウヘイ</t>
    </rPh>
    <rPh sb="7" eb="10">
      <t>イインカイ</t>
    </rPh>
    <rPh sb="10" eb="12">
      <t>キョウドウ</t>
    </rPh>
    <rPh sb="12" eb="14">
      <t>セッチ</t>
    </rPh>
    <phoneticPr fontId="5"/>
  </si>
  <si>
    <t>平成18年4月</t>
    <rPh sb="0" eb="2">
      <t>ヘイセイ</t>
    </rPh>
    <rPh sb="4" eb="5">
      <t>ネン</t>
    </rPh>
    <rPh sb="6" eb="7">
      <t>ガツ</t>
    </rPh>
    <phoneticPr fontId="5"/>
  </si>
  <si>
    <t>情報公開・個人情報保護審査会</t>
    <rPh sb="0" eb="2">
      <t>ジョウホウ</t>
    </rPh>
    <rPh sb="2" eb="4">
      <t>コウカイ</t>
    </rPh>
    <rPh sb="5" eb="7">
      <t>コジン</t>
    </rPh>
    <rPh sb="7" eb="9">
      <t>ジョウホウ</t>
    </rPh>
    <rPh sb="9" eb="11">
      <t>ホゴ</t>
    </rPh>
    <rPh sb="11" eb="14">
      <t>シンサカイ</t>
    </rPh>
    <phoneticPr fontId="5"/>
  </si>
  <si>
    <t>平成13年4月</t>
    <rPh sb="0" eb="2">
      <t>ヘイセイ</t>
    </rPh>
    <rPh sb="4" eb="5">
      <t>ネン</t>
    </rPh>
    <rPh sb="6" eb="7">
      <t>ガツ</t>
    </rPh>
    <phoneticPr fontId="5"/>
  </si>
  <si>
    <t>行政不服審査会</t>
    <rPh sb="0" eb="2">
      <t>ギョウセイ</t>
    </rPh>
    <rPh sb="2" eb="4">
      <t>フフク</t>
    </rPh>
    <rPh sb="4" eb="7">
      <t>シンサカイ</t>
    </rPh>
    <phoneticPr fontId="5"/>
  </si>
  <si>
    <t>平成28年4月</t>
    <rPh sb="0" eb="2">
      <t>ヘイセイ</t>
    </rPh>
    <rPh sb="4" eb="5">
      <t>ネン</t>
    </rPh>
    <rPh sb="6" eb="7">
      <t>ガツ</t>
    </rPh>
    <phoneticPr fontId="5"/>
  </si>
  <si>
    <t>桑名市消防事務委託</t>
    <rPh sb="0" eb="3">
      <t>クワナシ</t>
    </rPh>
    <rPh sb="3" eb="5">
      <t>ショウボウ</t>
    </rPh>
    <rPh sb="5" eb="7">
      <t>ジム</t>
    </rPh>
    <rPh sb="7" eb="9">
      <t>イタク</t>
    </rPh>
    <phoneticPr fontId="5"/>
  </si>
  <si>
    <t>昭和61年 3月</t>
    <rPh sb="0" eb="2">
      <t>ショウワ</t>
    </rPh>
    <rPh sb="4" eb="5">
      <t>ネン</t>
    </rPh>
    <rPh sb="7" eb="8">
      <t>ガツ</t>
    </rPh>
    <phoneticPr fontId="5"/>
  </si>
  <si>
    <t>三重県消防協会（北勢支会）</t>
    <rPh sb="0" eb="3">
      <t>ミエケン</t>
    </rPh>
    <rPh sb="3" eb="5">
      <t>ショウボウ</t>
    </rPh>
    <rPh sb="5" eb="7">
      <t>キョウカイ</t>
    </rPh>
    <rPh sb="8" eb="10">
      <t>ホクセイ</t>
    </rPh>
    <rPh sb="10" eb="11">
      <t>シ</t>
    </rPh>
    <rPh sb="11" eb="12">
      <t>カイ</t>
    </rPh>
    <phoneticPr fontId="5"/>
  </si>
  <si>
    <t>昭和42年 4月</t>
    <rPh sb="0" eb="2">
      <t>ショウワ</t>
    </rPh>
    <rPh sb="4" eb="5">
      <t>ネン</t>
    </rPh>
    <rPh sb="7" eb="8">
      <t>ガツ</t>
    </rPh>
    <phoneticPr fontId="5"/>
  </si>
  <si>
    <t>三重県防災無線運営協議会</t>
    <rPh sb="0" eb="3">
      <t>ミエケン</t>
    </rPh>
    <rPh sb="3" eb="5">
      <t>ボウサイ</t>
    </rPh>
    <rPh sb="5" eb="7">
      <t>ムセン</t>
    </rPh>
    <rPh sb="7" eb="9">
      <t>ウンエイ</t>
    </rPh>
    <rPh sb="9" eb="12">
      <t>キョウギカイ</t>
    </rPh>
    <phoneticPr fontId="5"/>
  </si>
  <si>
    <t>昭和49年 6月</t>
    <rPh sb="0" eb="2">
      <t>ショウワ</t>
    </rPh>
    <rPh sb="4" eb="5">
      <t>ネン</t>
    </rPh>
    <rPh sb="7" eb="8">
      <t>ガツ</t>
    </rPh>
    <phoneticPr fontId="5"/>
  </si>
  <si>
    <t>三重県防災ヘリコプター連絡協議会</t>
    <rPh sb="0" eb="3">
      <t>ミエケン</t>
    </rPh>
    <rPh sb="3" eb="5">
      <t>ボウサイ</t>
    </rPh>
    <rPh sb="11" eb="13">
      <t>レンラク</t>
    </rPh>
    <rPh sb="13" eb="16">
      <t>キョウギカイ</t>
    </rPh>
    <phoneticPr fontId="5"/>
  </si>
  <si>
    <t>平成 5年 4月</t>
    <rPh sb="0" eb="2">
      <t>ヘイセイ</t>
    </rPh>
    <rPh sb="4" eb="5">
      <t>ネン</t>
    </rPh>
    <rPh sb="7" eb="8">
      <t>ガツ</t>
    </rPh>
    <phoneticPr fontId="5"/>
  </si>
  <si>
    <t>桑名広域清掃事業組合</t>
    <rPh sb="0" eb="2">
      <t>クワナ</t>
    </rPh>
    <rPh sb="2" eb="4">
      <t>コウイキ</t>
    </rPh>
    <rPh sb="4" eb="6">
      <t>セイソウ</t>
    </rPh>
    <rPh sb="6" eb="8">
      <t>ジギョウ</t>
    </rPh>
    <rPh sb="8" eb="10">
      <t>クミアイ</t>
    </rPh>
    <phoneticPr fontId="5"/>
  </si>
  <si>
    <t>昭和52年 2月</t>
    <rPh sb="0" eb="2">
      <t>ショウワ</t>
    </rPh>
    <rPh sb="4" eb="5">
      <t>ネン</t>
    </rPh>
    <rPh sb="7" eb="8">
      <t>ガツ</t>
    </rPh>
    <phoneticPr fontId="5"/>
  </si>
  <si>
    <t>みらい環境課</t>
    <rPh sb="3" eb="5">
      <t>カンキョウ</t>
    </rPh>
    <phoneticPr fontId="5"/>
  </si>
  <si>
    <t>三重県清掃協議会</t>
    <rPh sb="0" eb="3">
      <t>ミエケン</t>
    </rPh>
    <rPh sb="3" eb="5">
      <t>セイソウ</t>
    </rPh>
    <rPh sb="5" eb="8">
      <t>キョウギカイ</t>
    </rPh>
    <phoneticPr fontId="5"/>
  </si>
  <si>
    <t>昭和47年 4月</t>
    <rPh sb="0" eb="2">
      <t>ショウワ</t>
    </rPh>
    <rPh sb="4" eb="5">
      <t>ネン</t>
    </rPh>
    <rPh sb="7" eb="8">
      <t>ガツ</t>
    </rPh>
    <phoneticPr fontId="5"/>
  </si>
  <si>
    <t>三重県浄化槽推進協議会</t>
    <rPh sb="0" eb="3">
      <t>ミエケン</t>
    </rPh>
    <rPh sb="3" eb="6">
      <t>ジョウカソウ</t>
    </rPh>
    <rPh sb="6" eb="8">
      <t>スイシン</t>
    </rPh>
    <rPh sb="8" eb="11">
      <t>キョウギカイ</t>
    </rPh>
    <phoneticPr fontId="5"/>
  </si>
  <si>
    <t>平成 3年 2月</t>
    <rPh sb="0" eb="2">
      <t>ヘイセイ</t>
    </rPh>
    <rPh sb="4" eb="5">
      <t>ネン</t>
    </rPh>
    <rPh sb="7" eb="8">
      <t>ガツ</t>
    </rPh>
    <phoneticPr fontId="5"/>
  </si>
  <si>
    <t>桑員税務推進協議会</t>
    <rPh sb="0" eb="1">
      <t>ソウ</t>
    </rPh>
    <rPh sb="1" eb="2">
      <t>イン</t>
    </rPh>
    <rPh sb="2" eb="4">
      <t>ゼイム</t>
    </rPh>
    <rPh sb="4" eb="6">
      <t>スイシン</t>
    </rPh>
    <rPh sb="6" eb="9">
      <t>キョウギカイ</t>
    </rPh>
    <phoneticPr fontId="5"/>
  </si>
  <si>
    <t>平成 9年 4月</t>
    <rPh sb="0" eb="2">
      <t>ヘイセイ</t>
    </rPh>
    <rPh sb="4" eb="5">
      <t>ネン</t>
    </rPh>
    <rPh sb="7" eb="8">
      <t>ガツ</t>
    </rPh>
    <phoneticPr fontId="5"/>
  </si>
  <si>
    <t>税務課</t>
    <rPh sb="0" eb="2">
      <t>ゼイム</t>
    </rPh>
    <rPh sb="2" eb="3">
      <t>カ</t>
    </rPh>
    <phoneticPr fontId="5"/>
  </si>
  <si>
    <t>桑員納税貯蓄組合連合会</t>
    <rPh sb="0" eb="1">
      <t>ソウ</t>
    </rPh>
    <rPh sb="1" eb="2">
      <t>イン</t>
    </rPh>
    <rPh sb="2" eb="4">
      <t>ノウゼイ</t>
    </rPh>
    <rPh sb="4" eb="6">
      <t>チョチク</t>
    </rPh>
    <rPh sb="6" eb="8">
      <t>クミアイ</t>
    </rPh>
    <rPh sb="8" eb="11">
      <t>レンゴウカイ</t>
    </rPh>
    <phoneticPr fontId="5"/>
  </si>
  <si>
    <t>昭和37年 9月</t>
    <rPh sb="0" eb="2">
      <t>ショウワ</t>
    </rPh>
    <rPh sb="4" eb="5">
      <t>ネン</t>
    </rPh>
    <rPh sb="7" eb="8">
      <t>ガツ</t>
    </rPh>
    <phoneticPr fontId="5"/>
  </si>
  <si>
    <t>軽自動車税等事務共同処理協議会</t>
    <rPh sb="0" eb="4">
      <t>ケイジドウシャ</t>
    </rPh>
    <rPh sb="4" eb="5">
      <t>ゼイ</t>
    </rPh>
    <rPh sb="5" eb="6">
      <t>トウ</t>
    </rPh>
    <rPh sb="6" eb="8">
      <t>ジム</t>
    </rPh>
    <rPh sb="8" eb="10">
      <t>キョウドウ</t>
    </rPh>
    <rPh sb="10" eb="12">
      <t>ショリ</t>
    </rPh>
    <rPh sb="12" eb="15">
      <t>キョウギカイ</t>
    </rPh>
    <phoneticPr fontId="5"/>
  </si>
  <si>
    <t>昭和35年 1月</t>
    <rPh sb="0" eb="2">
      <t>ショウワ</t>
    </rPh>
    <rPh sb="4" eb="5">
      <t>ネン</t>
    </rPh>
    <rPh sb="7" eb="8">
      <t>ガツ</t>
    </rPh>
    <phoneticPr fontId="5"/>
  </si>
  <si>
    <t>桑名租税教育推進協議会</t>
    <rPh sb="0" eb="2">
      <t>クワナ</t>
    </rPh>
    <rPh sb="2" eb="4">
      <t>ソゼイ</t>
    </rPh>
    <rPh sb="4" eb="6">
      <t>キョウイク</t>
    </rPh>
    <rPh sb="6" eb="8">
      <t>スイシン</t>
    </rPh>
    <rPh sb="8" eb="11">
      <t>キョウギカイ</t>
    </rPh>
    <phoneticPr fontId="5"/>
  </si>
  <si>
    <t>平成 7年 6月</t>
    <rPh sb="0" eb="2">
      <t>ヘイセイ</t>
    </rPh>
    <rPh sb="4" eb="5">
      <t>ネン</t>
    </rPh>
    <rPh sb="7" eb="8">
      <t>ガツ</t>
    </rPh>
    <phoneticPr fontId="5"/>
  </si>
  <si>
    <t>三重地方税管理回収機構</t>
    <rPh sb="0" eb="2">
      <t>ミエ</t>
    </rPh>
    <rPh sb="2" eb="4">
      <t>チホウ</t>
    </rPh>
    <rPh sb="4" eb="5">
      <t>ゼイ</t>
    </rPh>
    <rPh sb="5" eb="7">
      <t>カンリ</t>
    </rPh>
    <rPh sb="7" eb="9">
      <t>カイシュウ</t>
    </rPh>
    <rPh sb="9" eb="11">
      <t>キコウ</t>
    </rPh>
    <phoneticPr fontId="5"/>
  </si>
  <si>
    <t>平成16年 4月</t>
    <rPh sb="0" eb="2">
      <t>ヘイセイ</t>
    </rPh>
    <rPh sb="4" eb="5">
      <t>ネン</t>
    </rPh>
    <rPh sb="7" eb="8">
      <t>ガツ</t>
    </rPh>
    <phoneticPr fontId="5"/>
  </si>
  <si>
    <t>地方税共同機構</t>
    <rPh sb="0" eb="3">
      <t>チホウゼイ</t>
    </rPh>
    <rPh sb="3" eb="5">
      <t>キョウドウ</t>
    </rPh>
    <rPh sb="5" eb="7">
      <t>キコウ</t>
    </rPh>
    <phoneticPr fontId="5"/>
  </si>
  <si>
    <t>平成15年 8月</t>
    <rPh sb="0" eb="2">
      <t>ヘイセイ</t>
    </rPh>
    <rPh sb="4" eb="5">
      <t>ネン</t>
    </rPh>
    <rPh sb="7" eb="8">
      <t>ガツ</t>
    </rPh>
    <phoneticPr fontId="5"/>
  </si>
  <si>
    <t>員弁地区生活安全協会</t>
    <rPh sb="0" eb="2">
      <t>イナベ</t>
    </rPh>
    <rPh sb="2" eb="4">
      <t>チク</t>
    </rPh>
    <rPh sb="4" eb="6">
      <t>セイカツ</t>
    </rPh>
    <rPh sb="6" eb="8">
      <t>アンゼン</t>
    </rPh>
    <rPh sb="8" eb="10">
      <t>キョウカイ</t>
    </rPh>
    <phoneticPr fontId="5"/>
  </si>
  <si>
    <t>平成 8年</t>
    <rPh sb="0" eb="2">
      <t>ヘイセイ</t>
    </rPh>
    <rPh sb="4" eb="5">
      <t>ネン</t>
    </rPh>
    <phoneticPr fontId="5"/>
  </si>
  <si>
    <t>町民課</t>
    <rPh sb="0" eb="2">
      <t>チョウミン</t>
    </rPh>
    <rPh sb="2" eb="3">
      <t>カ</t>
    </rPh>
    <phoneticPr fontId="5"/>
  </si>
  <si>
    <t>みえ犯罪被害者支援センター</t>
    <rPh sb="2" eb="4">
      <t>ハンザイ</t>
    </rPh>
    <rPh sb="4" eb="7">
      <t>ヒガイシャ</t>
    </rPh>
    <rPh sb="7" eb="9">
      <t>シエン</t>
    </rPh>
    <phoneticPr fontId="5"/>
  </si>
  <si>
    <t>平成15年 4月</t>
    <rPh sb="0" eb="2">
      <t>ヘイセイ</t>
    </rPh>
    <rPh sb="4" eb="5">
      <t>ネン</t>
    </rPh>
    <rPh sb="7" eb="8">
      <t>ガツ</t>
    </rPh>
    <phoneticPr fontId="5"/>
  </si>
  <si>
    <t>大台町友好親善提携</t>
    <rPh sb="0" eb="2">
      <t>オオダイ</t>
    </rPh>
    <rPh sb="2" eb="3">
      <t>チョウ</t>
    </rPh>
    <rPh sb="3" eb="5">
      <t>ユウコウ</t>
    </rPh>
    <rPh sb="5" eb="7">
      <t>シンゼン</t>
    </rPh>
    <rPh sb="7" eb="9">
      <t>テイケイ</t>
    </rPh>
    <phoneticPr fontId="5"/>
  </si>
  <si>
    <t>三重県戸籍住民基本台帳事務協議会</t>
    <rPh sb="0" eb="3">
      <t>ミエケン</t>
    </rPh>
    <rPh sb="3" eb="5">
      <t>コセキ</t>
    </rPh>
    <rPh sb="5" eb="7">
      <t>ジュウミン</t>
    </rPh>
    <rPh sb="7" eb="9">
      <t>キホン</t>
    </rPh>
    <rPh sb="9" eb="11">
      <t>ダイチョウ</t>
    </rPh>
    <rPh sb="11" eb="13">
      <t>ジム</t>
    </rPh>
    <rPh sb="13" eb="16">
      <t>キョウギカイ</t>
    </rPh>
    <phoneticPr fontId="5"/>
  </si>
  <si>
    <t>昭和35年11月</t>
    <rPh sb="0" eb="2">
      <t>ショウワ</t>
    </rPh>
    <rPh sb="4" eb="5">
      <t>ネン</t>
    </rPh>
    <rPh sb="7" eb="8">
      <t>ガツ</t>
    </rPh>
    <phoneticPr fontId="5"/>
  </si>
  <si>
    <t>四日市・桑名支局管内戸籍住基事務研究会</t>
    <rPh sb="0" eb="3">
      <t>ヨッカイチ</t>
    </rPh>
    <rPh sb="4" eb="6">
      <t>クワナ</t>
    </rPh>
    <rPh sb="6" eb="8">
      <t>シキョク</t>
    </rPh>
    <rPh sb="8" eb="10">
      <t>カンナイ</t>
    </rPh>
    <rPh sb="10" eb="12">
      <t>コセキ</t>
    </rPh>
    <rPh sb="12" eb="13">
      <t>ジュウ</t>
    </rPh>
    <rPh sb="13" eb="14">
      <t>キ</t>
    </rPh>
    <rPh sb="14" eb="16">
      <t>ジム</t>
    </rPh>
    <rPh sb="16" eb="19">
      <t>ケンキュウカイ</t>
    </rPh>
    <phoneticPr fontId="5"/>
  </si>
  <si>
    <t>平成17年 6月</t>
    <rPh sb="0" eb="2">
      <t>ヘイセイ</t>
    </rPh>
    <rPh sb="4" eb="5">
      <t>ネン</t>
    </rPh>
    <rPh sb="7" eb="8">
      <t>ガツ</t>
    </rPh>
    <phoneticPr fontId="5"/>
  </si>
  <si>
    <t>三重北勢自治体広域住民基本台帳ネットワーク共同運用事業</t>
    <rPh sb="0" eb="2">
      <t>ミエ</t>
    </rPh>
    <rPh sb="2" eb="4">
      <t>ホクセイ</t>
    </rPh>
    <rPh sb="4" eb="7">
      <t>ジチタイ</t>
    </rPh>
    <rPh sb="7" eb="9">
      <t>コウイキ</t>
    </rPh>
    <rPh sb="9" eb="11">
      <t>ジュウミン</t>
    </rPh>
    <rPh sb="11" eb="13">
      <t>キホン</t>
    </rPh>
    <rPh sb="13" eb="15">
      <t>ダイチョウ</t>
    </rPh>
    <rPh sb="21" eb="23">
      <t>キョウドウ</t>
    </rPh>
    <rPh sb="23" eb="25">
      <t>ウンヨウ</t>
    </rPh>
    <rPh sb="25" eb="27">
      <t>ジギョウ</t>
    </rPh>
    <phoneticPr fontId="5"/>
  </si>
  <si>
    <t>平成18年 4月</t>
    <rPh sb="0" eb="2">
      <t>ヘイセイ</t>
    </rPh>
    <rPh sb="4" eb="5">
      <t>ネン</t>
    </rPh>
    <rPh sb="7" eb="8">
      <t>ガツ</t>
    </rPh>
    <phoneticPr fontId="5"/>
  </si>
  <si>
    <t>三重県後期高齢者医療広域連合</t>
    <rPh sb="0" eb="3">
      <t>ミエケン</t>
    </rPh>
    <rPh sb="3" eb="5">
      <t>コウキ</t>
    </rPh>
    <rPh sb="5" eb="8">
      <t>コウレイシャ</t>
    </rPh>
    <rPh sb="8" eb="10">
      <t>イリョウ</t>
    </rPh>
    <rPh sb="10" eb="12">
      <t>コウイキ</t>
    </rPh>
    <rPh sb="12" eb="14">
      <t>レンゴウ</t>
    </rPh>
    <phoneticPr fontId="5"/>
  </si>
  <si>
    <t>保険年金課</t>
    <rPh sb="0" eb="2">
      <t>ホケン</t>
    </rPh>
    <rPh sb="2" eb="4">
      <t>ネンキン</t>
    </rPh>
    <rPh sb="4" eb="5">
      <t>カ</t>
    </rPh>
    <phoneticPr fontId="5"/>
  </si>
  <si>
    <t>いなべ市・東員町障害者介護給付費等の支給に関する審査会</t>
    <rPh sb="3" eb="4">
      <t>シ</t>
    </rPh>
    <rPh sb="5" eb="8">
      <t>トウインチョウ</t>
    </rPh>
    <rPh sb="8" eb="11">
      <t>ショウガイシャ</t>
    </rPh>
    <rPh sb="11" eb="13">
      <t>カイゴ</t>
    </rPh>
    <rPh sb="13" eb="15">
      <t>キュウフ</t>
    </rPh>
    <rPh sb="15" eb="17">
      <t>ヒナド</t>
    </rPh>
    <rPh sb="18" eb="20">
      <t>シキュウ</t>
    </rPh>
    <rPh sb="21" eb="22">
      <t>カン</t>
    </rPh>
    <rPh sb="24" eb="27">
      <t>シンサカイ</t>
    </rPh>
    <phoneticPr fontId="5"/>
  </si>
  <si>
    <t>平成18年 7月</t>
    <rPh sb="0" eb="2">
      <t>ヘイセイ</t>
    </rPh>
    <rPh sb="4" eb="5">
      <t>ネン</t>
    </rPh>
    <rPh sb="7" eb="8">
      <t>ガツ</t>
    </rPh>
    <phoneticPr fontId="5"/>
  </si>
  <si>
    <t>地域福祉課</t>
    <rPh sb="0" eb="2">
      <t>チイキ</t>
    </rPh>
    <rPh sb="2" eb="5">
      <t>フクシカ</t>
    </rPh>
    <phoneticPr fontId="5"/>
  </si>
  <si>
    <t xml:space="preserve">東員町といなべ市との間における手話通訳者及び要約筆記奉仕員派遣事業委託 </t>
    <rPh sb="0" eb="3">
      <t>トウインチョウ</t>
    </rPh>
    <rPh sb="7" eb="8">
      <t>シ</t>
    </rPh>
    <rPh sb="10" eb="11">
      <t>マ</t>
    </rPh>
    <rPh sb="15" eb="17">
      <t>シュワ</t>
    </rPh>
    <rPh sb="17" eb="20">
      <t>ツウヤクシャ</t>
    </rPh>
    <rPh sb="20" eb="21">
      <t>オヨ</t>
    </rPh>
    <rPh sb="22" eb="24">
      <t>ヨウヤク</t>
    </rPh>
    <rPh sb="24" eb="26">
      <t>ヒッキ</t>
    </rPh>
    <rPh sb="26" eb="28">
      <t>ホウシ</t>
    </rPh>
    <rPh sb="28" eb="29">
      <t>イン</t>
    </rPh>
    <rPh sb="29" eb="31">
      <t>ハケン</t>
    </rPh>
    <rPh sb="31" eb="33">
      <t>ジギョウ</t>
    </rPh>
    <rPh sb="33" eb="35">
      <t>イタク</t>
    </rPh>
    <phoneticPr fontId="5"/>
  </si>
  <si>
    <t>平成19年 1月</t>
    <rPh sb="0" eb="2">
      <t>ヘイセイ</t>
    </rPh>
    <rPh sb="4" eb="5">
      <t>ネン</t>
    </rPh>
    <rPh sb="7" eb="8">
      <t>ガツ</t>
    </rPh>
    <phoneticPr fontId="5"/>
  </si>
  <si>
    <t>三重県精神保健福祉協議会</t>
    <rPh sb="0" eb="3">
      <t>ミエケン</t>
    </rPh>
    <rPh sb="3" eb="5">
      <t>セイシン</t>
    </rPh>
    <rPh sb="5" eb="7">
      <t>ホケン</t>
    </rPh>
    <rPh sb="7" eb="9">
      <t>フクシ</t>
    </rPh>
    <rPh sb="9" eb="12">
      <t>キョウギカイ</t>
    </rPh>
    <phoneticPr fontId="5"/>
  </si>
  <si>
    <t>昭和54年12月</t>
    <rPh sb="0" eb="2">
      <t>ショウワ</t>
    </rPh>
    <rPh sb="4" eb="5">
      <t>ネン</t>
    </rPh>
    <rPh sb="7" eb="8">
      <t>ガツ</t>
    </rPh>
    <phoneticPr fontId="5"/>
  </si>
  <si>
    <t>員弁地区介護認定審査会</t>
    <rPh sb="0" eb="2">
      <t>イナベ</t>
    </rPh>
    <rPh sb="2" eb="4">
      <t>チク</t>
    </rPh>
    <rPh sb="4" eb="6">
      <t>カイゴ</t>
    </rPh>
    <rPh sb="6" eb="8">
      <t>ニンテイ</t>
    </rPh>
    <rPh sb="8" eb="10">
      <t>シンサ</t>
    </rPh>
    <rPh sb="10" eb="11">
      <t>カイ</t>
    </rPh>
    <phoneticPr fontId="5"/>
  </si>
  <si>
    <t>健康長寿課</t>
    <rPh sb="0" eb="2">
      <t>ケンコウ</t>
    </rPh>
    <rPh sb="2" eb="4">
      <t>チョウジュ</t>
    </rPh>
    <rPh sb="4" eb="5">
      <t>カ</t>
    </rPh>
    <phoneticPr fontId="5"/>
  </si>
  <si>
    <t>北勢地区福祉有償運送運営協議会</t>
    <rPh sb="0" eb="2">
      <t>ホクセイ</t>
    </rPh>
    <rPh sb="2" eb="4">
      <t>チク</t>
    </rPh>
    <rPh sb="4" eb="6">
      <t>フクシ</t>
    </rPh>
    <rPh sb="6" eb="8">
      <t>ユウショウ</t>
    </rPh>
    <rPh sb="8" eb="10">
      <t>ウンソウ</t>
    </rPh>
    <rPh sb="10" eb="12">
      <t>ウンエイ</t>
    </rPh>
    <rPh sb="12" eb="15">
      <t>キョウギカイ</t>
    </rPh>
    <phoneticPr fontId="5"/>
  </si>
  <si>
    <t>平成17年 9月26日</t>
    <rPh sb="0" eb="2">
      <t>ヘイセイ</t>
    </rPh>
    <rPh sb="4" eb="5">
      <t>ネン</t>
    </rPh>
    <rPh sb="7" eb="8">
      <t>ガツ</t>
    </rPh>
    <rPh sb="10" eb="11">
      <t>ヒ</t>
    </rPh>
    <phoneticPr fontId="5"/>
  </si>
  <si>
    <t>健康長寿課</t>
    <rPh sb="0" eb="4">
      <t>ケンコウチョウジュ</t>
    </rPh>
    <rPh sb="4" eb="5">
      <t>カ</t>
    </rPh>
    <phoneticPr fontId="5"/>
  </si>
  <si>
    <t>いなべ地区交通安全協会</t>
    <rPh sb="3" eb="5">
      <t>チク</t>
    </rPh>
    <rPh sb="5" eb="7">
      <t>コウツウ</t>
    </rPh>
    <rPh sb="7" eb="9">
      <t>アンゼン</t>
    </rPh>
    <rPh sb="9" eb="11">
      <t>キョウカイ</t>
    </rPh>
    <phoneticPr fontId="5"/>
  </si>
  <si>
    <t>昭和39年4月</t>
    <rPh sb="0" eb="2">
      <t>ショウワ</t>
    </rPh>
    <rPh sb="4" eb="5">
      <t>ネン</t>
    </rPh>
    <rPh sb="6" eb="7">
      <t>ガツ</t>
    </rPh>
    <phoneticPr fontId="5"/>
  </si>
  <si>
    <t>建設課</t>
    <rPh sb="0" eb="2">
      <t>ケンセツ</t>
    </rPh>
    <rPh sb="2" eb="3">
      <t>カ</t>
    </rPh>
    <phoneticPr fontId="5"/>
  </si>
  <si>
    <t>三重地区用地対策連絡会</t>
    <rPh sb="0" eb="2">
      <t>ミエ</t>
    </rPh>
    <rPh sb="2" eb="4">
      <t>チク</t>
    </rPh>
    <rPh sb="4" eb="6">
      <t>ヨウチ</t>
    </rPh>
    <rPh sb="6" eb="8">
      <t>タイサク</t>
    </rPh>
    <rPh sb="8" eb="10">
      <t>レンラク</t>
    </rPh>
    <rPh sb="10" eb="11">
      <t>カイ</t>
    </rPh>
    <phoneticPr fontId="5"/>
  </si>
  <si>
    <t>昭和50年 4月</t>
    <rPh sb="0" eb="2">
      <t>ショウワ</t>
    </rPh>
    <rPh sb="4" eb="5">
      <t>ネン</t>
    </rPh>
    <rPh sb="7" eb="8">
      <t>ガツ</t>
    </rPh>
    <phoneticPr fontId="5"/>
  </si>
  <si>
    <t>日本道路協会</t>
    <rPh sb="0" eb="2">
      <t>ニホン</t>
    </rPh>
    <rPh sb="2" eb="4">
      <t>ドウロ</t>
    </rPh>
    <rPh sb="4" eb="6">
      <t>キョウカイ</t>
    </rPh>
    <phoneticPr fontId="5"/>
  </si>
  <si>
    <t>昭和22年 6月</t>
    <rPh sb="0" eb="2">
      <t>ショウワ</t>
    </rPh>
    <rPh sb="4" eb="5">
      <t>ネン</t>
    </rPh>
    <rPh sb="7" eb="8">
      <t>ガツ</t>
    </rPh>
    <phoneticPr fontId="5"/>
  </si>
  <si>
    <t>新名神高速道路建設促進期成同盟会</t>
    <rPh sb="0" eb="1">
      <t>シン</t>
    </rPh>
    <rPh sb="1" eb="3">
      <t>メイシン</t>
    </rPh>
    <rPh sb="3" eb="5">
      <t>コウソク</t>
    </rPh>
    <rPh sb="5" eb="7">
      <t>ドウロ</t>
    </rPh>
    <rPh sb="7" eb="9">
      <t>ケンセツ</t>
    </rPh>
    <rPh sb="9" eb="11">
      <t>ソクシン</t>
    </rPh>
    <rPh sb="11" eb="13">
      <t>キセイ</t>
    </rPh>
    <rPh sb="13" eb="15">
      <t>ドウメイ</t>
    </rPh>
    <rPh sb="15" eb="16">
      <t>カイ</t>
    </rPh>
    <phoneticPr fontId="5"/>
  </si>
  <si>
    <t>昭和56年 8月</t>
    <rPh sb="0" eb="2">
      <t>ショウワ</t>
    </rPh>
    <rPh sb="4" eb="5">
      <t>ネン</t>
    </rPh>
    <rPh sb="7" eb="8">
      <t>ガツ</t>
    </rPh>
    <phoneticPr fontId="5"/>
  </si>
  <si>
    <t>東海環状自動車道三重県区間建設促進期成同盟会</t>
    <rPh sb="0" eb="2">
      <t>トウカイ</t>
    </rPh>
    <rPh sb="2" eb="4">
      <t>カンジョウ</t>
    </rPh>
    <rPh sb="4" eb="7">
      <t>ジドウシャ</t>
    </rPh>
    <rPh sb="7" eb="8">
      <t>ドウ</t>
    </rPh>
    <rPh sb="8" eb="11">
      <t>ミエケン</t>
    </rPh>
    <rPh sb="11" eb="13">
      <t>クカン</t>
    </rPh>
    <rPh sb="13" eb="15">
      <t>ケンセツ</t>
    </rPh>
    <rPh sb="15" eb="17">
      <t>ソクシン</t>
    </rPh>
    <rPh sb="17" eb="19">
      <t>キセイ</t>
    </rPh>
    <rPh sb="19" eb="21">
      <t>ドウメイ</t>
    </rPh>
    <rPh sb="21" eb="22">
      <t>カイ</t>
    </rPh>
    <phoneticPr fontId="5"/>
  </si>
  <si>
    <t>平成元年11月</t>
    <rPh sb="0" eb="2">
      <t>ヘイセイ</t>
    </rPh>
    <rPh sb="2" eb="4">
      <t>ガンネン</t>
    </rPh>
    <rPh sb="6" eb="7">
      <t>ガツ</t>
    </rPh>
    <phoneticPr fontId="5"/>
  </si>
  <si>
    <t>新名神自動車道三重県区間建設促進期成同盟会</t>
    <rPh sb="0" eb="1">
      <t>シン</t>
    </rPh>
    <rPh sb="1" eb="3">
      <t>メイシン</t>
    </rPh>
    <rPh sb="3" eb="6">
      <t>ジドウシャ</t>
    </rPh>
    <rPh sb="6" eb="7">
      <t>ドウ</t>
    </rPh>
    <rPh sb="7" eb="10">
      <t>ミエケン</t>
    </rPh>
    <rPh sb="10" eb="12">
      <t>クカン</t>
    </rPh>
    <rPh sb="12" eb="14">
      <t>ケンセツ</t>
    </rPh>
    <rPh sb="14" eb="16">
      <t>ソクシン</t>
    </rPh>
    <rPh sb="16" eb="21">
      <t>キセイドウメイカイ</t>
    </rPh>
    <phoneticPr fontId="5"/>
  </si>
  <si>
    <t>平成 4年 5月</t>
    <rPh sb="0" eb="2">
      <t>ヘイセイ</t>
    </rPh>
    <rPh sb="4" eb="5">
      <t>ネン</t>
    </rPh>
    <rPh sb="7" eb="8">
      <t>ガツ</t>
    </rPh>
    <phoneticPr fontId="5"/>
  </si>
  <si>
    <t>岐阜・三重県境間東海環状自動車道建設促進協議会</t>
    <rPh sb="0" eb="2">
      <t>ギフ</t>
    </rPh>
    <rPh sb="3" eb="6">
      <t>ミエケン</t>
    </rPh>
    <rPh sb="6" eb="7">
      <t>サカイ</t>
    </rPh>
    <rPh sb="7" eb="8">
      <t>カン</t>
    </rPh>
    <rPh sb="8" eb="10">
      <t>トウカイ</t>
    </rPh>
    <rPh sb="10" eb="12">
      <t>カンジョウ</t>
    </rPh>
    <rPh sb="12" eb="15">
      <t>ジドウシャ</t>
    </rPh>
    <rPh sb="15" eb="16">
      <t>ドウ</t>
    </rPh>
    <rPh sb="16" eb="18">
      <t>ケンセツ</t>
    </rPh>
    <rPh sb="18" eb="20">
      <t>ソクシン</t>
    </rPh>
    <rPh sb="20" eb="23">
      <t>キョウギカイ</t>
    </rPh>
    <phoneticPr fontId="5"/>
  </si>
  <si>
    <t>平成24年7月</t>
    <rPh sb="0" eb="2">
      <t>ヘイセイ</t>
    </rPh>
    <rPh sb="4" eb="5">
      <t>ネン</t>
    </rPh>
    <rPh sb="6" eb="7">
      <t>ガツ</t>
    </rPh>
    <phoneticPr fontId="5"/>
  </si>
  <si>
    <t>員弁川改修事業促進期成同盟会</t>
    <rPh sb="0" eb="2">
      <t>イナベ</t>
    </rPh>
    <rPh sb="2" eb="3">
      <t>ガワ</t>
    </rPh>
    <rPh sb="3" eb="5">
      <t>カイシュウ</t>
    </rPh>
    <rPh sb="5" eb="7">
      <t>ジギョウ</t>
    </rPh>
    <rPh sb="7" eb="9">
      <t>ソクシン</t>
    </rPh>
    <rPh sb="9" eb="11">
      <t>キセイ</t>
    </rPh>
    <rPh sb="11" eb="13">
      <t>ドウメイ</t>
    </rPh>
    <rPh sb="13" eb="14">
      <t>カイ</t>
    </rPh>
    <phoneticPr fontId="5"/>
  </si>
  <si>
    <t>昭和41年 6月</t>
    <rPh sb="0" eb="2">
      <t>ショウワ</t>
    </rPh>
    <rPh sb="4" eb="5">
      <t>ネン</t>
    </rPh>
    <rPh sb="7" eb="8">
      <t>ガツ</t>
    </rPh>
    <phoneticPr fontId="5"/>
  </si>
  <si>
    <t>三重県社会基盤整備協会</t>
    <rPh sb="0" eb="2">
      <t>ミエ</t>
    </rPh>
    <rPh sb="2" eb="3">
      <t>ケン</t>
    </rPh>
    <rPh sb="3" eb="5">
      <t>シャカイ</t>
    </rPh>
    <rPh sb="5" eb="7">
      <t>キバン</t>
    </rPh>
    <rPh sb="7" eb="9">
      <t>セイビ</t>
    </rPh>
    <rPh sb="9" eb="11">
      <t>キョウカイ</t>
    </rPh>
    <phoneticPr fontId="5"/>
  </si>
  <si>
    <t>平成24年4月</t>
    <rPh sb="0" eb="2">
      <t>ヘイセイ</t>
    </rPh>
    <rPh sb="4" eb="5">
      <t>ネン</t>
    </rPh>
    <rPh sb="6" eb="7">
      <t>ガツ</t>
    </rPh>
    <phoneticPr fontId="5"/>
  </si>
  <si>
    <t>三重県農業会議</t>
    <rPh sb="0" eb="3">
      <t>ミエケン</t>
    </rPh>
    <rPh sb="3" eb="5">
      <t>ノウギョウ</t>
    </rPh>
    <rPh sb="5" eb="7">
      <t>カイギ</t>
    </rPh>
    <phoneticPr fontId="5"/>
  </si>
  <si>
    <t>昭和29年 8月</t>
    <rPh sb="0" eb="2">
      <t>ショウワ</t>
    </rPh>
    <rPh sb="4" eb="5">
      <t>ネン</t>
    </rPh>
    <rPh sb="7" eb="8">
      <t>ガツ</t>
    </rPh>
    <phoneticPr fontId="5"/>
  </si>
  <si>
    <t>産業課</t>
    <rPh sb="0" eb="3">
      <t>サンギョウカ</t>
    </rPh>
    <phoneticPr fontId="5"/>
  </si>
  <si>
    <t>北勢農業委員会協議会</t>
    <rPh sb="0" eb="2">
      <t>ホクセイ</t>
    </rPh>
    <rPh sb="2" eb="4">
      <t>ノウギョウ</t>
    </rPh>
    <rPh sb="4" eb="7">
      <t>イインカイ</t>
    </rPh>
    <rPh sb="7" eb="10">
      <t>キョウギカイ</t>
    </rPh>
    <phoneticPr fontId="5"/>
  </si>
  <si>
    <t>昭和35年 9月</t>
    <rPh sb="0" eb="2">
      <t>ショウワ</t>
    </rPh>
    <rPh sb="4" eb="5">
      <t>ネン</t>
    </rPh>
    <rPh sb="7" eb="8">
      <t>ガツ</t>
    </rPh>
    <phoneticPr fontId="5"/>
  </si>
  <si>
    <t>いなべ地域農業振興協議会</t>
    <rPh sb="3" eb="5">
      <t>チイキ</t>
    </rPh>
    <rPh sb="5" eb="7">
      <t>ノウギョウ</t>
    </rPh>
    <rPh sb="7" eb="9">
      <t>シンコウ</t>
    </rPh>
    <rPh sb="9" eb="12">
      <t>キョウギカイ</t>
    </rPh>
    <phoneticPr fontId="5"/>
  </si>
  <si>
    <t>昭和63年 8月</t>
    <rPh sb="0" eb="2">
      <t>ショウワ</t>
    </rPh>
    <rPh sb="4" eb="5">
      <t>ネン</t>
    </rPh>
    <rPh sb="7" eb="8">
      <t>ガツ</t>
    </rPh>
    <phoneticPr fontId="5"/>
  </si>
  <si>
    <t>三重県土地改良事業団体連合会</t>
    <rPh sb="0" eb="3">
      <t>ミエケン</t>
    </rPh>
    <rPh sb="3" eb="5">
      <t>トチ</t>
    </rPh>
    <rPh sb="5" eb="7">
      <t>カイリョウ</t>
    </rPh>
    <rPh sb="7" eb="9">
      <t>ジギョウ</t>
    </rPh>
    <rPh sb="9" eb="11">
      <t>ダンタイ</t>
    </rPh>
    <rPh sb="11" eb="14">
      <t>レンゴウカイ</t>
    </rPh>
    <phoneticPr fontId="5"/>
  </si>
  <si>
    <t>昭和32年12月</t>
    <rPh sb="0" eb="2">
      <t>ショウワ</t>
    </rPh>
    <rPh sb="4" eb="5">
      <t>ネン</t>
    </rPh>
    <rPh sb="7" eb="8">
      <t>ガツ</t>
    </rPh>
    <phoneticPr fontId="5"/>
  </si>
  <si>
    <t>三重県農地・水・環境保全向上対策協議会</t>
    <rPh sb="0" eb="3">
      <t>ミエケン</t>
    </rPh>
    <rPh sb="3" eb="5">
      <t>ノウチ</t>
    </rPh>
    <rPh sb="6" eb="7">
      <t>ミズ</t>
    </rPh>
    <rPh sb="8" eb="10">
      <t>カンキョウ</t>
    </rPh>
    <rPh sb="10" eb="12">
      <t>ホゼン</t>
    </rPh>
    <rPh sb="12" eb="14">
      <t>コウジョウ</t>
    </rPh>
    <rPh sb="14" eb="16">
      <t>タイサク</t>
    </rPh>
    <rPh sb="16" eb="19">
      <t>キョウギカイ</t>
    </rPh>
    <phoneticPr fontId="5"/>
  </si>
  <si>
    <t>平成19年 3月</t>
    <rPh sb="0" eb="2">
      <t>ヘイセイ</t>
    </rPh>
    <rPh sb="4" eb="5">
      <t>ネン</t>
    </rPh>
    <rPh sb="7" eb="8">
      <t>ガツ</t>
    </rPh>
    <phoneticPr fontId="5"/>
  </si>
  <si>
    <t>三重県国土調査推進協議会</t>
    <rPh sb="0" eb="3">
      <t>ミエケン</t>
    </rPh>
    <rPh sb="3" eb="5">
      <t>コクド</t>
    </rPh>
    <rPh sb="5" eb="7">
      <t>チョウサ</t>
    </rPh>
    <rPh sb="7" eb="9">
      <t>スイシン</t>
    </rPh>
    <rPh sb="9" eb="12">
      <t>キョウギカイ</t>
    </rPh>
    <phoneticPr fontId="5"/>
  </si>
  <si>
    <t>昭和38年 8月</t>
    <rPh sb="0" eb="2">
      <t>ショウワ</t>
    </rPh>
    <rPh sb="4" eb="5">
      <t>ネン</t>
    </rPh>
    <rPh sb="7" eb="8">
      <t>ガツ</t>
    </rPh>
    <phoneticPr fontId="5"/>
  </si>
  <si>
    <t>三重県緑化推進協会</t>
    <rPh sb="0" eb="3">
      <t>ミエケン</t>
    </rPh>
    <rPh sb="3" eb="5">
      <t>リョクカ</t>
    </rPh>
    <rPh sb="5" eb="7">
      <t>スイシン</t>
    </rPh>
    <rPh sb="7" eb="9">
      <t>キョウカイ</t>
    </rPh>
    <phoneticPr fontId="5"/>
  </si>
  <si>
    <t>昭和60年10月</t>
    <rPh sb="0" eb="2">
      <t>ショウワ</t>
    </rPh>
    <rPh sb="4" eb="5">
      <t>ネン</t>
    </rPh>
    <rPh sb="7" eb="8">
      <t>ガツ</t>
    </rPh>
    <phoneticPr fontId="5"/>
  </si>
  <si>
    <t>三重県森林協会</t>
    <rPh sb="0" eb="3">
      <t>ミエケン</t>
    </rPh>
    <rPh sb="3" eb="5">
      <t>シンリン</t>
    </rPh>
    <rPh sb="5" eb="7">
      <t>キョウカイ</t>
    </rPh>
    <phoneticPr fontId="5"/>
  </si>
  <si>
    <t>昭和52年 9月</t>
    <rPh sb="0" eb="2">
      <t>ショウワ</t>
    </rPh>
    <rPh sb="4" eb="5">
      <t>ネン</t>
    </rPh>
    <rPh sb="7" eb="8">
      <t>ガツ</t>
    </rPh>
    <phoneticPr fontId="5"/>
  </si>
  <si>
    <t>三重県計量協会</t>
    <rPh sb="0" eb="3">
      <t>ミエケン</t>
    </rPh>
    <rPh sb="3" eb="5">
      <t>ケイリョウ</t>
    </rPh>
    <rPh sb="5" eb="7">
      <t>キョウカイ</t>
    </rPh>
    <phoneticPr fontId="5"/>
  </si>
  <si>
    <t>平成8年6月</t>
    <rPh sb="0" eb="2">
      <t>ヘイセイ</t>
    </rPh>
    <rPh sb="3" eb="4">
      <t>ネン</t>
    </rPh>
    <rPh sb="5" eb="6">
      <t>ガツ</t>
    </rPh>
    <phoneticPr fontId="5"/>
  </si>
  <si>
    <t>西美濃・北伊勢観光サミット</t>
    <rPh sb="0" eb="1">
      <t>ニシ</t>
    </rPh>
    <rPh sb="1" eb="3">
      <t>ミノ</t>
    </rPh>
    <rPh sb="4" eb="5">
      <t>キタ</t>
    </rPh>
    <rPh sb="5" eb="7">
      <t>イセ</t>
    </rPh>
    <rPh sb="7" eb="9">
      <t>カンコウ</t>
    </rPh>
    <phoneticPr fontId="5"/>
  </si>
  <si>
    <t>平成2年10月</t>
    <rPh sb="0" eb="2">
      <t>ヘイセイ</t>
    </rPh>
    <rPh sb="3" eb="4">
      <t>ネン</t>
    </rPh>
    <rPh sb="6" eb="7">
      <t>ガツ</t>
    </rPh>
    <phoneticPr fontId="5"/>
  </si>
  <si>
    <t>三重県観光連盟</t>
    <rPh sb="0" eb="3">
      <t>ミエケン</t>
    </rPh>
    <rPh sb="3" eb="5">
      <t>カンコウ</t>
    </rPh>
    <rPh sb="5" eb="7">
      <t>レンメイ</t>
    </rPh>
    <phoneticPr fontId="5"/>
  </si>
  <si>
    <t>平成 4年 8月</t>
    <rPh sb="0" eb="2">
      <t>ヘイセイ</t>
    </rPh>
    <rPh sb="4" eb="5">
      <t>ネン</t>
    </rPh>
    <rPh sb="7" eb="8">
      <t>ガツ</t>
    </rPh>
    <phoneticPr fontId="5"/>
  </si>
  <si>
    <t>北伊勢広域観光推進協議会</t>
    <rPh sb="0" eb="1">
      <t>キタ</t>
    </rPh>
    <rPh sb="1" eb="3">
      <t>イセ</t>
    </rPh>
    <rPh sb="3" eb="5">
      <t>コウイキ</t>
    </rPh>
    <rPh sb="5" eb="7">
      <t>カンコウ</t>
    </rPh>
    <rPh sb="7" eb="9">
      <t>スイシン</t>
    </rPh>
    <rPh sb="9" eb="12">
      <t>キョウギカイ</t>
    </rPh>
    <phoneticPr fontId="5"/>
  </si>
  <si>
    <t>平成 9年 2月</t>
    <rPh sb="0" eb="2">
      <t>ヘイセイ</t>
    </rPh>
    <rPh sb="4" eb="5">
      <t>ネン</t>
    </rPh>
    <rPh sb="7" eb="8">
      <t>ガツ</t>
    </rPh>
    <phoneticPr fontId="5"/>
  </si>
  <si>
    <t>全国町村下水道推進協議会三重県支部</t>
    <rPh sb="0" eb="2">
      <t>ゼンコク</t>
    </rPh>
    <rPh sb="2" eb="4">
      <t>チョウソン</t>
    </rPh>
    <rPh sb="4" eb="7">
      <t>ゲスイドウ</t>
    </rPh>
    <rPh sb="7" eb="9">
      <t>スイシン</t>
    </rPh>
    <rPh sb="9" eb="12">
      <t>キョウギカイ</t>
    </rPh>
    <rPh sb="12" eb="15">
      <t>ミエケン</t>
    </rPh>
    <rPh sb="15" eb="17">
      <t>シブ</t>
    </rPh>
    <phoneticPr fontId="5"/>
  </si>
  <si>
    <t>昭和58年 5月</t>
    <rPh sb="0" eb="2">
      <t>ショウワ</t>
    </rPh>
    <rPh sb="4" eb="5">
      <t>ネン</t>
    </rPh>
    <rPh sb="7" eb="8">
      <t>ツキ</t>
    </rPh>
    <phoneticPr fontId="5"/>
  </si>
  <si>
    <t>上下水道課</t>
    <rPh sb="0" eb="2">
      <t>ジョウゲ</t>
    </rPh>
    <rPh sb="2" eb="4">
      <t>スイドウ</t>
    </rPh>
    <rPh sb="4" eb="5">
      <t>カ</t>
    </rPh>
    <phoneticPr fontId="5"/>
  </si>
  <si>
    <t>日本下水道協会</t>
    <rPh sb="0" eb="2">
      <t>ニホン</t>
    </rPh>
    <rPh sb="2" eb="5">
      <t>ゲスイドウ</t>
    </rPh>
    <rPh sb="5" eb="7">
      <t>キョウカイ</t>
    </rPh>
    <phoneticPr fontId="5"/>
  </si>
  <si>
    <t>昭和39年 4月</t>
    <rPh sb="0" eb="2">
      <t>ショウワ</t>
    </rPh>
    <rPh sb="4" eb="5">
      <t>ネン</t>
    </rPh>
    <rPh sb="7" eb="8">
      <t>ツキ</t>
    </rPh>
    <phoneticPr fontId="5"/>
  </si>
  <si>
    <t>日本水道協会</t>
    <rPh sb="0" eb="2">
      <t>ニホン</t>
    </rPh>
    <rPh sb="2" eb="4">
      <t>スイドウ</t>
    </rPh>
    <rPh sb="4" eb="6">
      <t>キョウカイ</t>
    </rPh>
    <phoneticPr fontId="5"/>
  </si>
  <si>
    <t>昭和 7年 5月</t>
    <rPh sb="0" eb="2">
      <t>ショウワ</t>
    </rPh>
    <rPh sb="4" eb="5">
      <t>ネン</t>
    </rPh>
    <rPh sb="7" eb="8">
      <t>ツキ</t>
    </rPh>
    <phoneticPr fontId="5"/>
  </si>
  <si>
    <t>北勢広域水道事業促進協議会</t>
    <rPh sb="0" eb="2">
      <t>ホクセイ</t>
    </rPh>
    <rPh sb="2" eb="4">
      <t>コウイキ</t>
    </rPh>
    <rPh sb="4" eb="6">
      <t>スイドウ</t>
    </rPh>
    <rPh sb="6" eb="8">
      <t>ジギョウ</t>
    </rPh>
    <rPh sb="8" eb="10">
      <t>ソクシン</t>
    </rPh>
    <rPh sb="10" eb="13">
      <t>キョウギカイ</t>
    </rPh>
    <phoneticPr fontId="5"/>
  </si>
  <si>
    <t>昭和40年11月</t>
    <rPh sb="0" eb="2">
      <t>ショウワ</t>
    </rPh>
    <rPh sb="4" eb="5">
      <t>ネン</t>
    </rPh>
    <rPh sb="7" eb="8">
      <t>ツキ</t>
    </rPh>
    <phoneticPr fontId="5"/>
  </si>
  <si>
    <t>桑員地区水道協議会</t>
    <rPh sb="0" eb="1">
      <t>クワ</t>
    </rPh>
    <rPh sb="1" eb="2">
      <t>イン</t>
    </rPh>
    <rPh sb="2" eb="4">
      <t>チク</t>
    </rPh>
    <rPh sb="4" eb="6">
      <t>スイドウ</t>
    </rPh>
    <rPh sb="6" eb="9">
      <t>キョウギカイ</t>
    </rPh>
    <phoneticPr fontId="5"/>
  </si>
  <si>
    <t>昭和37年4月</t>
    <rPh sb="0" eb="2">
      <t>ショウワ</t>
    </rPh>
    <rPh sb="4" eb="5">
      <t>ネン</t>
    </rPh>
    <rPh sb="6" eb="7">
      <t>ツキ</t>
    </rPh>
    <phoneticPr fontId="5"/>
  </si>
  <si>
    <t>三重県市町教育委員会連絡協議会</t>
    <rPh sb="0" eb="3">
      <t>ミエケン</t>
    </rPh>
    <rPh sb="3" eb="4">
      <t>シ</t>
    </rPh>
    <rPh sb="4" eb="5">
      <t>マチ</t>
    </rPh>
    <rPh sb="5" eb="7">
      <t>キョウイク</t>
    </rPh>
    <rPh sb="7" eb="10">
      <t>イインカイ</t>
    </rPh>
    <rPh sb="10" eb="12">
      <t>レンラク</t>
    </rPh>
    <rPh sb="12" eb="15">
      <t>キョウギカイ</t>
    </rPh>
    <phoneticPr fontId="5"/>
  </si>
  <si>
    <t>昭和31年10月</t>
    <rPh sb="0" eb="2">
      <t>ショウワ</t>
    </rPh>
    <rPh sb="4" eb="5">
      <t>ネン</t>
    </rPh>
    <rPh sb="7" eb="8">
      <t>ガツ</t>
    </rPh>
    <phoneticPr fontId="5"/>
  </si>
  <si>
    <t>学校教育課</t>
    <rPh sb="0" eb="2">
      <t>ガッコウ</t>
    </rPh>
    <rPh sb="2" eb="4">
      <t>キョウイク</t>
    </rPh>
    <rPh sb="4" eb="5">
      <t>カ</t>
    </rPh>
    <phoneticPr fontId="5"/>
  </si>
  <si>
    <t>全国町村教育長会</t>
    <rPh sb="0" eb="2">
      <t>ゼンコク</t>
    </rPh>
    <rPh sb="2" eb="4">
      <t>チョウソン</t>
    </rPh>
    <rPh sb="4" eb="7">
      <t>キョウイクチョウ</t>
    </rPh>
    <rPh sb="7" eb="8">
      <t>カイ</t>
    </rPh>
    <phoneticPr fontId="5"/>
  </si>
  <si>
    <t>昭和34年 2月</t>
    <rPh sb="0" eb="2">
      <t>ショウワ</t>
    </rPh>
    <rPh sb="4" eb="5">
      <t>ネン</t>
    </rPh>
    <rPh sb="7" eb="8">
      <t>ガツ</t>
    </rPh>
    <phoneticPr fontId="5"/>
  </si>
  <si>
    <t>三重県市町教育長会</t>
    <rPh sb="0" eb="3">
      <t>ミエケン</t>
    </rPh>
    <rPh sb="3" eb="4">
      <t>シ</t>
    </rPh>
    <rPh sb="4" eb="5">
      <t>マチ</t>
    </rPh>
    <rPh sb="5" eb="8">
      <t>キョウイクチョウ</t>
    </rPh>
    <rPh sb="8" eb="9">
      <t>カイ</t>
    </rPh>
    <phoneticPr fontId="5"/>
  </si>
  <si>
    <t>平成17年 4月</t>
    <rPh sb="0" eb="2">
      <t>ヘイセイ</t>
    </rPh>
    <rPh sb="4" eb="5">
      <t>ネン</t>
    </rPh>
    <rPh sb="7" eb="8">
      <t>ガツ</t>
    </rPh>
    <phoneticPr fontId="5"/>
  </si>
  <si>
    <t>三重県特別支援教育研究会</t>
    <rPh sb="0" eb="3">
      <t>ミエケン</t>
    </rPh>
    <rPh sb="3" eb="5">
      <t>トクベツ</t>
    </rPh>
    <rPh sb="5" eb="7">
      <t>シエン</t>
    </rPh>
    <rPh sb="7" eb="9">
      <t>キョウイク</t>
    </rPh>
    <rPh sb="9" eb="11">
      <t>ケンキュウ</t>
    </rPh>
    <rPh sb="11" eb="12">
      <t>カイ</t>
    </rPh>
    <phoneticPr fontId="5"/>
  </si>
  <si>
    <t>昭和35年1月</t>
    <rPh sb="0" eb="2">
      <t>ショウワ</t>
    </rPh>
    <rPh sb="4" eb="5">
      <t>ネン</t>
    </rPh>
    <rPh sb="6" eb="7">
      <t>ガツ</t>
    </rPh>
    <phoneticPr fontId="5"/>
  </si>
  <si>
    <t>教科用図書採択協議会</t>
    <rPh sb="0" eb="3">
      <t>キョウカヨウ</t>
    </rPh>
    <rPh sb="3" eb="5">
      <t>トショ</t>
    </rPh>
    <rPh sb="5" eb="7">
      <t>サイタク</t>
    </rPh>
    <rPh sb="7" eb="10">
      <t>キョウギカイ</t>
    </rPh>
    <phoneticPr fontId="5"/>
  </si>
  <si>
    <t>昭和40年 4月</t>
    <rPh sb="0" eb="2">
      <t>ショウワ</t>
    </rPh>
    <rPh sb="4" eb="5">
      <t>ネン</t>
    </rPh>
    <rPh sb="7" eb="8">
      <t>ガツ</t>
    </rPh>
    <phoneticPr fontId="5"/>
  </si>
  <si>
    <t>三重県中学校吹奏楽連盟</t>
    <rPh sb="0" eb="3">
      <t>ミエケン</t>
    </rPh>
    <rPh sb="3" eb="6">
      <t>チュウガッコウ</t>
    </rPh>
    <rPh sb="6" eb="8">
      <t>スイソウ</t>
    </rPh>
    <rPh sb="8" eb="9">
      <t>ガク</t>
    </rPh>
    <rPh sb="9" eb="11">
      <t>レンメイ</t>
    </rPh>
    <phoneticPr fontId="5"/>
  </si>
  <si>
    <t>昭和36年4月</t>
    <rPh sb="0" eb="2">
      <t>ショウワ</t>
    </rPh>
    <rPh sb="4" eb="5">
      <t>ネン</t>
    </rPh>
    <rPh sb="6" eb="7">
      <t>ガツ</t>
    </rPh>
    <phoneticPr fontId="5"/>
  </si>
  <si>
    <t>三重県学校図書館協議会</t>
    <rPh sb="0" eb="3">
      <t>ミエケン</t>
    </rPh>
    <rPh sb="3" eb="5">
      <t>ガッコウ</t>
    </rPh>
    <rPh sb="5" eb="8">
      <t>トショカン</t>
    </rPh>
    <rPh sb="8" eb="11">
      <t>キョウギカイ</t>
    </rPh>
    <phoneticPr fontId="5"/>
  </si>
  <si>
    <t>桑員学校図書館研究会</t>
    <rPh sb="0" eb="2">
      <t>ソウイン</t>
    </rPh>
    <rPh sb="2" eb="4">
      <t>ガッコウ</t>
    </rPh>
    <rPh sb="4" eb="7">
      <t>トショカン</t>
    </rPh>
    <rPh sb="7" eb="10">
      <t>ケンキュウカイ</t>
    </rPh>
    <phoneticPr fontId="5"/>
  </si>
  <si>
    <t>昭和29年</t>
    <rPh sb="0" eb="2">
      <t>ショウワ</t>
    </rPh>
    <rPh sb="4" eb="5">
      <t>ネン</t>
    </rPh>
    <phoneticPr fontId="5"/>
  </si>
  <si>
    <t>三重県中学校体育連盟</t>
    <rPh sb="0" eb="2">
      <t>ミエ</t>
    </rPh>
    <rPh sb="2" eb="3">
      <t>ケン</t>
    </rPh>
    <rPh sb="3" eb="6">
      <t>チュウガッコウ</t>
    </rPh>
    <rPh sb="6" eb="8">
      <t>タイイク</t>
    </rPh>
    <rPh sb="8" eb="10">
      <t>レンメイ</t>
    </rPh>
    <phoneticPr fontId="5"/>
  </si>
  <si>
    <t>昭和23年 4月</t>
    <rPh sb="0" eb="2">
      <t>ショウワ</t>
    </rPh>
    <rPh sb="4" eb="5">
      <t>ネン</t>
    </rPh>
    <rPh sb="7" eb="8">
      <t>ガツ</t>
    </rPh>
    <phoneticPr fontId="5"/>
  </si>
  <si>
    <t>学校保健会</t>
    <rPh sb="0" eb="2">
      <t>ガッコウ</t>
    </rPh>
    <rPh sb="2" eb="4">
      <t>ホケン</t>
    </rPh>
    <rPh sb="4" eb="5">
      <t>カイ</t>
    </rPh>
    <phoneticPr fontId="5"/>
  </si>
  <si>
    <t>昭和10年 4月</t>
    <rPh sb="0" eb="2">
      <t>ショウワ</t>
    </rPh>
    <rPh sb="4" eb="5">
      <t>ネン</t>
    </rPh>
    <rPh sb="7" eb="8">
      <t>ガツ</t>
    </rPh>
    <phoneticPr fontId="5"/>
  </si>
  <si>
    <t>三重県社会教育委員連絡協議会</t>
    <rPh sb="0" eb="3">
      <t>ミエケン</t>
    </rPh>
    <rPh sb="3" eb="5">
      <t>シャカイ</t>
    </rPh>
    <rPh sb="5" eb="7">
      <t>キョウイク</t>
    </rPh>
    <rPh sb="7" eb="9">
      <t>イイン</t>
    </rPh>
    <rPh sb="9" eb="11">
      <t>レンラク</t>
    </rPh>
    <rPh sb="11" eb="14">
      <t>キョウギカイ</t>
    </rPh>
    <phoneticPr fontId="5"/>
  </si>
  <si>
    <t>昭和43年11月</t>
  </si>
  <si>
    <t>社会教育課</t>
    <rPh sb="0" eb="2">
      <t>シャカイ</t>
    </rPh>
    <rPh sb="2" eb="5">
      <t>キョウイクカ</t>
    </rPh>
    <phoneticPr fontId="5"/>
  </si>
  <si>
    <t>三重県公立文化施設協議会</t>
    <rPh sb="0" eb="3">
      <t>ミエケン</t>
    </rPh>
    <rPh sb="3" eb="5">
      <t>コウリツ</t>
    </rPh>
    <rPh sb="5" eb="7">
      <t>ブンカ</t>
    </rPh>
    <rPh sb="7" eb="9">
      <t>シセツ</t>
    </rPh>
    <rPh sb="9" eb="12">
      <t>キョウギカイ</t>
    </rPh>
    <phoneticPr fontId="5"/>
  </si>
  <si>
    <t>図書館協会</t>
    <rPh sb="0" eb="3">
      <t>トショカン</t>
    </rPh>
    <rPh sb="3" eb="5">
      <t>キョウカイ</t>
    </rPh>
    <phoneticPr fontId="5"/>
  </si>
  <si>
    <t>【三重県図書館協会】
　昭和27年～</t>
    <rPh sb="1" eb="4">
      <t>ミエケン</t>
    </rPh>
    <rPh sb="4" eb="7">
      <t>トショカン</t>
    </rPh>
    <rPh sb="7" eb="9">
      <t>キョウカイ</t>
    </rPh>
    <rPh sb="12" eb="14">
      <t>ショウワ</t>
    </rPh>
    <rPh sb="16" eb="17">
      <t>ネン</t>
    </rPh>
    <phoneticPr fontId="5"/>
  </si>
  <si>
    <t>【日本図書館協会】
　昭和 5年～</t>
  </si>
  <si>
    <t>人口増減率</t>
    <rPh sb="4" eb="5">
      <t>リツ</t>
    </rPh>
    <phoneticPr fontId="5"/>
  </si>
  <si>
    <t>令和4年10月～令和5年9月</t>
    <rPh sb="0" eb="2">
      <t>レイワ</t>
    </rPh>
    <rPh sb="3" eb="4">
      <t>ネン</t>
    </rPh>
    <rPh sb="6" eb="7">
      <t>ガツ</t>
    </rPh>
    <rPh sb="8" eb="10">
      <t>レイワ</t>
    </rPh>
    <rPh sb="11" eb="12">
      <t>ネン</t>
    </rPh>
    <rPh sb="13" eb="14">
      <t>ガツ</t>
    </rPh>
    <phoneticPr fontId="5"/>
  </si>
  <si>
    <t>順位</t>
    <rPh sb="0" eb="2">
      <t>ジュンイ</t>
    </rPh>
    <phoneticPr fontId="5"/>
  </si>
  <si>
    <t>市町名</t>
    <rPh sb="0" eb="2">
      <t>シチョウ</t>
    </rPh>
    <rPh sb="2" eb="3">
      <t>メイ</t>
    </rPh>
    <phoneticPr fontId="5"/>
  </si>
  <si>
    <t>人口増減率（‰千分率）</t>
    <rPh sb="0" eb="2">
      <t>ジンコウ</t>
    </rPh>
    <rPh sb="2" eb="4">
      <t>ゾウゲン</t>
    </rPh>
    <rPh sb="4" eb="5">
      <t>リツ</t>
    </rPh>
    <rPh sb="7" eb="10">
      <t>センブンリツ</t>
    </rPh>
    <phoneticPr fontId="5"/>
  </si>
  <si>
    <t>川越町</t>
    <rPh sb="0" eb="3">
      <t>カワゴエチョウ</t>
    </rPh>
    <phoneticPr fontId="5"/>
  </si>
  <si>
    <t>東員町</t>
    <rPh sb="0" eb="3">
      <t>トウインチョウ</t>
    </rPh>
    <phoneticPr fontId="5"/>
  </si>
  <si>
    <t>亀山市</t>
    <rPh sb="0" eb="3">
      <t>カメヤマシ</t>
    </rPh>
    <phoneticPr fontId="5"/>
  </si>
  <si>
    <t>いなべ市</t>
    <rPh sb="3" eb="4">
      <t>シ</t>
    </rPh>
    <phoneticPr fontId="5"/>
  </si>
  <si>
    <t>明和町</t>
    <rPh sb="0" eb="3">
      <t>メイワチョウ</t>
    </rPh>
    <phoneticPr fontId="5"/>
  </si>
  <si>
    <t>鈴鹿市</t>
    <rPh sb="0" eb="3">
      <t>スズカシ</t>
    </rPh>
    <phoneticPr fontId="5"/>
  </si>
  <si>
    <t>桑名市</t>
    <rPh sb="0" eb="3">
      <t>クワナシ</t>
    </rPh>
    <phoneticPr fontId="5"/>
  </si>
  <si>
    <t>津市</t>
    <rPh sb="0" eb="2">
      <t>ツシ</t>
    </rPh>
    <phoneticPr fontId="5"/>
  </si>
  <si>
    <t>四日市市</t>
    <rPh sb="0" eb="4">
      <t>ヨッカイチシ</t>
    </rPh>
    <phoneticPr fontId="5"/>
  </si>
  <si>
    <t>朝日町</t>
    <rPh sb="0" eb="3">
      <t>アサヒチョウ</t>
    </rPh>
    <phoneticPr fontId="5"/>
  </si>
  <si>
    <t>菰野町</t>
    <rPh sb="0" eb="3">
      <t>コモノチョウ</t>
    </rPh>
    <phoneticPr fontId="5"/>
  </si>
  <si>
    <t>玉城町</t>
    <rPh sb="0" eb="3">
      <t>タマキチョウ</t>
    </rPh>
    <phoneticPr fontId="5"/>
  </si>
  <si>
    <t>松阪市</t>
    <rPh sb="0" eb="3">
      <t>マツサカシ</t>
    </rPh>
    <phoneticPr fontId="5"/>
  </si>
  <si>
    <t>度会町</t>
    <rPh sb="0" eb="3">
      <t>ワタライチョウ</t>
    </rPh>
    <phoneticPr fontId="5"/>
  </si>
  <si>
    <t>伊勢市</t>
    <rPh sb="0" eb="3">
      <t>イセシ</t>
    </rPh>
    <phoneticPr fontId="5"/>
  </si>
  <si>
    <t>名張市</t>
    <rPh sb="0" eb="3">
      <t>ナバリシ</t>
    </rPh>
    <phoneticPr fontId="5"/>
  </si>
  <si>
    <t>紀宝町</t>
    <rPh sb="0" eb="3">
      <t>キホウチョウ</t>
    </rPh>
    <phoneticPr fontId="5"/>
  </si>
  <si>
    <t>多気町</t>
    <rPh sb="0" eb="3">
      <t>タキチョウ</t>
    </rPh>
    <phoneticPr fontId="5"/>
  </si>
  <si>
    <t>木曽岬町</t>
    <rPh sb="0" eb="4">
      <t>キソサキチョウ</t>
    </rPh>
    <phoneticPr fontId="5"/>
  </si>
  <si>
    <t>伊賀市</t>
    <rPh sb="0" eb="3">
      <t>イガシ</t>
    </rPh>
    <phoneticPr fontId="5"/>
  </si>
  <si>
    <t>大台町</t>
    <rPh sb="0" eb="3">
      <t>オオダイチョウ</t>
    </rPh>
    <phoneticPr fontId="5"/>
  </si>
  <si>
    <t>御浜町</t>
    <rPh sb="0" eb="3">
      <t>ミハマチョウ</t>
    </rPh>
    <phoneticPr fontId="5"/>
  </si>
  <si>
    <t>鳥羽市</t>
    <rPh sb="0" eb="3">
      <t>トバシ</t>
    </rPh>
    <phoneticPr fontId="5"/>
  </si>
  <si>
    <t>紀北町</t>
    <rPh sb="0" eb="3">
      <t>キホクチョウ</t>
    </rPh>
    <phoneticPr fontId="5"/>
  </si>
  <si>
    <t>志摩市</t>
    <rPh sb="0" eb="3">
      <t>シマシ</t>
    </rPh>
    <phoneticPr fontId="5"/>
  </si>
  <si>
    <t>熊野市</t>
    <rPh sb="0" eb="3">
      <t>クマノシ</t>
    </rPh>
    <phoneticPr fontId="5"/>
  </si>
  <si>
    <t>尾鷲市</t>
    <rPh sb="0" eb="3">
      <t>オワセシ</t>
    </rPh>
    <phoneticPr fontId="5"/>
  </si>
  <si>
    <t>南伊勢町</t>
    <rPh sb="0" eb="4">
      <t>ミナミイセチョウ</t>
    </rPh>
    <phoneticPr fontId="5"/>
  </si>
  <si>
    <t>大紀町</t>
    <rPh sb="0" eb="3">
      <t>タイキチョウ</t>
    </rPh>
    <phoneticPr fontId="5"/>
  </si>
  <si>
    <t>三重県</t>
    <rPh sb="0" eb="3">
      <t>ミエケン</t>
    </rPh>
    <phoneticPr fontId="5"/>
  </si>
  <si>
    <t>資料出所：総務省統計局「人口推計」、三重県政策企画部統計課「推計人口」</t>
    <rPh sb="0" eb="2">
      <t>シリョウ</t>
    </rPh>
    <rPh sb="2" eb="4">
      <t>シュッショ</t>
    </rPh>
    <rPh sb="5" eb="8">
      <t>ソウムショウ</t>
    </rPh>
    <rPh sb="8" eb="11">
      <t>トウケイキョク</t>
    </rPh>
    <rPh sb="12" eb="14">
      <t>ジンコウ</t>
    </rPh>
    <rPh sb="14" eb="16">
      <t>スイケイ</t>
    </rPh>
    <rPh sb="18" eb="21">
      <t>ミエケン</t>
    </rPh>
    <rPh sb="21" eb="23">
      <t>セイサク</t>
    </rPh>
    <rPh sb="23" eb="25">
      <t>キカク</t>
    </rPh>
    <rPh sb="25" eb="26">
      <t>ブ</t>
    </rPh>
    <rPh sb="26" eb="28">
      <t>トウケイ</t>
    </rPh>
    <rPh sb="28" eb="29">
      <t>カ</t>
    </rPh>
    <rPh sb="30" eb="32">
      <t>スイケイ</t>
    </rPh>
    <rPh sb="32" eb="34">
      <t>ジンコウ</t>
    </rPh>
    <phoneticPr fontId="5"/>
  </si>
  <si>
    <t>算出方法：人口増減（前年10月～当年9月）÷前年10月1日現在総人口×1,000</t>
    <rPh sb="0" eb="2">
      <t>サンシュツ</t>
    </rPh>
    <rPh sb="2" eb="4">
      <t>ホウホウ</t>
    </rPh>
    <rPh sb="5" eb="7">
      <t>ジンコウ</t>
    </rPh>
    <rPh sb="7" eb="9">
      <t>ゾウゲン</t>
    </rPh>
    <rPh sb="10" eb="12">
      <t>ゼンネン</t>
    </rPh>
    <rPh sb="14" eb="15">
      <t>ガツ</t>
    </rPh>
    <rPh sb="16" eb="18">
      <t>トウネン</t>
    </rPh>
    <rPh sb="19" eb="20">
      <t>ガツ</t>
    </rPh>
    <rPh sb="22" eb="24">
      <t>ゼンネン</t>
    </rPh>
    <rPh sb="26" eb="27">
      <t>ガツ</t>
    </rPh>
    <rPh sb="28" eb="29">
      <t>ニチ</t>
    </rPh>
    <rPh sb="29" eb="31">
      <t>ゲンザイ</t>
    </rPh>
    <rPh sb="31" eb="34">
      <t>ソウジンコウ</t>
    </rPh>
    <phoneticPr fontId="5"/>
  </si>
  <si>
    <t>出生率（人口千人当たり）</t>
    <rPh sb="0" eb="2">
      <t>シュッショウ</t>
    </rPh>
    <rPh sb="2" eb="3">
      <t>リツ</t>
    </rPh>
    <rPh sb="4" eb="6">
      <t>ジンコウ</t>
    </rPh>
    <rPh sb="6" eb="8">
      <t>センニン</t>
    </rPh>
    <rPh sb="8" eb="9">
      <t>ア</t>
    </rPh>
    <phoneticPr fontId="5"/>
  </si>
  <si>
    <t>令和5年</t>
    <rPh sb="0" eb="2">
      <t>レイワ</t>
    </rPh>
    <rPh sb="3" eb="4">
      <t>ネン</t>
    </rPh>
    <phoneticPr fontId="5"/>
  </si>
  <si>
    <t>出生率（人）</t>
    <rPh sb="0" eb="2">
      <t>シュッショウ</t>
    </rPh>
    <rPh sb="2" eb="3">
      <t>リツ</t>
    </rPh>
    <rPh sb="4" eb="5">
      <t>ニン</t>
    </rPh>
    <phoneticPr fontId="5"/>
  </si>
  <si>
    <t>木曽岬町</t>
    <rPh sb="0" eb="4">
      <t>キソサキチョウチョウ</t>
    </rPh>
    <phoneticPr fontId="5"/>
  </si>
  <si>
    <t>資料出所：厚生労働省「人口動態統計」、三重県政策企画部統計課「推計人口」</t>
    <rPh sb="0" eb="2">
      <t>シリョウ</t>
    </rPh>
    <rPh sb="2" eb="4">
      <t>シュッショ</t>
    </rPh>
    <rPh sb="5" eb="7">
      <t>コウセイ</t>
    </rPh>
    <rPh sb="7" eb="10">
      <t>ロウドウショウ</t>
    </rPh>
    <rPh sb="11" eb="13">
      <t>ジンコウ</t>
    </rPh>
    <rPh sb="13" eb="15">
      <t>ドウタイ</t>
    </rPh>
    <rPh sb="15" eb="17">
      <t>トウケイ</t>
    </rPh>
    <rPh sb="19" eb="22">
      <t>ミエケン</t>
    </rPh>
    <rPh sb="22" eb="24">
      <t>セイサク</t>
    </rPh>
    <rPh sb="24" eb="26">
      <t>キカク</t>
    </rPh>
    <rPh sb="26" eb="27">
      <t>ブ</t>
    </rPh>
    <rPh sb="27" eb="29">
      <t>トウケイ</t>
    </rPh>
    <rPh sb="29" eb="30">
      <t>カ</t>
    </rPh>
    <rPh sb="31" eb="33">
      <t>スイケイ</t>
    </rPh>
    <rPh sb="33" eb="35">
      <t>ジンコウ</t>
    </rPh>
    <phoneticPr fontId="5"/>
  </si>
  <si>
    <t>算出方法：出生数÷総人口×1,000</t>
    <rPh sb="0" eb="2">
      <t>サンシュツ</t>
    </rPh>
    <rPh sb="2" eb="4">
      <t>ホウホウ</t>
    </rPh>
    <rPh sb="5" eb="8">
      <t>シュッショウスウ</t>
    </rPh>
    <rPh sb="9" eb="12">
      <t>ソウジンコウ</t>
    </rPh>
    <phoneticPr fontId="5"/>
  </si>
  <si>
    <t>婚姻率（人口千人当たり）</t>
    <rPh sb="0" eb="2">
      <t>コンイン</t>
    </rPh>
    <rPh sb="2" eb="3">
      <t>リツ</t>
    </rPh>
    <rPh sb="4" eb="6">
      <t>ジンコウ</t>
    </rPh>
    <rPh sb="6" eb="8">
      <t>センニン</t>
    </rPh>
    <rPh sb="8" eb="9">
      <t>ア</t>
    </rPh>
    <phoneticPr fontId="5"/>
  </si>
  <si>
    <t>令和４年</t>
    <rPh sb="0" eb="2">
      <t>レイワ</t>
    </rPh>
    <rPh sb="3" eb="4">
      <t>ネン</t>
    </rPh>
    <phoneticPr fontId="5"/>
  </si>
  <si>
    <t>婚姻率（人）</t>
    <rPh sb="0" eb="2">
      <t>コンイン</t>
    </rPh>
    <rPh sb="2" eb="3">
      <t>リツ</t>
    </rPh>
    <rPh sb="4" eb="5">
      <t>ニン</t>
    </rPh>
    <phoneticPr fontId="5"/>
  </si>
  <si>
    <t>川越町</t>
    <rPh sb="0" eb="2">
      <t>カワゴエ</t>
    </rPh>
    <rPh sb="2" eb="3">
      <t>チョウ</t>
    </rPh>
    <phoneticPr fontId="5"/>
  </si>
  <si>
    <t>度会町</t>
    <rPh sb="0" eb="2">
      <t>ワタライ</t>
    </rPh>
    <rPh sb="2" eb="3">
      <t>チョウ</t>
    </rPh>
    <phoneticPr fontId="5"/>
  </si>
  <si>
    <t>資料出所：厚生労働省「人口動態統計」、三重県医療保健部医療保健総務課「三重県の人口動態」</t>
    <rPh sb="0" eb="2">
      <t>シリョウ</t>
    </rPh>
    <rPh sb="2" eb="4">
      <t>シュッショ</t>
    </rPh>
    <rPh sb="5" eb="7">
      <t>コウセイ</t>
    </rPh>
    <rPh sb="7" eb="10">
      <t>ロウドウショウ</t>
    </rPh>
    <rPh sb="11" eb="13">
      <t>ジンコウ</t>
    </rPh>
    <rPh sb="13" eb="15">
      <t>ドウタイ</t>
    </rPh>
    <rPh sb="15" eb="17">
      <t>トウケイ</t>
    </rPh>
    <rPh sb="19" eb="22">
      <t>ミエケン</t>
    </rPh>
    <rPh sb="22" eb="24">
      <t>イリョウ</t>
    </rPh>
    <rPh sb="24" eb="26">
      <t>ホケン</t>
    </rPh>
    <rPh sb="26" eb="27">
      <t>ブ</t>
    </rPh>
    <rPh sb="27" eb="31">
      <t>イリョウホケン</t>
    </rPh>
    <rPh sb="31" eb="34">
      <t>ソウムカ</t>
    </rPh>
    <rPh sb="35" eb="38">
      <t>ミエケン</t>
    </rPh>
    <rPh sb="39" eb="41">
      <t>ジンコウ</t>
    </rPh>
    <rPh sb="41" eb="43">
      <t>ドウタイ</t>
    </rPh>
    <phoneticPr fontId="5"/>
  </si>
  <si>
    <t>算出方法：年間婚姻届出件数÷総人口×1,000</t>
    <rPh sb="0" eb="2">
      <t>サンシュツ</t>
    </rPh>
    <rPh sb="2" eb="4">
      <t>ホウホウ</t>
    </rPh>
    <rPh sb="5" eb="7">
      <t>ネンカン</t>
    </rPh>
    <rPh sb="7" eb="9">
      <t>コンイン</t>
    </rPh>
    <rPh sb="9" eb="10">
      <t>トドケ</t>
    </rPh>
    <rPh sb="10" eb="11">
      <t>デ</t>
    </rPh>
    <rPh sb="11" eb="13">
      <t>ケンスウ</t>
    </rPh>
    <rPh sb="14" eb="17">
      <t>ソウジンコウ</t>
    </rPh>
    <phoneticPr fontId="5"/>
  </si>
  <si>
    <t>人口千人あたりの職員数</t>
    <phoneticPr fontId="5"/>
  </si>
  <si>
    <t>市町名</t>
    <rPh sb="0" eb="1">
      <t>シ</t>
    </rPh>
    <rPh sb="1" eb="2">
      <t>マチ</t>
    </rPh>
    <rPh sb="2" eb="3">
      <t>メイ</t>
    </rPh>
    <phoneticPr fontId="5"/>
  </si>
  <si>
    <t>人口千人あたりの職員数（人）</t>
    <rPh sb="12" eb="13">
      <t>ニン</t>
    </rPh>
    <phoneticPr fontId="5"/>
  </si>
  <si>
    <t>南伊勢町</t>
    <phoneticPr fontId="5"/>
  </si>
  <si>
    <t>大台町</t>
    <rPh sb="0" eb="2">
      <t>オオダイ</t>
    </rPh>
    <rPh sb="2" eb="3">
      <t>チョウ</t>
    </rPh>
    <phoneticPr fontId="5"/>
  </si>
  <si>
    <t>市町平均</t>
    <rPh sb="0" eb="1">
      <t>シ</t>
    </rPh>
    <rPh sb="1" eb="2">
      <t>マチ</t>
    </rPh>
    <rPh sb="2" eb="4">
      <t>ヘイキン</t>
    </rPh>
    <phoneticPr fontId="5"/>
  </si>
  <si>
    <t>資料出所：総務省「地方公共団体定員管理調査」、総務省統計局「人口推計」、三重県政策企画部統計課「推計人口」</t>
    <rPh sb="0" eb="2">
      <t>シリョウ</t>
    </rPh>
    <rPh sb="2" eb="4">
      <t>シュッショ</t>
    </rPh>
    <rPh sb="5" eb="8">
      <t>ソウムショウ</t>
    </rPh>
    <rPh sb="9" eb="11">
      <t>チホウ</t>
    </rPh>
    <rPh sb="11" eb="13">
      <t>コウキョウ</t>
    </rPh>
    <rPh sb="13" eb="15">
      <t>ダンタイ</t>
    </rPh>
    <rPh sb="15" eb="17">
      <t>テイイン</t>
    </rPh>
    <rPh sb="17" eb="19">
      <t>カンリ</t>
    </rPh>
    <rPh sb="19" eb="21">
      <t>チョウサ</t>
    </rPh>
    <rPh sb="23" eb="26">
      <t>ソウムショウ</t>
    </rPh>
    <rPh sb="26" eb="29">
      <t>トウケイキョク</t>
    </rPh>
    <rPh sb="30" eb="32">
      <t>ジンコウ</t>
    </rPh>
    <rPh sb="32" eb="34">
      <t>スイケイ</t>
    </rPh>
    <rPh sb="36" eb="39">
      <t>ミエケン</t>
    </rPh>
    <rPh sb="39" eb="41">
      <t>セイサク</t>
    </rPh>
    <rPh sb="41" eb="43">
      <t>キカク</t>
    </rPh>
    <rPh sb="43" eb="44">
      <t>ブ</t>
    </rPh>
    <rPh sb="44" eb="46">
      <t>トウケイ</t>
    </rPh>
    <rPh sb="46" eb="47">
      <t>カ</t>
    </rPh>
    <rPh sb="48" eb="50">
      <t>スイケイ</t>
    </rPh>
    <rPh sb="50" eb="52">
      <t>ジンコウ</t>
    </rPh>
    <phoneticPr fontId="5"/>
  </si>
  <si>
    <t>算出方法：職員総数÷総人口×1,000</t>
    <rPh sb="0" eb="2">
      <t>サンシュツ</t>
    </rPh>
    <rPh sb="2" eb="4">
      <t>ホウホウ</t>
    </rPh>
    <rPh sb="5" eb="7">
      <t>ショクイン</t>
    </rPh>
    <rPh sb="7" eb="8">
      <t>ソウ</t>
    </rPh>
    <rPh sb="8" eb="9">
      <t>スウ</t>
    </rPh>
    <rPh sb="10" eb="11">
      <t>ソウ</t>
    </rPh>
    <rPh sb="11" eb="13">
      <t>ジンコウ</t>
    </rPh>
    <phoneticPr fontId="5"/>
  </si>
  <si>
    <t>年少人口（0歳～14歳）割合</t>
    <rPh sb="0" eb="2">
      <t>ネンショウ</t>
    </rPh>
    <rPh sb="2" eb="4">
      <t>ジンコウ</t>
    </rPh>
    <rPh sb="6" eb="7">
      <t>サイ</t>
    </rPh>
    <rPh sb="10" eb="11">
      <t>サイ</t>
    </rPh>
    <rPh sb="12" eb="14">
      <t>ワリアイ</t>
    </rPh>
    <phoneticPr fontId="5"/>
  </si>
  <si>
    <t>年少人口割合（％）</t>
    <rPh sb="0" eb="2">
      <t>ネンショウ</t>
    </rPh>
    <rPh sb="2" eb="4">
      <t>ジンコウ</t>
    </rPh>
    <rPh sb="4" eb="6">
      <t>ワリアイ</t>
    </rPh>
    <phoneticPr fontId="5"/>
  </si>
  <si>
    <t>朝日町</t>
  </si>
  <si>
    <t>川越町</t>
  </si>
  <si>
    <t>菰野町</t>
    <phoneticPr fontId="5"/>
  </si>
  <si>
    <t>伊勢市</t>
    <phoneticPr fontId="5"/>
  </si>
  <si>
    <t>志摩市</t>
    <rPh sb="0" eb="2">
      <t>シマ</t>
    </rPh>
    <rPh sb="2" eb="3">
      <t>シ</t>
    </rPh>
    <phoneticPr fontId="5"/>
  </si>
  <si>
    <t>尾鷲市</t>
    <rPh sb="0" eb="2">
      <t>オワセ</t>
    </rPh>
    <rPh sb="2" eb="3">
      <t>シ</t>
    </rPh>
    <phoneticPr fontId="5"/>
  </si>
  <si>
    <t>南伊勢町</t>
    <rPh sb="0" eb="1">
      <t>ミナミ</t>
    </rPh>
    <rPh sb="1" eb="3">
      <t>イセ</t>
    </rPh>
    <rPh sb="3" eb="4">
      <t>マチ</t>
    </rPh>
    <phoneticPr fontId="5"/>
  </si>
  <si>
    <t>三重県</t>
  </si>
  <si>
    <t>算出方法：15歳未満人口÷総人口×100</t>
    <rPh sb="0" eb="2">
      <t>サンシュツ</t>
    </rPh>
    <rPh sb="2" eb="4">
      <t>ホウホウ</t>
    </rPh>
    <phoneticPr fontId="5"/>
  </si>
  <si>
    <t>　　　</t>
    <phoneticPr fontId="5"/>
  </si>
  <si>
    <t>生産年齢人口（15歳～64歳）割合</t>
    <rPh sb="0" eb="2">
      <t>セイサン</t>
    </rPh>
    <rPh sb="2" eb="4">
      <t>ネンレイ</t>
    </rPh>
    <rPh sb="4" eb="6">
      <t>ジンコウ</t>
    </rPh>
    <rPh sb="9" eb="10">
      <t>サイ</t>
    </rPh>
    <rPh sb="13" eb="14">
      <t>サイ</t>
    </rPh>
    <rPh sb="15" eb="17">
      <t>ワリアイ</t>
    </rPh>
    <phoneticPr fontId="5"/>
  </si>
  <si>
    <t>生産年齢人口割合（％）</t>
    <rPh sb="0" eb="2">
      <t>セイサン</t>
    </rPh>
    <rPh sb="2" eb="4">
      <t>ネンレイ</t>
    </rPh>
    <rPh sb="4" eb="6">
      <t>ジンコウ</t>
    </rPh>
    <rPh sb="6" eb="8">
      <t>ワリアイ</t>
    </rPh>
    <phoneticPr fontId="5"/>
  </si>
  <si>
    <t>川越町</t>
    <phoneticPr fontId="5"/>
  </si>
  <si>
    <t>桑名市</t>
    <rPh sb="0" eb="2">
      <t>クワナ</t>
    </rPh>
    <rPh sb="2" eb="3">
      <t>シ</t>
    </rPh>
    <phoneticPr fontId="5"/>
  </si>
  <si>
    <t>松阪市</t>
    <rPh sb="0" eb="2">
      <t>マツザカ</t>
    </rPh>
    <rPh sb="2" eb="3">
      <t>シ</t>
    </rPh>
    <phoneticPr fontId="5"/>
  </si>
  <si>
    <t>鈴鹿市</t>
    <rPh sb="0" eb="2">
      <t>スズカ</t>
    </rPh>
    <rPh sb="2" eb="3">
      <t>シ</t>
    </rPh>
    <phoneticPr fontId="5"/>
  </si>
  <si>
    <t>名張市</t>
    <rPh sb="0" eb="2">
      <t>ナバリ</t>
    </rPh>
    <rPh sb="2" eb="3">
      <t>シ</t>
    </rPh>
    <phoneticPr fontId="5"/>
  </si>
  <si>
    <t>御浜町</t>
  </si>
  <si>
    <t>大台町</t>
  </si>
  <si>
    <t>算出方法：15～64歳人口÷総人口×100</t>
    <rPh sb="0" eb="2">
      <t>サンシュツ</t>
    </rPh>
    <rPh sb="2" eb="4">
      <t>ホウホウ</t>
    </rPh>
    <phoneticPr fontId="5"/>
  </si>
  <si>
    <t>老年人口（65歳以上）割合</t>
    <rPh sb="0" eb="2">
      <t>ロウネン</t>
    </rPh>
    <rPh sb="2" eb="4">
      <t>ジンコウ</t>
    </rPh>
    <rPh sb="7" eb="8">
      <t>サイ</t>
    </rPh>
    <rPh sb="8" eb="10">
      <t>イジョウ</t>
    </rPh>
    <rPh sb="11" eb="13">
      <t>ワリアイ</t>
    </rPh>
    <phoneticPr fontId="5"/>
  </si>
  <si>
    <t>老年人口割合（％）</t>
    <rPh sb="0" eb="2">
      <t>ロウネン</t>
    </rPh>
    <rPh sb="2" eb="4">
      <t>ジンコウ</t>
    </rPh>
    <rPh sb="4" eb="6">
      <t>ワリアイ</t>
    </rPh>
    <phoneticPr fontId="5"/>
  </si>
  <si>
    <t>大紀町</t>
    <rPh sb="0" eb="2">
      <t>タイキ</t>
    </rPh>
    <rPh sb="2" eb="3">
      <t>チョウ</t>
    </rPh>
    <phoneticPr fontId="5"/>
  </si>
  <si>
    <t>紀北町</t>
    <phoneticPr fontId="5"/>
  </si>
  <si>
    <t>熊野市</t>
    <rPh sb="0" eb="2">
      <t>クマノ</t>
    </rPh>
    <rPh sb="2" eb="3">
      <t>シ</t>
    </rPh>
    <phoneticPr fontId="5"/>
  </si>
  <si>
    <t>御浜町</t>
    <rPh sb="0" eb="2">
      <t>ミハマ</t>
    </rPh>
    <rPh sb="2" eb="3">
      <t>チョウ</t>
    </rPh>
    <phoneticPr fontId="5"/>
  </si>
  <si>
    <t>紀宝町</t>
    <rPh sb="0" eb="2">
      <t>キホウ</t>
    </rPh>
    <rPh sb="2" eb="3">
      <t>チョウ</t>
    </rPh>
    <phoneticPr fontId="5"/>
  </si>
  <si>
    <t>三重県</t>
    <rPh sb="0" eb="2">
      <t>ミエ</t>
    </rPh>
    <rPh sb="2" eb="3">
      <t>ケン</t>
    </rPh>
    <phoneticPr fontId="5"/>
  </si>
  <si>
    <t>算出方法：65歳以上人口÷総人口×100</t>
    <rPh sb="0" eb="2">
      <t>サンシュツ</t>
    </rPh>
    <rPh sb="2" eb="4">
      <t>ホウホウ</t>
    </rPh>
    <phoneticPr fontId="5"/>
  </si>
  <si>
    <t>令和2年</t>
    <rPh sb="0" eb="2">
      <t>レイワ</t>
    </rPh>
    <rPh sb="3" eb="4">
      <t>ネン</t>
    </rPh>
    <phoneticPr fontId="5"/>
  </si>
  <si>
    <t>平均寿命（年）</t>
    <rPh sb="0" eb="2">
      <t>ヘイキン</t>
    </rPh>
    <rPh sb="2" eb="4">
      <t>ジュミョウ</t>
    </rPh>
    <rPh sb="5" eb="6">
      <t>ネン</t>
    </rPh>
    <phoneticPr fontId="5"/>
  </si>
  <si>
    <t>鳥羽市</t>
    <rPh sb="0" eb="2">
      <t>トバ</t>
    </rPh>
    <rPh sb="2" eb="3">
      <t>シ</t>
    </rPh>
    <phoneticPr fontId="5"/>
  </si>
  <si>
    <t>亀山市</t>
    <rPh sb="0" eb="2">
      <t>カメヤマ</t>
    </rPh>
    <rPh sb="2" eb="3">
      <t>シ</t>
    </rPh>
    <phoneticPr fontId="5"/>
  </si>
  <si>
    <t>資料出所：</t>
    <rPh sb="0" eb="2">
      <t>シリョウ</t>
    </rPh>
    <rPh sb="2" eb="4">
      <t>シュッショ</t>
    </rPh>
    <phoneticPr fontId="5"/>
  </si>
  <si>
    <t>厚生労働省「都道府県別生命表」「市区町村別生命表」</t>
    <rPh sb="0" eb="2">
      <t>コウセイ</t>
    </rPh>
    <rPh sb="2" eb="5">
      <t>ロウドウショウ</t>
    </rPh>
    <rPh sb="6" eb="10">
      <t>トドウフケン</t>
    </rPh>
    <rPh sb="10" eb="11">
      <t>ベツ</t>
    </rPh>
    <rPh sb="11" eb="13">
      <t>セイメイ</t>
    </rPh>
    <rPh sb="13" eb="14">
      <t>ヒョウ</t>
    </rPh>
    <rPh sb="16" eb="18">
      <t>シク</t>
    </rPh>
    <rPh sb="18" eb="20">
      <t>チョウソン</t>
    </rPh>
    <rPh sb="20" eb="21">
      <t>ベツ</t>
    </rPh>
    <rPh sb="21" eb="23">
      <t>セイメイ</t>
    </rPh>
    <rPh sb="23" eb="24">
      <t>ヒョウ</t>
    </rPh>
    <phoneticPr fontId="5"/>
  </si>
  <si>
    <t>度会町</t>
    <phoneticPr fontId="5"/>
  </si>
  <si>
    <t>南伊勢町</t>
    <rPh sb="0" eb="3">
      <t>ミナミイセ</t>
    </rPh>
    <rPh sb="3" eb="4">
      <t>チョウ</t>
    </rPh>
    <phoneticPr fontId="5"/>
  </si>
  <si>
    <t>総務課</t>
    <phoneticPr fontId="5"/>
  </si>
  <si>
    <t>総務課</t>
    <rPh sb="0" eb="2">
      <t>ソウム</t>
    </rPh>
    <rPh sb="2" eb="3">
      <t>カ</t>
    </rPh>
    <phoneticPr fontId="5"/>
  </si>
  <si>
    <t>交通、一般負傷、急病、その他</t>
    <rPh sb="0" eb="2">
      <t>コウツウ</t>
    </rPh>
    <rPh sb="3" eb="5">
      <t>イッパン</t>
    </rPh>
    <rPh sb="5" eb="7">
      <t>フショウ</t>
    </rPh>
    <rPh sb="8" eb="10">
      <t>キュウビョウ</t>
    </rPh>
    <rPh sb="13" eb="14">
      <t>タ</t>
    </rPh>
    <phoneticPr fontId="5"/>
  </si>
  <si>
    <t>H17からR6まで</t>
    <phoneticPr fontId="5"/>
  </si>
  <si>
    <t>建物、林野、車両、その他</t>
    <rPh sb="0" eb="2">
      <t>タテモノ</t>
    </rPh>
    <rPh sb="3" eb="5">
      <t>リンヤ</t>
    </rPh>
    <rPh sb="6" eb="8">
      <t>シャリョウ</t>
    </rPh>
    <rPh sb="11" eb="12">
      <t>タ</t>
    </rPh>
    <phoneticPr fontId="5"/>
  </si>
  <si>
    <t>交通</t>
    <rPh sb="0" eb="2">
      <t>コウツウ</t>
    </rPh>
    <phoneticPr fontId="5"/>
  </si>
  <si>
    <t>一般負傷</t>
    <rPh sb="0" eb="2">
      <t>イッパン</t>
    </rPh>
    <rPh sb="2" eb="4">
      <t>フショウ</t>
    </rPh>
    <phoneticPr fontId="5"/>
  </si>
  <si>
    <t>急病</t>
    <rPh sb="0" eb="2">
      <t>キュウビョウ</t>
    </rPh>
    <phoneticPr fontId="5"/>
  </si>
  <si>
    <t>その他</t>
    <rPh sb="2" eb="3">
      <t>タ</t>
    </rPh>
    <phoneticPr fontId="5"/>
  </si>
  <si>
    <t>H18</t>
    <phoneticPr fontId="5"/>
  </si>
  <si>
    <t>H22</t>
    <phoneticPr fontId="5"/>
  </si>
  <si>
    <t>H23</t>
    <phoneticPr fontId="5"/>
  </si>
  <si>
    <t>H26</t>
  </si>
  <si>
    <t>R5</t>
  </si>
  <si>
    <t>R6</t>
  </si>
  <si>
    <t>※２月分までの件数</t>
    <rPh sb="2" eb="4">
      <t>ガツブン</t>
    </rPh>
    <rPh sb="7" eb="9">
      <t>ケンスウ</t>
    </rPh>
    <phoneticPr fontId="5"/>
  </si>
  <si>
    <t>種別火災発生件数</t>
    <phoneticPr fontId="5"/>
  </si>
  <si>
    <t>建物火災</t>
    <rPh sb="0" eb="2">
      <t>タテモノ</t>
    </rPh>
    <rPh sb="2" eb="4">
      <t>カサイ</t>
    </rPh>
    <phoneticPr fontId="5"/>
  </si>
  <si>
    <t>林野火災</t>
    <rPh sb="0" eb="2">
      <t>リンヤ</t>
    </rPh>
    <rPh sb="2" eb="4">
      <t>カサイ</t>
    </rPh>
    <phoneticPr fontId="5"/>
  </si>
  <si>
    <t>車両火災</t>
    <rPh sb="0" eb="2">
      <t>シャリョウ</t>
    </rPh>
    <rPh sb="2" eb="4">
      <t>カサイ</t>
    </rPh>
    <phoneticPr fontId="5"/>
  </si>
  <si>
    <t>H17</t>
    <phoneticPr fontId="5"/>
  </si>
  <si>
    <t>　　　　(4月～翌3月の計）</t>
    <rPh sb="6" eb="7">
      <t>ガツ</t>
    </rPh>
    <rPh sb="8" eb="9">
      <t>ヨク</t>
    </rPh>
    <rPh sb="10" eb="11">
      <t>ガツ</t>
    </rPh>
    <rPh sb="12" eb="13">
      <t>ケイ</t>
    </rPh>
    <phoneticPr fontId="5"/>
  </si>
  <si>
    <t>項  目</t>
    <rPh sb="0" eb="1">
      <t>コウ</t>
    </rPh>
    <rPh sb="3" eb="4">
      <t>メ</t>
    </rPh>
    <phoneticPr fontId="5"/>
  </si>
  <si>
    <t>数  値</t>
    <rPh sb="0" eb="1">
      <t>カズ</t>
    </rPh>
    <rPh sb="3" eb="4">
      <t>アタイ</t>
    </rPh>
    <phoneticPr fontId="5"/>
  </si>
  <si>
    <t>備  考</t>
    <rPh sb="0" eb="1">
      <t>ソナエ</t>
    </rPh>
    <rPh sb="3" eb="4">
      <t>コウ</t>
    </rPh>
    <phoneticPr fontId="5"/>
  </si>
  <si>
    <t>←財政課が入力</t>
    <rPh sb="1" eb="3">
      <t>ザイセイ</t>
    </rPh>
    <rPh sb="3" eb="4">
      <t>カ</t>
    </rPh>
    <rPh sb="5" eb="7">
      <t>ニュウリョク</t>
    </rPh>
    <phoneticPr fontId="5"/>
  </si>
  <si>
    <t>町税</t>
    <rPh sb="0" eb="2">
      <t>チョウゼイ</t>
    </rPh>
    <phoneticPr fontId="5"/>
  </si>
  <si>
    <t>←税務課が入力</t>
    <rPh sb="1" eb="3">
      <t>ゼイム</t>
    </rPh>
    <rPh sb="3" eb="4">
      <t>カ</t>
    </rPh>
    <rPh sb="5" eb="7">
      <t>ニュウリョク</t>
    </rPh>
    <phoneticPr fontId="5"/>
  </si>
  <si>
    <t>人口</t>
    <rPh sb="0" eb="2">
      <t>ジンコウ</t>
    </rPh>
    <phoneticPr fontId="5"/>
  </si>
  <si>
    <t>←町民課が入力</t>
    <rPh sb="1" eb="3">
      <t>チョウミン</t>
    </rPh>
    <rPh sb="3" eb="4">
      <t>カ</t>
    </rPh>
    <rPh sb="5" eb="7">
      <t>ニュウリョク</t>
    </rPh>
    <phoneticPr fontId="5"/>
  </si>
  <si>
    <t>人口密度</t>
    <rPh sb="0" eb="2">
      <t>ジンコウ</t>
    </rPh>
    <rPh sb="2" eb="4">
      <t>ミツド</t>
    </rPh>
    <phoneticPr fontId="5"/>
  </si>
  <si>
    <t>死亡</t>
    <rPh sb="0" eb="2">
      <t>シボウ</t>
    </rPh>
    <phoneticPr fontId="5"/>
  </si>
  <si>
    <t>転入</t>
    <rPh sb="0" eb="2">
      <t>テンニュウ</t>
    </rPh>
    <phoneticPr fontId="5"/>
  </si>
  <si>
    <t>転出</t>
    <rPh sb="0" eb="2">
      <t>テンシュツ</t>
    </rPh>
    <phoneticPr fontId="5"/>
  </si>
  <si>
    <t>町職員</t>
  </si>
  <si>
    <t>←総務課が入力</t>
  </si>
  <si>
    <t>25,736人/228人＝112.87人</t>
    <phoneticPr fontId="5"/>
  </si>
  <si>
    <t>特別職、短時間を除く</t>
    <rPh sb="0" eb="2">
      <t>トクベツ</t>
    </rPh>
    <rPh sb="2" eb="3">
      <t>ショク</t>
    </rPh>
    <rPh sb="4" eb="7">
      <t>タンジカン</t>
    </rPh>
    <rPh sb="8" eb="9">
      <t>ノゾ</t>
    </rPh>
    <phoneticPr fontId="5"/>
  </si>
  <si>
    <t>総務課、財政課、税務課、町民課</t>
    <rPh sb="0" eb="3">
      <t>ソウムカ</t>
    </rPh>
    <rPh sb="4" eb="6">
      <t>ザイセイ</t>
    </rPh>
    <rPh sb="6" eb="7">
      <t>カ</t>
    </rPh>
    <rPh sb="8" eb="10">
      <t>ゼイム</t>
    </rPh>
    <rPh sb="10" eb="11">
      <t>カ</t>
    </rPh>
    <rPh sb="12" eb="14">
      <t>チョウミン</t>
    </rPh>
    <rPh sb="14" eb="15">
      <t>カ</t>
    </rPh>
    <phoneticPr fontId="5"/>
  </si>
  <si>
    <t>※住民基本台帳による</t>
    <rPh sb="1" eb="3">
      <t>ジュウミン</t>
    </rPh>
    <rPh sb="3" eb="5">
      <t>キホン</t>
    </rPh>
    <rPh sb="5" eb="7">
      <t>ダイチョウ</t>
    </rPh>
    <phoneticPr fontId="5"/>
  </si>
  <si>
    <t>↑数値欄は現在の値が入っていますので最新の値に上書きしてください。</t>
    <rPh sb="1" eb="3">
      <t>スウチ</t>
    </rPh>
    <rPh sb="3" eb="4">
      <t>ラン</t>
    </rPh>
    <rPh sb="5" eb="7">
      <t>ゲンザイ</t>
    </rPh>
    <rPh sb="8" eb="9">
      <t>アタイ</t>
    </rPh>
    <rPh sb="10" eb="11">
      <t>ハイ</t>
    </rPh>
    <rPh sb="18" eb="20">
      <t>サイシン</t>
    </rPh>
    <rPh sb="21" eb="22">
      <t>アタイ</t>
    </rPh>
    <rPh sb="23" eb="25">
      <t>ウワガ</t>
    </rPh>
    <phoneticPr fontId="5"/>
  </si>
  <si>
    <t>財政課</t>
    <rPh sb="0" eb="2">
      <t>ザイセイ</t>
    </rPh>
    <rPh sb="2" eb="3">
      <t>カ</t>
    </rPh>
    <phoneticPr fontId="5"/>
  </si>
  <si>
    <t>H24からR5まで</t>
    <phoneticPr fontId="5"/>
  </si>
  <si>
    <t>三重県地域連携部市町行財政課</t>
    <rPh sb="0" eb="3">
      <t>ミエケン</t>
    </rPh>
    <rPh sb="3" eb="5">
      <t>チイキ</t>
    </rPh>
    <rPh sb="5" eb="7">
      <t>レンケイ</t>
    </rPh>
    <rPh sb="7" eb="8">
      <t>ブ</t>
    </rPh>
    <rPh sb="8" eb="10">
      <t>シチョウ</t>
    </rPh>
    <rPh sb="10" eb="13">
      <t>ギョウザイセイ</t>
    </rPh>
    <rPh sb="13" eb="14">
      <t>カ</t>
    </rPh>
    <phoneticPr fontId="5"/>
  </si>
  <si>
    <t>H13からR5まで</t>
    <phoneticPr fontId="5"/>
  </si>
  <si>
    <t>H22からR5まで</t>
    <phoneticPr fontId="5"/>
  </si>
  <si>
    <t>R7年度当初</t>
    <rPh sb="2" eb="4">
      <t>ネンド</t>
    </rPh>
    <rPh sb="4" eb="6">
      <t>トウショ</t>
    </rPh>
    <phoneticPr fontId="5"/>
  </si>
  <si>
    <t>R5年度</t>
    <rPh sb="2" eb="4">
      <t>ネンド</t>
    </rPh>
    <phoneticPr fontId="5"/>
  </si>
  <si>
    <t>県内29市町ランキング</t>
    <rPh sb="0" eb="2">
      <t>ケンナイ</t>
    </rPh>
    <rPh sb="4" eb="5">
      <t>シ</t>
    </rPh>
    <rPh sb="5" eb="6">
      <t>マチ</t>
    </rPh>
    <phoneticPr fontId="5"/>
  </si>
  <si>
    <t>歳入・歳出</t>
    <phoneticPr fontId="5"/>
  </si>
  <si>
    <t>歳入</t>
    <rPh sb="0" eb="2">
      <t>サイニュウ</t>
    </rPh>
    <phoneticPr fontId="5"/>
  </si>
  <si>
    <t>Ｈ２４</t>
  </si>
  <si>
    <t>Ｈ２５</t>
  </si>
  <si>
    <t>Ｈ２６</t>
    <phoneticPr fontId="5"/>
  </si>
  <si>
    <t>Ｈ２７</t>
  </si>
  <si>
    <t>Ｈ２８</t>
  </si>
  <si>
    <t>Ｈ２９</t>
  </si>
  <si>
    <t>決算額（千円）</t>
    <rPh sb="0" eb="3">
      <t>ケッサンガク</t>
    </rPh>
    <rPh sb="4" eb="6">
      <t>センエン</t>
    </rPh>
    <phoneticPr fontId="5"/>
  </si>
  <si>
    <t>構成比</t>
    <rPh sb="0" eb="3">
      <t>コウセイヒ</t>
    </rPh>
    <phoneticPr fontId="5"/>
  </si>
  <si>
    <t>決算額(千円)</t>
    <rPh sb="0" eb="2">
      <t>ケッサン</t>
    </rPh>
    <rPh sb="2" eb="3">
      <t>ガク</t>
    </rPh>
    <rPh sb="4" eb="6">
      <t>センエン</t>
    </rPh>
    <phoneticPr fontId="5"/>
  </si>
  <si>
    <t>地方譲与税</t>
    <rPh sb="0" eb="2">
      <t>チホウ</t>
    </rPh>
    <rPh sb="2" eb="4">
      <t>ジョウヨ</t>
    </rPh>
    <rPh sb="4" eb="5">
      <t>ゼイ</t>
    </rPh>
    <phoneticPr fontId="5"/>
  </si>
  <si>
    <t>利子割交付金</t>
    <rPh sb="0" eb="2">
      <t>リシ</t>
    </rPh>
    <rPh sb="2" eb="3">
      <t>ワ</t>
    </rPh>
    <rPh sb="3" eb="6">
      <t>コウフキン</t>
    </rPh>
    <phoneticPr fontId="5"/>
  </si>
  <si>
    <t>配当割交付金</t>
    <rPh sb="0" eb="2">
      <t>ハイトウ</t>
    </rPh>
    <rPh sb="2" eb="3">
      <t>ワリ</t>
    </rPh>
    <rPh sb="3" eb="6">
      <t>コウフキン</t>
    </rPh>
    <phoneticPr fontId="5"/>
  </si>
  <si>
    <t>株式等譲渡所得割交付金</t>
    <rPh sb="0" eb="2">
      <t>カブシキ</t>
    </rPh>
    <rPh sb="2" eb="3">
      <t>トウ</t>
    </rPh>
    <rPh sb="3" eb="5">
      <t>ジョウト</t>
    </rPh>
    <rPh sb="5" eb="7">
      <t>ショトク</t>
    </rPh>
    <rPh sb="7" eb="8">
      <t>ワリ</t>
    </rPh>
    <rPh sb="8" eb="11">
      <t>コウフキン</t>
    </rPh>
    <phoneticPr fontId="5"/>
  </si>
  <si>
    <t>法人事業税交付金</t>
    <rPh sb="0" eb="2">
      <t>ホウジン</t>
    </rPh>
    <rPh sb="2" eb="5">
      <t>ジギョウゼイ</t>
    </rPh>
    <rPh sb="5" eb="7">
      <t>コウフ</t>
    </rPh>
    <rPh sb="7" eb="8">
      <t>キン</t>
    </rPh>
    <phoneticPr fontId="5"/>
  </si>
  <si>
    <t>－</t>
  </si>
  <si>
    <t>地方消費税交付金</t>
    <rPh sb="0" eb="2">
      <t>チホウ</t>
    </rPh>
    <rPh sb="2" eb="5">
      <t>ショウヒゼイ</t>
    </rPh>
    <rPh sb="5" eb="8">
      <t>コウフキン</t>
    </rPh>
    <phoneticPr fontId="5"/>
  </si>
  <si>
    <t>ゴルフ場利用税交付金</t>
    <rPh sb="3" eb="4">
      <t>ジョウ</t>
    </rPh>
    <rPh sb="4" eb="6">
      <t>リヨウ</t>
    </rPh>
    <rPh sb="6" eb="7">
      <t>ゼイ</t>
    </rPh>
    <rPh sb="7" eb="10">
      <t>コウフキン</t>
    </rPh>
    <phoneticPr fontId="5"/>
  </si>
  <si>
    <t>自動車取得税交付金</t>
    <rPh sb="0" eb="3">
      <t>ジドウシャ</t>
    </rPh>
    <rPh sb="3" eb="6">
      <t>シュトクゼイ</t>
    </rPh>
    <rPh sb="6" eb="9">
      <t>コウフキン</t>
    </rPh>
    <phoneticPr fontId="5"/>
  </si>
  <si>
    <t>環境性能割交付金</t>
    <rPh sb="0" eb="2">
      <t>カンキョウ</t>
    </rPh>
    <rPh sb="2" eb="4">
      <t>セイノウ</t>
    </rPh>
    <rPh sb="4" eb="5">
      <t>ワリ</t>
    </rPh>
    <rPh sb="5" eb="8">
      <t>コウフキン</t>
    </rPh>
    <phoneticPr fontId="5"/>
  </si>
  <si>
    <t>－</t>
    <phoneticPr fontId="5"/>
  </si>
  <si>
    <t>地方特例交付金</t>
    <rPh sb="0" eb="2">
      <t>チホウ</t>
    </rPh>
    <rPh sb="2" eb="4">
      <t>トクレイ</t>
    </rPh>
    <rPh sb="4" eb="7">
      <t>コウフキン</t>
    </rPh>
    <phoneticPr fontId="5"/>
  </si>
  <si>
    <t>地方交付税</t>
    <rPh sb="0" eb="2">
      <t>チホウ</t>
    </rPh>
    <rPh sb="2" eb="5">
      <t>コウフゼイ</t>
    </rPh>
    <phoneticPr fontId="5"/>
  </si>
  <si>
    <t>交通安全対策特別交付金</t>
    <rPh sb="0" eb="2">
      <t>コウツウ</t>
    </rPh>
    <rPh sb="2" eb="4">
      <t>アンゼン</t>
    </rPh>
    <rPh sb="4" eb="6">
      <t>タイサク</t>
    </rPh>
    <rPh sb="6" eb="8">
      <t>トクベツ</t>
    </rPh>
    <rPh sb="8" eb="11">
      <t>コウフキン</t>
    </rPh>
    <phoneticPr fontId="5"/>
  </si>
  <si>
    <t>分担金及び負担金</t>
    <rPh sb="0" eb="3">
      <t>ブンタンキン</t>
    </rPh>
    <rPh sb="3" eb="4">
      <t>オヨ</t>
    </rPh>
    <rPh sb="5" eb="8">
      <t>フタンキン</t>
    </rPh>
    <phoneticPr fontId="5"/>
  </si>
  <si>
    <t>使用料及び手数料</t>
    <rPh sb="0" eb="3">
      <t>シヨウリョウ</t>
    </rPh>
    <rPh sb="3" eb="4">
      <t>オヨ</t>
    </rPh>
    <rPh sb="5" eb="8">
      <t>テスウリョウ</t>
    </rPh>
    <phoneticPr fontId="5"/>
  </si>
  <si>
    <t>国庫支出金</t>
    <rPh sb="0" eb="2">
      <t>コッコ</t>
    </rPh>
    <rPh sb="2" eb="5">
      <t>シシュツキン</t>
    </rPh>
    <phoneticPr fontId="5"/>
  </si>
  <si>
    <t>県支出金</t>
    <rPh sb="0" eb="1">
      <t>ケン</t>
    </rPh>
    <rPh sb="1" eb="4">
      <t>シシュツキン</t>
    </rPh>
    <phoneticPr fontId="5"/>
  </si>
  <si>
    <t>財産収入</t>
    <rPh sb="0" eb="2">
      <t>ザイサン</t>
    </rPh>
    <rPh sb="2" eb="4">
      <t>シュウニュウ</t>
    </rPh>
    <phoneticPr fontId="5"/>
  </si>
  <si>
    <t>寄附金</t>
    <rPh sb="0" eb="3">
      <t>キフキン</t>
    </rPh>
    <phoneticPr fontId="5"/>
  </si>
  <si>
    <t>繰入金</t>
    <rPh sb="0" eb="3">
      <t>クリイレキン</t>
    </rPh>
    <phoneticPr fontId="5"/>
  </si>
  <si>
    <t>繰越金</t>
    <rPh sb="0" eb="3">
      <t>クリコシキン</t>
    </rPh>
    <phoneticPr fontId="5"/>
  </si>
  <si>
    <t>諸収入</t>
    <rPh sb="0" eb="1">
      <t>ショ</t>
    </rPh>
    <rPh sb="1" eb="3">
      <t>シュウニュウ</t>
    </rPh>
    <phoneticPr fontId="5"/>
  </si>
  <si>
    <t>町債</t>
    <rPh sb="0" eb="1">
      <t>チョウ</t>
    </rPh>
    <rPh sb="1" eb="2">
      <t>サイ</t>
    </rPh>
    <phoneticPr fontId="5"/>
  </si>
  <si>
    <t>歳入合計</t>
    <rPh sb="0" eb="2">
      <t>サイニュウ</t>
    </rPh>
    <rPh sb="2" eb="4">
      <t>ゴウケイ</t>
    </rPh>
    <phoneticPr fontId="5"/>
  </si>
  <si>
    <t>Ｈ３０</t>
  </si>
  <si>
    <t>Ｒ１</t>
    <phoneticPr fontId="5"/>
  </si>
  <si>
    <t>Ｒ３</t>
    <phoneticPr fontId="5"/>
  </si>
  <si>
    <t>Ｒ４</t>
    <phoneticPr fontId="5"/>
  </si>
  <si>
    <t>Ｒ５</t>
    <phoneticPr fontId="5"/>
  </si>
  <si>
    <t>歳出</t>
    <rPh sb="0" eb="2">
      <t>サイシュツ</t>
    </rPh>
    <phoneticPr fontId="5"/>
  </si>
  <si>
    <t>Ｈ２６</t>
  </si>
  <si>
    <t>議会費</t>
    <rPh sb="0" eb="2">
      <t>ギカイ</t>
    </rPh>
    <rPh sb="2" eb="3">
      <t>ヒ</t>
    </rPh>
    <phoneticPr fontId="5"/>
  </si>
  <si>
    <t>総務費</t>
    <rPh sb="0" eb="3">
      <t>ソウムヒ</t>
    </rPh>
    <phoneticPr fontId="5"/>
  </si>
  <si>
    <t>民生費</t>
    <rPh sb="0" eb="3">
      <t>ミンセイヒ</t>
    </rPh>
    <phoneticPr fontId="5"/>
  </si>
  <si>
    <t>衛生費</t>
    <rPh sb="0" eb="3">
      <t>エイセイヒ</t>
    </rPh>
    <phoneticPr fontId="5"/>
  </si>
  <si>
    <t>労働費</t>
    <rPh sb="0" eb="3">
      <t>ロウドウヒ</t>
    </rPh>
    <phoneticPr fontId="5"/>
  </si>
  <si>
    <t>農林水産費</t>
    <rPh sb="0" eb="2">
      <t>ノウリン</t>
    </rPh>
    <rPh sb="2" eb="4">
      <t>スイサン</t>
    </rPh>
    <rPh sb="4" eb="5">
      <t>ヒ</t>
    </rPh>
    <phoneticPr fontId="5"/>
  </si>
  <si>
    <t>商工費</t>
    <rPh sb="0" eb="3">
      <t>ショウコウヒ</t>
    </rPh>
    <phoneticPr fontId="5"/>
  </si>
  <si>
    <t>土木費</t>
    <rPh sb="0" eb="2">
      <t>ドボク</t>
    </rPh>
    <rPh sb="2" eb="3">
      <t>ヒ</t>
    </rPh>
    <phoneticPr fontId="5"/>
  </si>
  <si>
    <t>消防費</t>
    <rPh sb="0" eb="2">
      <t>ショウボウ</t>
    </rPh>
    <rPh sb="2" eb="3">
      <t>ヒ</t>
    </rPh>
    <phoneticPr fontId="5"/>
  </si>
  <si>
    <t>教育費</t>
    <rPh sb="0" eb="3">
      <t>キョウイクヒ</t>
    </rPh>
    <phoneticPr fontId="5"/>
  </si>
  <si>
    <t>公債費</t>
    <rPh sb="0" eb="2">
      <t>コウサイ</t>
    </rPh>
    <rPh sb="2" eb="3">
      <t>ヒ</t>
    </rPh>
    <phoneticPr fontId="5"/>
  </si>
  <si>
    <t>予備費</t>
    <rPh sb="0" eb="3">
      <t>ヨビヒ</t>
    </rPh>
    <phoneticPr fontId="5"/>
  </si>
  <si>
    <t>災害復旧費</t>
    <rPh sb="0" eb="2">
      <t>サイガイ</t>
    </rPh>
    <rPh sb="2" eb="4">
      <t>フッキュウ</t>
    </rPh>
    <rPh sb="4" eb="5">
      <t>ヒ</t>
    </rPh>
    <phoneticPr fontId="5"/>
  </si>
  <si>
    <t>歳出合計</t>
    <rPh sb="0" eb="2">
      <t>サイシュツ</t>
    </rPh>
    <rPh sb="2" eb="4">
      <t>ゴウケイ</t>
    </rPh>
    <phoneticPr fontId="5"/>
  </si>
  <si>
    <t>Ｒ１</t>
  </si>
  <si>
    <t>Ｒ２</t>
  </si>
  <si>
    <t>Ｒ３</t>
  </si>
  <si>
    <t>基金</t>
    <rPh sb="0" eb="2">
      <t>キキン</t>
    </rPh>
    <phoneticPr fontId="5"/>
  </si>
  <si>
    <t>単位：千円</t>
    <rPh sb="0" eb="2">
      <t>タンイ</t>
    </rPh>
    <rPh sb="3" eb="5">
      <t>センエン</t>
    </rPh>
    <phoneticPr fontId="5"/>
  </si>
  <si>
    <t>基金合計（年度末現在高）</t>
    <rPh sb="0" eb="2">
      <t>キキン</t>
    </rPh>
    <rPh sb="2" eb="4">
      <t>ゴウケイ</t>
    </rPh>
    <rPh sb="5" eb="7">
      <t>ネンド</t>
    </rPh>
    <rPh sb="7" eb="8">
      <t>マツ</t>
    </rPh>
    <rPh sb="8" eb="10">
      <t>ゲンザイ</t>
    </rPh>
    <rPh sb="10" eb="11">
      <t>ダカ</t>
    </rPh>
    <phoneticPr fontId="5"/>
  </si>
  <si>
    <t>町債</t>
    <rPh sb="0" eb="1">
      <t>マチ</t>
    </rPh>
    <rPh sb="1" eb="2">
      <t>サイ</t>
    </rPh>
    <phoneticPr fontId="5"/>
  </si>
  <si>
    <t>単位：千円</t>
    <phoneticPr fontId="5"/>
  </si>
  <si>
    <t>一般会計   （年度末現在高）</t>
    <rPh sb="0" eb="2">
      <t>イッパン</t>
    </rPh>
    <rPh sb="2" eb="4">
      <t>カイケイ</t>
    </rPh>
    <rPh sb="8" eb="10">
      <t>ネンド</t>
    </rPh>
    <rPh sb="10" eb="11">
      <t>マツ</t>
    </rPh>
    <rPh sb="11" eb="13">
      <t>ゲンザイ</t>
    </rPh>
    <rPh sb="13" eb="14">
      <t>ダカ</t>
    </rPh>
    <phoneticPr fontId="5"/>
  </si>
  <si>
    <t>下水道会計（年度末現在高）</t>
    <rPh sb="0" eb="3">
      <t>ゲスイドウ</t>
    </rPh>
    <rPh sb="3" eb="5">
      <t>カイケイ</t>
    </rPh>
    <rPh sb="6" eb="8">
      <t>ネンド</t>
    </rPh>
    <rPh sb="8" eb="9">
      <t>マツ</t>
    </rPh>
    <rPh sb="9" eb="11">
      <t>ゲンザイ</t>
    </rPh>
    <rPh sb="11" eb="12">
      <t>ダカ</t>
    </rPh>
    <phoneticPr fontId="5"/>
  </si>
  <si>
    <t>水道会計   （年度末現在高）</t>
    <rPh sb="0" eb="2">
      <t>スイドウ</t>
    </rPh>
    <rPh sb="2" eb="4">
      <t>カイケイ</t>
    </rPh>
    <rPh sb="8" eb="10">
      <t>ネンド</t>
    </rPh>
    <rPh sb="10" eb="11">
      <t>マツ</t>
    </rPh>
    <rPh sb="11" eb="13">
      <t>ゲンザイ</t>
    </rPh>
    <rPh sb="13" eb="14">
      <t>ダカ</t>
    </rPh>
    <phoneticPr fontId="5"/>
  </si>
  <si>
    <t>財政力指数の推移</t>
    <rPh sb="3" eb="5">
      <t>シスウ</t>
    </rPh>
    <phoneticPr fontId="5"/>
  </si>
  <si>
    <t>財政力指数</t>
    <rPh sb="0" eb="3">
      <t>ザイセイリョク</t>
    </rPh>
    <rPh sb="3" eb="5">
      <t>シスウ</t>
    </rPh>
    <phoneticPr fontId="5"/>
  </si>
  <si>
    <t>Ｈ１３</t>
  </si>
  <si>
    <t>Ｈ１４</t>
  </si>
  <si>
    <t>Ｈ１５</t>
  </si>
  <si>
    <t>Ｈ１６</t>
  </si>
  <si>
    <t>Ｈ１７</t>
  </si>
  <si>
    <t>Ｈ１８</t>
  </si>
  <si>
    <t>Ｈ１９</t>
  </si>
  <si>
    <t>Ｈ２０</t>
  </si>
  <si>
    <t>Ｈ２１</t>
  </si>
  <si>
    <t>Ｈ２２</t>
  </si>
  <si>
    <t>Ｈ２３</t>
  </si>
  <si>
    <t>三重県地域連携部市町行財政課「地方財政状況調査に係る各種財政指標」</t>
    <rPh sb="15" eb="17">
      <t>チホウ</t>
    </rPh>
    <rPh sb="17" eb="19">
      <t>ザイセイ</t>
    </rPh>
    <rPh sb="19" eb="21">
      <t>ジョウキョウ</t>
    </rPh>
    <rPh sb="21" eb="23">
      <t>チョウサ</t>
    </rPh>
    <rPh sb="24" eb="25">
      <t>カカ</t>
    </rPh>
    <rPh sb="26" eb="28">
      <t>カクシュ</t>
    </rPh>
    <rPh sb="28" eb="30">
      <t>ザイセイ</t>
    </rPh>
    <rPh sb="30" eb="32">
      <t>シヒョウ</t>
    </rPh>
    <phoneticPr fontId="5"/>
  </si>
  <si>
    <t>財政力指数の見方</t>
    <rPh sb="0" eb="2">
      <t>ザイセイ</t>
    </rPh>
    <rPh sb="2" eb="3">
      <t>リョク</t>
    </rPh>
    <rPh sb="3" eb="5">
      <t>シスウ</t>
    </rPh>
    <rPh sb="6" eb="8">
      <t>ミカタ</t>
    </rPh>
    <phoneticPr fontId="5"/>
  </si>
  <si>
    <t>総合的な財政力を示す指数が1.0を超えると余裕のある自治体となります。</t>
    <rPh sb="0" eb="3">
      <t>ソウゴウテキ</t>
    </rPh>
    <rPh sb="4" eb="6">
      <t>ザイセイ</t>
    </rPh>
    <rPh sb="6" eb="7">
      <t>リョク</t>
    </rPh>
    <rPh sb="8" eb="9">
      <t>シメ</t>
    </rPh>
    <rPh sb="10" eb="12">
      <t>シスウ</t>
    </rPh>
    <rPh sb="17" eb="18">
      <t>コ</t>
    </rPh>
    <rPh sb="21" eb="23">
      <t>ヨユウ</t>
    </rPh>
    <rPh sb="26" eb="29">
      <t>ジチタイ</t>
    </rPh>
    <phoneticPr fontId="5"/>
  </si>
  <si>
    <t>実質公債費比率の推移</t>
    <rPh sb="0" eb="2">
      <t>ジッシツ</t>
    </rPh>
    <phoneticPr fontId="5"/>
  </si>
  <si>
    <t>実質公債費比率（％）</t>
    <rPh sb="0" eb="2">
      <t>ジッシツ</t>
    </rPh>
    <rPh sb="2" eb="4">
      <t>コウサイ</t>
    </rPh>
    <rPh sb="4" eb="5">
      <t>ヒ</t>
    </rPh>
    <rPh sb="5" eb="7">
      <t>ヒリツ</t>
    </rPh>
    <phoneticPr fontId="5"/>
  </si>
  <si>
    <t>財政課</t>
    <phoneticPr fontId="5"/>
  </si>
  <si>
    <t>三重県地域連携部市町行財政課「財政健全化法に基づく健全化判断比率等」</t>
    <rPh sb="0" eb="3">
      <t>ミエケン</t>
    </rPh>
    <rPh sb="3" eb="5">
      <t>チイキ</t>
    </rPh>
    <rPh sb="5" eb="7">
      <t>レンケイ</t>
    </rPh>
    <rPh sb="7" eb="8">
      <t>ブ</t>
    </rPh>
    <rPh sb="8" eb="10">
      <t>シチョウ</t>
    </rPh>
    <rPh sb="10" eb="11">
      <t>ギョウ</t>
    </rPh>
    <rPh sb="11" eb="13">
      <t>ザイセイ</t>
    </rPh>
    <rPh sb="13" eb="14">
      <t>カ</t>
    </rPh>
    <rPh sb="15" eb="17">
      <t>ザイセイ</t>
    </rPh>
    <rPh sb="17" eb="20">
      <t>ケンゼンカ</t>
    </rPh>
    <rPh sb="20" eb="21">
      <t>ホウ</t>
    </rPh>
    <rPh sb="22" eb="23">
      <t>モト</t>
    </rPh>
    <rPh sb="25" eb="28">
      <t>ケンゼンカ</t>
    </rPh>
    <rPh sb="28" eb="30">
      <t>ハンダン</t>
    </rPh>
    <rPh sb="30" eb="33">
      <t>ヒリツトウ</t>
    </rPh>
    <phoneticPr fontId="5"/>
  </si>
  <si>
    <t>実質公債費比率の見方</t>
    <rPh sb="0" eb="2">
      <t>ジッシツ</t>
    </rPh>
    <rPh sb="2" eb="5">
      <t>コウサイヒ</t>
    </rPh>
    <rPh sb="5" eb="7">
      <t>ヒリツ</t>
    </rPh>
    <rPh sb="8" eb="10">
      <t>ミカタ</t>
    </rPh>
    <phoneticPr fontId="5"/>
  </si>
  <si>
    <t>経常的に収入される財源に対して、公債費や公営企業債に対する繰出金など公債費に準ずるものの割合。3年間平均値を使用し、１８％以上となると地方債を</t>
    <rPh sb="0" eb="2">
      <t>ケイジョウ</t>
    </rPh>
    <rPh sb="2" eb="3">
      <t>テキ</t>
    </rPh>
    <rPh sb="4" eb="6">
      <t>シュウニュウ</t>
    </rPh>
    <rPh sb="9" eb="11">
      <t>ザイゲン</t>
    </rPh>
    <rPh sb="12" eb="13">
      <t>タイ</t>
    </rPh>
    <rPh sb="16" eb="19">
      <t>コウサイヒ</t>
    </rPh>
    <rPh sb="20" eb="22">
      <t>コウエイ</t>
    </rPh>
    <rPh sb="22" eb="24">
      <t>キギョウ</t>
    </rPh>
    <rPh sb="24" eb="25">
      <t>サイ</t>
    </rPh>
    <rPh sb="26" eb="27">
      <t>タイ</t>
    </rPh>
    <rPh sb="29" eb="31">
      <t>クリダ</t>
    </rPh>
    <rPh sb="31" eb="32">
      <t>キン</t>
    </rPh>
    <rPh sb="34" eb="37">
      <t>コウサイヒ</t>
    </rPh>
    <rPh sb="38" eb="39">
      <t>ジュン</t>
    </rPh>
    <rPh sb="44" eb="46">
      <t>ワリアイ</t>
    </rPh>
    <rPh sb="48" eb="50">
      <t>ネンカン</t>
    </rPh>
    <rPh sb="50" eb="53">
      <t>ヘイキンチ</t>
    </rPh>
    <rPh sb="54" eb="56">
      <t>シヨウ</t>
    </rPh>
    <rPh sb="61" eb="63">
      <t>イジョウ</t>
    </rPh>
    <rPh sb="67" eb="70">
      <t>チホウサイ</t>
    </rPh>
    <phoneticPr fontId="5"/>
  </si>
  <si>
    <t>発行する際、国の許可が必要となります。</t>
    <rPh sb="0" eb="2">
      <t>ハッコウ</t>
    </rPh>
    <rPh sb="4" eb="5">
      <t>サイ</t>
    </rPh>
    <rPh sb="6" eb="7">
      <t>クニ</t>
    </rPh>
    <rPh sb="8" eb="10">
      <t>キョカ</t>
    </rPh>
    <rPh sb="11" eb="13">
      <t>ヒツヨウ</t>
    </rPh>
    <phoneticPr fontId="5"/>
  </si>
  <si>
    <t>経常収支比率の推移</t>
    <rPh sb="2" eb="4">
      <t>シュウシ</t>
    </rPh>
    <phoneticPr fontId="5"/>
  </si>
  <si>
    <t>経常収支比率（％）</t>
    <phoneticPr fontId="5"/>
  </si>
  <si>
    <t>経常収支比率の見方</t>
    <rPh sb="0" eb="2">
      <t>ケイジョウ</t>
    </rPh>
    <rPh sb="2" eb="4">
      <t>シュウシ</t>
    </rPh>
    <rPh sb="4" eb="6">
      <t>ヒリツ</t>
    </rPh>
    <rPh sb="7" eb="9">
      <t>ミカタ</t>
    </rPh>
    <phoneticPr fontId="5"/>
  </si>
  <si>
    <t>人件費・扶助費などの経常的に必要な義務的経費の割合です。都市部の一般的な基準が70～80％とされています。</t>
    <rPh sb="0" eb="3">
      <t>ジンケンヒ</t>
    </rPh>
    <rPh sb="4" eb="7">
      <t>フジョヒ</t>
    </rPh>
    <rPh sb="10" eb="13">
      <t>ケイジョウテキ</t>
    </rPh>
    <rPh sb="14" eb="16">
      <t>ヒツヨウ</t>
    </rPh>
    <rPh sb="17" eb="20">
      <t>ギムテキ</t>
    </rPh>
    <rPh sb="20" eb="22">
      <t>ケイヒ</t>
    </rPh>
    <rPh sb="23" eb="25">
      <t>ワリアイ</t>
    </rPh>
    <rPh sb="28" eb="31">
      <t>トシブ</t>
    </rPh>
    <rPh sb="32" eb="35">
      <t>イッパンテキ</t>
    </rPh>
    <rPh sb="36" eb="38">
      <t>キジュン</t>
    </rPh>
    <phoneticPr fontId="5"/>
  </si>
  <si>
    <t>投資的経費率の推移</t>
    <phoneticPr fontId="5"/>
  </si>
  <si>
    <t>投資的経費率（％）</t>
    <phoneticPr fontId="5"/>
  </si>
  <si>
    <t>H１３</t>
  </si>
  <si>
    <t>H１４</t>
  </si>
  <si>
    <t>H１５</t>
  </si>
  <si>
    <t>H１６</t>
  </si>
  <si>
    <t>H１７</t>
  </si>
  <si>
    <t>H１８</t>
  </si>
  <si>
    <t>H１９</t>
  </si>
  <si>
    <t>H２０</t>
  </si>
  <si>
    <t>H２１</t>
  </si>
  <si>
    <t>H２2</t>
  </si>
  <si>
    <t>H２３</t>
  </si>
  <si>
    <t>H２４</t>
  </si>
  <si>
    <t>H２５</t>
  </si>
  <si>
    <t>三重県地域連携部市町行財政課「地方財政状況調査に係る各種財政指標」</t>
    <phoneticPr fontId="5"/>
  </si>
  <si>
    <t>投資的経費率の見方</t>
    <rPh sb="0" eb="2">
      <t>トウシ</t>
    </rPh>
    <rPh sb="2" eb="3">
      <t>テキ</t>
    </rPh>
    <rPh sb="3" eb="5">
      <t>ケイヒ</t>
    </rPh>
    <rPh sb="5" eb="6">
      <t>リツ</t>
    </rPh>
    <rPh sb="7" eb="9">
      <t>ミカタ</t>
    </rPh>
    <phoneticPr fontId="5"/>
  </si>
  <si>
    <t>投資的経費とは、道路等の基盤整備、公共施設の建設、災害復旧費等にあてられるもので、支出効果が長期間に及ぶものです。</t>
    <phoneticPr fontId="5"/>
  </si>
  <si>
    <t>その投資的経費の歳出に占める割合を表しています。</t>
    <rPh sb="2" eb="5">
      <t>トウシテキ</t>
    </rPh>
    <rPh sb="5" eb="7">
      <t>ケイヒ</t>
    </rPh>
    <rPh sb="8" eb="10">
      <t>サイシュツ</t>
    </rPh>
    <rPh sb="11" eb="12">
      <t>シ</t>
    </rPh>
    <rPh sb="14" eb="16">
      <t>ワリアイ</t>
    </rPh>
    <rPh sb="17" eb="18">
      <t>アラワ</t>
    </rPh>
    <phoneticPr fontId="5"/>
  </si>
  <si>
    <t>12,570,000千円</t>
    <phoneticPr fontId="5"/>
  </si>
  <si>
    <t>令和7年度当初</t>
    <phoneticPr fontId="5"/>
  </si>
  <si>
    <t>財政力指数</t>
    <rPh sb="0" eb="2">
      <t>ザイセイ</t>
    </rPh>
    <rPh sb="2" eb="3">
      <t>リョク</t>
    </rPh>
    <rPh sb="3" eb="5">
      <t>シスウ</t>
    </rPh>
    <phoneticPr fontId="5"/>
  </si>
  <si>
    <t>令和５年度</t>
    <rPh sb="0" eb="2">
      <t>レイワ</t>
    </rPh>
    <rPh sb="3" eb="5">
      <t>ネンド</t>
    </rPh>
    <phoneticPr fontId="5"/>
  </si>
  <si>
    <t>川 越 町</t>
  </si>
  <si>
    <t>四日市市</t>
  </si>
  <si>
    <t>鈴 鹿 市</t>
  </si>
  <si>
    <t>亀 山 市</t>
  </si>
  <si>
    <t>桑 名 市</t>
  </si>
  <si>
    <t>いなべ市</t>
    <rPh sb="3" eb="4">
      <t>シ</t>
    </rPh>
    <phoneticPr fontId="21"/>
  </si>
  <si>
    <t>菰 野 町</t>
  </si>
  <si>
    <t>東 員 町</t>
  </si>
  <si>
    <t>朝 日 町</t>
  </si>
  <si>
    <t>津    市</t>
  </si>
  <si>
    <t>名 張 市</t>
  </si>
  <si>
    <t>伊 賀 市</t>
    <rPh sb="0" eb="1">
      <t>イ</t>
    </rPh>
    <rPh sb="2" eb="3">
      <t>ガ</t>
    </rPh>
    <rPh sb="4" eb="5">
      <t>シ</t>
    </rPh>
    <phoneticPr fontId="21"/>
  </si>
  <si>
    <t>松 阪 市</t>
  </si>
  <si>
    <t>伊 勢 市</t>
  </si>
  <si>
    <t>玉 城 町</t>
  </si>
  <si>
    <t>明 和 町</t>
  </si>
  <si>
    <t>多 気 町</t>
  </si>
  <si>
    <t>木曽岬町</t>
  </si>
  <si>
    <t>鳥 羽 市</t>
  </si>
  <si>
    <t>志 摩 市</t>
    <rPh sb="0" eb="1">
      <t>ココロザシ</t>
    </rPh>
    <rPh sb="2" eb="3">
      <t>マ</t>
    </rPh>
    <rPh sb="4" eb="5">
      <t>シ</t>
    </rPh>
    <phoneticPr fontId="21"/>
  </si>
  <si>
    <t>尾 鷲 市</t>
  </si>
  <si>
    <t>度 会 町</t>
  </si>
  <si>
    <t>紀 宝 町</t>
  </si>
  <si>
    <t>紀 北 町</t>
    <rPh sb="0" eb="1">
      <t>キ</t>
    </rPh>
    <rPh sb="2" eb="3">
      <t>ホク</t>
    </rPh>
    <rPh sb="4" eb="5">
      <t>チョウ</t>
    </rPh>
    <phoneticPr fontId="5"/>
  </si>
  <si>
    <t>御 浜 町</t>
  </si>
  <si>
    <t>熊 野 市</t>
  </si>
  <si>
    <t>大 台 町</t>
  </si>
  <si>
    <t>南伊勢町</t>
    <rPh sb="0" eb="1">
      <t>ミナミ</t>
    </rPh>
    <rPh sb="1" eb="4">
      <t>イセチョウ</t>
    </rPh>
    <phoneticPr fontId="5"/>
  </si>
  <si>
    <t>大 紀 町</t>
    <rPh sb="0" eb="1">
      <t>オオ</t>
    </rPh>
    <rPh sb="2" eb="3">
      <t>オサム</t>
    </rPh>
    <rPh sb="4" eb="5">
      <t>マチ</t>
    </rPh>
    <phoneticPr fontId="21"/>
  </si>
  <si>
    <t>県内平均</t>
    <rPh sb="0" eb="2">
      <t>ケンナイ</t>
    </rPh>
    <rPh sb="2" eb="4">
      <t>ヘイキン</t>
    </rPh>
    <phoneticPr fontId="5"/>
  </si>
  <si>
    <t>資料出所：三重県地域連携部市町行財政課「地方財政状況調査に係る各種財政指標」</t>
    <rPh sb="0" eb="2">
      <t>シリョウ</t>
    </rPh>
    <rPh sb="2" eb="4">
      <t>シュッショ</t>
    </rPh>
    <rPh sb="5" eb="8">
      <t>ミエケン</t>
    </rPh>
    <rPh sb="8" eb="10">
      <t>チイキ</t>
    </rPh>
    <rPh sb="10" eb="12">
      <t>レンケイ</t>
    </rPh>
    <rPh sb="12" eb="13">
      <t>ブ</t>
    </rPh>
    <rPh sb="13" eb="15">
      <t>シチョウ</t>
    </rPh>
    <rPh sb="15" eb="16">
      <t>ギョウ</t>
    </rPh>
    <rPh sb="16" eb="18">
      <t>ザイセイ</t>
    </rPh>
    <rPh sb="18" eb="19">
      <t>カ</t>
    </rPh>
    <rPh sb="20" eb="22">
      <t>チホウ</t>
    </rPh>
    <rPh sb="22" eb="24">
      <t>ザイセイ</t>
    </rPh>
    <rPh sb="24" eb="26">
      <t>ジョウキョウ</t>
    </rPh>
    <rPh sb="26" eb="28">
      <t>チョウサ</t>
    </rPh>
    <rPh sb="29" eb="30">
      <t>カカ</t>
    </rPh>
    <rPh sb="31" eb="33">
      <t>カクシュ</t>
    </rPh>
    <rPh sb="33" eb="35">
      <t>ザイセイ</t>
    </rPh>
    <rPh sb="35" eb="37">
      <t>シヒョウ</t>
    </rPh>
    <phoneticPr fontId="5"/>
  </si>
  <si>
    <t>算出方法：財政力指数＝基準財政収入額／基準財政需要額</t>
    <rPh sb="0" eb="2">
      <t>サンシュツ</t>
    </rPh>
    <rPh sb="2" eb="4">
      <t>ホウホウ</t>
    </rPh>
    <rPh sb="5" eb="8">
      <t>ザイセイリョク</t>
    </rPh>
    <rPh sb="8" eb="10">
      <t>シスウ</t>
    </rPh>
    <phoneticPr fontId="5"/>
  </si>
  <si>
    <t>備考：財政力指数は、地方公共団体の財政力の強さを表す指数です。値が１に近く、あるいは１を超えるほど財政に余裕があるものとされます。</t>
    <rPh sb="0" eb="2">
      <t>ビコウ</t>
    </rPh>
    <rPh sb="3" eb="5">
      <t>ザイセイ</t>
    </rPh>
    <rPh sb="5" eb="6">
      <t>リョク</t>
    </rPh>
    <rPh sb="6" eb="8">
      <t>シスウ</t>
    </rPh>
    <rPh sb="10" eb="12">
      <t>チホウ</t>
    </rPh>
    <rPh sb="12" eb="14">
      <t>コウキョウ</t>
    </rPh>
    <rPh sb="14" eb="16">
      <t>ダンタイ</t>
    </rPh>
    <rPh sb="17" eb="19">
      <t>ザイセイ</t>
    </rPh>
    <rPh sb="19" eb="20">
      <t>リョク</t>
    </rPh>
    <rPh sb="21" eb="22">
      <t>ツヨ</t>
    </rPh>
    <rPh sb="24" eb="25">
      <t>アラワ</t>
    </rPh>
    <rPh sb="26" eb="28">
      <t>シスウ</t>
    </rPh>
    <rPh sb="31" eb="32">
      <t>アタイ</t>
    </rPh>
    <rPh sb="35" eb="36">
      <t>チカ</t>
    </rPh>
    <rPh sb="44" eb="45">
      <t>コ</t>
    </rPh>
    <rPh sb="49" eb="51">
      <t>ザイセイ</t>
    </rPh>
    <rPh sb="52" eb="54">
      <t>ヨユウ</t>
    </rPh>
    <phoneticPr fontId="5"/>
  </si>
  <si>
    <t>経常収支比率</t>
    <rPh sb="0" eb="2">
      <t>ケイジョウ</t>
    </rPh>
    <rPh sb="2" eb="4">
      <t>シュウシ</t>
    </rPh>
    <rPh sb="4" eb="6">
      <t>ヒリツ</t>
    </rPh>
    <phoneticPr fontId="5"/>
  </si>
  <si>
    <t>経常収支比率（％）</t>
    <rPh sb="0" eb="2">
      <t>ケイジョウ</t>
    </rPh>
    <rPh sb="2" eb="4">
      <t>シュウシ</t>
    </rPh>
    <rPh sb="4" eb="6">
      <t>ヒリツ</t>
    </rPh>
    <phoneticPr fontId="5"/>
  </si>
  <si>
    <t>算出方法：経常収支比率＝経常経費充当一般財源／経常一般財源総額</t>
    <rPh sb="0" eb="2">
      <t>サンシュツ</t>
    </rPh>
    <rPh sb="2" eb="4">
      <t>ホウホウ</t>
    </rPh>
    <rPh sb="5" eb="7">
      <t>ケイジョウ</t>
    </rPh>
    <rPh sb="7" eb="9">
      <t>シュウシ</t>
    </rPh>
    <rPh sb="9" eb="11">
      <t>ヒリツ</t>
    </rPh>
    <rPh sb="12" eb="14">
      <t>ケイジョウ</t>
    </rPh>
    <rPh sb="14" eb="16">
      <t>ケイヒ</t>
    </rPh>
    <rPh sb="16" eb="18">
      <t>ジュウトウ</t>
    </rPh>
    <rPh sb="18" eb="20">
      <t>イッパン</t>
    </rPh>
    <rPh sb="20" eb="22">
      <t>ザイゲン</t>
    </rPh>
    <rPh sb="23" eb="25">
      <t>ケイジョウ</t>
    </rPh>
    <rPh sb="25" eb="27">
      <t>イッパン</t>
    </rPh>
    <rPh sb="27" eb="29">
      <t>ザイゲン</t>
    </rPh>
    <rPh sb="29" eb="31">
      <t>ソウガク</t>
    </rPh>
    <phoneticPr fontId="5"/>
  </si>
  <si>
    <t>備考：経常経費充当一般財源とは、人件費や公債費のように使途が固定化した財源のことです。経常収支比率は、地方公共団体の財政構造の弾力性を判断する指標の一つです。この比率が高いほど、財政構造が硬直化しているといえます。</t>
    <rPh sb="0" eb="2">
      <t>ビコウ</t>
    </rPh>
    <rPh sb="3" eb="5">
      <t>ケイジョウ</t>
    </rPh>
    <rPh sb="5" eb="7">
      <t>ケイヒ</t>
    </rPh>
    <rPh sb="7" eb="9">
      <t>ジュウトウ</t>
    </rPh>
    <rPh sb="9" eb="11">
      <t>イッパン</t>
    </rPh>
    <rPh sb="11" eb="13">
      <t>ザイゲン</t>
    </rPh>
    <rPh sb="16" eb="19">
      <t>ジンケンヒ</t>
    </rPh>
    <rPh sb="20" eb="23">
      <t>コウサイヒ</t>
    </rPh>
    <rPh sb="27" eb="29">
      <t>シト</t>
    </rPh>
    <rPh sb="30" eb="33">
      <t>コテイカ</t>
    </rPh>
    <rPh sb="35" eb="37">
      <t>ザイゲン</t>
    </rPh>
    <rPh sb="43" eb="45">
      <t>ケイジョウ</t>
    </rPh>
    <rPh sb="45" eb="47">
      <t>シュウシ</t>
    </rPh>
    <rPh sb="47" eb="49">
      <t>ヒリツ</t>
    </rPh>
    <rPh sb="51" eb="53">
      <t>チホウ</t>
    </rPh>
    <rPh sb="53" eb="55">
      <t>コウキョウ</t>
    </rPh>
    <rPh sb="55" eb="57">
      <t>ダンタイ</t>
    </rPh>
    <rPh sb="58" eb="60">
      <t>ザイセイ</t>
    </rPh>
    <rPh sb="60" eb="62">
      <t>コウゾウ</t>
    </rPh>
    <rPh sb="63" eb="66">
      <t>ダンリョクセイ</t>
    </rPh>
    <rPh sb="67" eb="69">
      <t>ハンダン</t>
    </rPh>
    <rPh sb="71" eb="73">
      <t>シヒョウ</t>
    </rPh>
    <rPh sb="74" eb="75">
      <t>ヒト</t>
    </rPh>
    <rPh sb="81" eb="83">
      <t>ヒリツ</t>
    </rPh>
    <rPh sb="84" eb="85">
      <t>タカ</t>
    </rPh>
    <rPh sb="89" eb="91">
      <t>ザイセイ</t>
    </rPh>
    <rPh sb="91" eb="93">
      <t>コウゾウ</t>
    </rPh>
    <rPh sb="94" eb="97">
      <t>コウチョクカ</t>
    </rPh>
    <phoneticPr fontId="5"/>
  </si>
  <si>
    <t>地方交付税（千円）</t>
    <rPh sb="0" eb="2">
      <t>チホウ</t>
    </rPh>
    <rPh sb="2" eb="5">
      <t>コウフゼイ</t>
    </rPh>
    <rPh sb="6" eb="8">
      <t>センエン</t>
    </rPh>
    <phoneticPr fontId="5"/>
  </si>
  <si>
    <t>伊 賀 市</t>
  </si>
  <si>
    <t>志 摩 市</t>
  </si>
  <si>
    <t>南伊勢町</t>
  </si>
  <si>
    <t>紀 北 町</t>
  </si>
  <si>
    <t>大 紀 町</t>
  </si>
  <si>
    <t>いなべ市</t>
  </si>
  <si>
    <t>実質公債費比率</t>
    <rPh sb="0" eb="2">
      <t>ジッシツ</t>
    </rPh>
    <rPh sb="2" eb="4">
      <t>コウサイ</t>
    </rPh>
    <rPh sb="4" eb="5">
      <t>ヒ</t>
    </rPh>
    <rPh sb="5" eb="7">
      <t>ヒリツ</t>
    </rPh>
    <phoneticPr fontId="5"/>
  </si>
  <si>
    <t>松阪市</t>
  </si>
  <si>
    <t>1.5</t>
  </si>
  <si>
    <t>鈴鹿市</t>
  </si>
  <si>
    <t>1.9</t>
  </si>
  <si>
    <t>亀山市</t>
  </si>
  <si>
    <t>3.0</t>
  </si>
  <si>
    <t>3.3</t>
  </si>
  <si>
    <t>東員町</t>
    <phoneticPr fontId="5"/>
  </si>
  <si>
    <t>3.6</t>
  </si>
  <si>
    <t>多気町</t>
  </si>
  <si>
    <t>菰野町</t>
  </si>
  <si>
    <t>4.2</t>
  </si>
  <si>
    <t>4.5</t>
  </si>
  <si>
    <t>度会町</t>
  </si>
  <si>
    <t>4.7</t>
  </si>
  <si>
    <t>津市</t>
  </si>
  <si>
    <t>5.2</t>
  </si>
  <si>
    <t>伊勢市</t>
  </si>
  <si>
    <t>5.4</t>
  </si>
  <si>
    <t>熊野市</t>
  </si>
  <si>
    <t>5.5</t>
  </si>
  <si>
    <t>玉城町</t>
  </si>
  <si>
    <t>6.4</t>
  </si>
  <si>
    <t>桑名市</t>
  </si>
  <si>
    <t>7.2</t>
  </si>
  <si>
    <t>7.4</t>
  </si>
  <si>
    <t>紀北町</t>
  </si>
  <si>
    <t>7.5</t>
  </si>
  <si>
    <t>鳥羽市</t>
  </si>
  <si>
    <t>7.7</t>
  </si>
  <si>
    <t>8.5</t>
  </si>
  <si>
    <t>伊賀市</t>
  </si>
  <si>
    <t>8.6</t>
  </si>
  <si>
    <t>尾鷲市</t>
  </si>
  <si>
    <t>8.8</t>
  </si>
  <si>
    <t>志摩市</t>
  </si>
  <si>
    <t>9.8</t>
  </si>
  <si>
    <t>大紀町</t>
  </si>
  <si>
    <t>11.0</t>
  </si>
  <si>
    <t>紀宝町</t>
  </si>
  <si>
    <t>11.2</t>
  </si>
  <si>
    <t>11.3</t>
  </si>
  <si>
    <t>明和町</t>
  </si>
  <si>
    <t>11.9</t>
  </si>
  <si>
    <t>名張市</t>
  </si>
  <si>
    <t>15.5</t>
  </si>
  <si>
    <t>資料出所：三重県地域連携部市町行財政課「財政健全化法に基づく健全化判断比率等」</t>
    <rPh sb="0" eb="2">
      <t>シリョウ</t>
    </rPh>
    <rPh sb="2" eb="4">
      <t>シュッショ</t>
    </rPh>
    <rPh sb="20" eb="22">
      <t>ザイセイ</t>
    </rPh>
    <rPh sb="22" eb="25">
      <t>ケンゼンカ</t>
    </rPh>
    <rPh sb="25" eb="26">
      <t>ホウ</t>
    </rPh>
    <rPh sb="27" eb="28">
      <t>モト</t>
    </rPh>
    <rPh sb="30" eb="33">
      <t>ケンゼンカ</t>
    </rPh>
    <rPh sb="33" eb="35">
      <t>ハンダン</t>
    </rPh>
    <rPh sb="35" eb="38">
      <t>ヒリツトウ</t>
    </rPh>
    <phoneticPr fontId="5"/>
  </si>
  <si>
    <t>みらい環境課</t>
    <rPh sb="3" eb="5">
      <t>カンキョウ</t>
    </rPh>
    <rPh sb="5" eb="6">
      <t>カ</t>
    </rPh>
    <phoneticPr fontId="5"/>
  </si>
  <si>
    <t>H19からR6まで　</t>
    <phoneticPr fontId="5"/>
  </si>
  <si>
    <t>収集ごみ量、1人当り年間ごみ排出量</t>
    <rPh sb="0" eb="2">
      <t>シュウシュウ</t>
    </rPh>
    <rPh sb="4" eb="5">
      <t>リョウ</t>
    </rPh>
    <rPh sb="8" eb="9">
      <t>アタ</t>
    </rPh>
    <rPh sb="10" eb="12">
      <t>ネンカン</t>
    </rPh>
    <rPh sb="14" eb="16">
      <t>ハイシュツ</t>
    </rPh>
    <rPh sb="16" eb="17">
      <t>リョウ</t>
    </rPh>
    <phoneticPr fontId="5"/>
  </si>
  <si>
    <t>ごみ収集量の推移（収集ごみ）</t>
    <phoneticPr fontId="5"/>
  </si>
  <si>
    <t>収集ごみ量（ｔ）</t>
    <rPh sb="0" eb="2">
      <t>シュウシュウ</t>
    </rPh>
    <rPh sb="4" eb="5">
      <t>リョウ</t>
    </rPh>
    <phoneticPr fontId="5"/>
  </si>
  <si>
    <t>一人当たり年間ごみ排出量（㎏）</t>
    <rPh sb="0" eb="2">
      <t>ヒトリ</t>
    </rPh>
    <rPh sb="2" eb="3">
      <t>ア</t>
    </rPh>
    <rPh sb="5" eb="7">
      <t>ネンカン</t>
    </rPh>
    <rPh sb="9" eb="12">
      <t>ハイシュツリョウ</t>
    </rPh>
    <phoneticPr fontId="5"/>
  </si>
  <si>
    <t>H19</t>
    <phoneticPr fontId="5"/>
  </si>
  <si>
    <t>H20</t>
    <phoneticPr fontId="5"/>
  </si>
  <si>
    <t>H21</t>
    <phoneticPr fontId="5"/>
  </si>
  <si>
    <t>固定資産概要調書</t>
    <rPh sb="0" eb="2">
      <t>コテイ</t>
    </rPh>
    <rPh sb="2" eb="4">
      <t>シサン</t>
    </rPh>
    <rPh sb="4" eb="6">
      <t>ガイヨウ</t>
    </rPh>
    <rPh sb="6" eb="8">
      <t>チョウショ</t>
    </rPh>
    <phoneticPr fontId="5"/>
  </si>
  <si>
    <t>S63からR6の5年毎</t>
    <rPh sb="9" eb="10">
      <t>ネン</t>
    </rPh>
    <rPh sb="10" eb="11">
      <t>ゴト</t>
    </rPh>
    <phoneticPr fontId="5"/>
  </si>
  <si>
    <t>税務課</t>
    <rPh sb="0" eb="3">
      <t>ゼイムカ</t>
    </rPh>
    <phoneticPr fontId="5"/>
  </si>
  <si>
    <t>三重県市町行財政課</t>
    <rPh sb="0" eb="3">
      <t>ミエケン</t>
    </rPh>
    <rPh sb="3" eb="5">
      <t>シチョウ</t>
    </rPh>
    <rPh sb="5" eb="6">
      <t>ギョウ</t>
    </rPh>
    <rPh sb="6" eb="8">
      <t>ザイセイ</t>
    </rPh>
    <rPh sb="8" eb="9">
      <t>カ</t>
    </rPh>
    <phoneticPr fontId="5"/>
  </si>
  <si>
    <t>土地利用の推移</t>
    <phoneticPr fontId="5"/>
  </si>
  <si>
    <t>単位：ha</t>
    <rPh sb="0" eb="2">
      <t>タンイ</t>
    </rPh>
    <phoneticPr fontId="5"/>
  </si>
  <si>
    <t>Ｓ63</t>
  </si>
  <si>
    <t>Ｈ25</t>
    <phoneticPr fontId="5"/>
  </si>
  <si>
    <t>Ｈ30</t>
    <phoneticPr fontId="5"/>
  </si>
  <si>
    <t>農地</t>
    <rPh sb="0" eb="2">
      <t>ノウチ</t>
    </rPh>
    <phoneticPr fontId="5"/>
  </si>
  <si>
    <t>面　積</t>
    <rPh sb="0" eb="1">
      <t>メン</t>
    </rPh>
    <rPh sb="2" eb="3">
      <t>セキ</t>
    </rPh>
    <phoneticPr fontId="5"/>
  </si>
  <si>
    <t>宅地</t>
    <rPh sb="0" eb="2">
      <t>タクチ</t>
    </rPh>
    <phoneticPr fontId="5"/>
  </si>
  <si>
    <t>山林・原野</t>
    <rPh sb="0" eb="2">
      <t>サンリン</t>
    </rPh>
    <rPh sb="3" eb="5">
      <t>ゲンヤ</t>
    </rPh>
    <phoneticPr fontId="5"/>
  </si>
  <si>
    <t>雑種地（ゴルフ場）</t>
    <rPh sb="0" eb="3">
      <t>ザッシュチ</t>
    </rPh>
    <rPh sb="7" eb="8">
      <t>ジョウ</t>
    </rPh>
    <phoneticPr fontId="5"/>
  </si>
  <si>
    <t>固定資産概要調書</t>
    <rPh sb="0" eb="4">
      <t>コテイシサン</t>
    </rPh>
    <rPh sb="4" eb="6">
      <t>ガイヨウ</t>
    </rPh>
    <rPh sb="6" eb="8">
      <t>チョウショ</t>
    </rPh>
    <phoneticPr fontId="5"/>
  </si>
  <si>
    <t>4,154,221千円</t>
    <phoneticPr fontId="5"/>
  </si>
  <si>
    <t>令和5年度実績(町税合計)</t>
    <phoneticPr fontId="5"/>
  </si>
  <si>
    <t>市町税の徴収率</t>
    <rPh sb="0" eb="2">
      <t>シチョウ</t>
    </rPh>
    <rPh sb="2" eb="3">
      <t>ゼイ</t>
    </rPh>
    <rPh sb="4" eb="6">
      <t>チョウシュウ</t>
    </rPh>
    <rPh sb="6" eb="7">
      <t>リツ</t>
    </rPh>
    <phoneticPr fontId="5"/>
  </si>
  <si>
    <t>令和5年度</t>
    <rPh sb="0" eb="2">
      <t>レイワ</t>
    </rPh>
    <rPh sb="3" eb="5">
      <t>ネンド</t>
    </rPh>
    <phoneticPr fontId="5"/>
  </si>
  <si>
    <t>市町税の徴収率（全体）</t>
    <rPh sb="0" eb="2">
      <t>シチョウ</t>
    </rPh>
    <rPh sb="2" eb="3">
      <t>ゼイ</t>
    </rPh>
    <rPh sb="4" eb="6">
      <t>チョウシュウ</t>
    </rPh>
    <rPh sb="6" eb="7">
      <t>リツ</t>
    </rPh>
    <rPh sb="8" eb="10">
      <t>ゼンタイ</t>
    </rPh>
    <phoneticPr fontId="5"/>
  </si>
  <si>
    <t>現年</t>
    <rPh sb="0" eb="1">
      <t>ゲン</t>
    </rPh>
    <rPh sb="1" eb="2">
      <t>ネン</t>
    </rPh>
    <phoneticPr fontId="5"/>
  </si>
  <si>
    <t>過年</t>
    <rPh sb="0" eb="1">
      <t>カ</t>
    </rPh>
    <rPh sb="1" eb="2">
      <t>ネン</t>
    </rPh>
    <phoneticPr fontId="5"/>
  </si>
  <si>
    <t>玉城町</t>
    <rPh sb="0" eb="3">
      <t>タマキチョウ</t>
    </rPh>
    <phoneticPr fontId="23"/>
  </si>
  <si>
    <t>四日市市</t>
    <rPh sb="0" eb="3">
      <t>ヨッカイチ</t>
    </rPh>
    <rPh sb="3" eb="4">
      <t>シ</t>
    </rPh>
    <phoneticPr fontId="5"/>
  </si>
  <si>
    <t>津市</t>
    <phoneticPr fontId="5"/>
  </si>
  <si>
    <t>桑名市</t>
    <phoneticPr fontId="5"/>
  </si>
  <si>
    <t>名張市</t>
    <rPh sb="0" eb="3">
      <t>ナバリシ</t>
    </rPh>
    <phoneticPr fontId="23"/>
  </si>
  <si>
    <t>度会町</t>
    <rPh sb="0" eb="2">
      <t>ワタライ</t>
    </rPh>
    <rPh sb="2" eb="3">
      <t>チョウ</t>
    </rPh>
    <phoneticPr fontId="23"/>
  </si>
  <si>
    <t>多気町</t>
    <rPh sb="0" eb="2">
      <t>タキ</t>
    </rPh>
    <rPh sb="2" eb="3">
      <t>チョウ</t>
    </rPh>
    <phoneticPr fontId="5"/>
  </si>
  <si>
    <t>紀北町</t>
    <rPh sb="0" eb="3">
      <t>キホクチョウ</t>
    </rPh>
    <phoneticPr fontId="23"/>
  </si>
  <si>
    <t>亀山市</t>
    <phoneticPr fontId="5"/>
  </si>
  <si>
    <t>熊野市</t>
    <rPh sb="0" eb="3">
      <t>クマノシ</t>
    </rPh>
    <phoneticPr fontId="23"/>
  </si>
  <si>
    <t>大台町</t>
    <rPh sb="0" eb="3">
      <t>オオダイチョウ</t>
    </rPh>
    <phoneticPr fontId="23"/>
  </si>
  <si>
    <t>紀宝町</t>
    <rPh sb="0" eb="3">
      <t>キホウチョウ</t>
    </rPh>
    <phoneticPr fontId="23"/>
  </si>
  <si>
    <t>鳥羽市</t>
    <phoneticPr fontId="5"/>
  </si>
  <si>
    <t>志摩市</t>
    <rPh sb="0" eb="2">
      <t>シマ</t>
    </rPh>
    <rPh sb="2" eb="3">
      <t>シ</t>
    </rPh>
    <phoneticPr fontId="23"/>
  </si>
  <si>
    <t>資料出所：三重県市町行財政課「市町村税の概要」</t>
    <rPh sb="0" eb="2">
      <t>シリョウ</t>
    </rPh>
    <rPh sb="2" eb="4">
      <t>シュッショ</t>
    </rPh>
    <rPh sb="5" eb="8">
      <t>ミエケン</t>
    </rPh>
    <rPh sb="8" eb="10">
      <t>シチョウ</t>
    </rPh>
    <rPh sb="10" eb="13">
      <t>ギョウザイセイ</t>
    </rPh>
    <rPh sb="13" eb="14">
      <t>カ</t>
    </rPh>
    <phoneticPr fontId="5"/>
  </si>
  <si>
    <t>算出方法：徴収率＝収納額／課税調定額×100</t>
    <rPh sb="0" eb="2">
      <t>サンシュツ</t>
    </rPh>
    <rPh sb="2" eb="4">
      <t>ホウホウ</t>
    </rPh>
    <rPh sb="5" eb="7">
      <t>チョウシュウ</t>
    </rPh>
    <rPh sb="7" eb="8">
      <t>リツ</t>
    </rPh>
    <rPh sb="9" eb="11">
      <t>シュウノウ</t>
    </rPh>
    <rPh sb="11" eb="12">
      <t>ガク</t>
    </rPh>
    <rPh sb="13" eb="15">
      <t>カゼイ</t>
    </rPh>
    <rPh sb="15" eb="16">
      <t>チョウ</t>
    </rPh>
    <rPh sb="16" eb="18">
      <t>テイガク</t>
    </rPh>
    <phoneticPr fontId="5"/>
  </si>
  <si>
    <t>R7.3.31時点</t>
    <rPh sb="7" eb="9">
      <t>ジテン</t>
    </rPh>
    <phoneticPr fontId="5"/>
  </si>
  <si>
    <t>名称、会員数、主な活動内容</t>
    <rPh sb="0" eb="2">
      <t>メイショウ</t>
    </rPh>
    <rPh sb="3" eb="5">
      <t>カイイン</t>
    </rPh>
    <rPh sb="5" eb="6">
      <t>スウ</t>
    </rPh>
    <rPh sb="7" eb="8">
      <t>オモ</t>
    </rPh>
    <rPh sb="9" eb="11">
      <t>カツドウ</t>
    </rPh>
    <rPh sb="11" eb="13">
      <t>ナイヨウ</t>
    </rPh>
    <phoneticPr fontId="5"/>
  </si>
  <si>
    <t>名称、委員数、うち女性委員数、女性の比率</t>
    <rPh sb="0" eb="2">
      <t>メイショウ</t>
    </rPh>
    <rPh sb="3" eb="6">
      <t>イインスウ</t>
    </rPh>
    <rPh sb="9" eb="11">
      <t>ジョセイ</t>
    </rPh>
    <rPh sb="11" eb="13">
      <t>イイン</t>
    </rPh>
    <rPh sb="13" eb="14">
      <t>スウ</t>
    </rPh>
    <rPh sb="15" eb="17">
      <t>ジョセイ</t>
    </rPh>
    <rPh sb="18" eb="20">
      <t>ヒリツ</t>
    </rPh>
    <phoneticPr fontId="5"/>
  </si>
  <si>
    <t>住民基本台帳</t>
    <rPh sb="0" eb="2">
      <t>ジュウミン</t>
    </rPh>
    <rPh sb="2" eb="4">
      <t>キホン</t>
    </rPh>
    <rPh sb="4" eb="6">
      <t>ダイチョウ</t>
    </rPh>
    <phoneticPr fontId="5"/>
  </si>
  <si>
    <t>小学校区別</t>
    <rPh sb="0" eb="3">
      <t>ショウガッコウ</t>
    </rPh>
    <rPh sb="3" eb="4">
      <t>ク</t>
    </rPh>
    <rPh sb="4" eb="5">
      <t>ベツ</t>
    </rPh>
    <phoneticPr fontId="5"/>
  </si>
  <si>
    <t>いなべ警察署</t>
    <rPh sb="3" eb="6">
      <t>ケイサツショ</t>
    </rPh>
    <phoneticPr fontId="5"/>
  </si>
  <si>
    <t>H18からR6まで　</t>
    <phoneticPr fontId="5"/>
  </si>
  <si>
    <t>R6年度</t>
    <rPh sb="2" eb="4">
      <t>ネンド</t>
    </rPh>
    <phoneticPr fontId="5"/>
  </si>
  <si>
    <t>R6年度（当町への届出件数）</t>
    <rPh sb="2" eb="4">
      <t>ネンド</t>
    </rPh>
    <rPh sb="5" eb="7">
      <t>トウチョウ</t>
    </rPh>
    <rPh sb="9" eb="11">
      <t>トドケデ</t>
    </rPh>
    <rPh sb="11" eb="13">
      <t>ケンスウ</t>
    </rPh>
    <phoneticPr fontId="5"/>
  </si>
  <si>
    <t xml:space="preserve">三重県環境生活部ダイバーシティ社会推進課
</t>
    <rPh sb="0" eb="3">
      <t>ミエケン</t>
    </rPh>
    <rPh sb="3" eb="5">
      <t>カンキョウ</t>
    </rPh>
    <rPh sb="5" eb="7">
      <t>セイカツ</t>
    </rPh>
    <rPh sb="7" eb="8">
      <t>ブ</t>
    </rPh>
    <rPh sb="15" eb="17">
      <t>シャカイ</t>
    </rPh>
    <rPh sb="17" eb="19">
      <t>スイシン</t>
    </rPh>
    <rPh sb="19" eb="20">
      <t>カ</t>
    </rPh>
    <phoneticPr fontId="5"/>
  </si>
  <si>
    <t>R6.12.31時点</t>
    <rPh sb="8" eb="10">
      <t>ジテン</t>
    </rPh>
    <phoneticPr fontId="5"/>
  </si>
  <si>
    <t>とういん市民活動支援センター登録団体　一覧　</t>
    <rPh sb="4" eb="6">
      <t>シミン</t>
    </rPh>
    <rPh sb="6" eb="8">
      <t>カツドウ</t>
    </rPh>
    <rPh sb="8" eb="10">
      <t>シエン</t>
    </rPh>
    <rPh sb="14" eb="16">
      <t>トウロク</t>
    </rPh>
    <rPh sb="16" eb="18">
      <t>ダンタイ</t>
    </rPh>
    <rPh sb="19" eb="21">
      <t>イチラン</t>
    </rPh>
    <phoneticPr fontId="5"/>
  </si>
  <si>
    <t>№</t>
    <phoneticPr fontId="5"/>
  </si>
  <si>
    <t>団体名</t>
    <rPh sb="0" eb="2">
      <t>ダンタイ</t>
    </rPh>
    <rPh sb="2" eb="3">
      <t>メイ</t>
    </rPh>
    <phoneticPr fontId="5"/>
  </si>
  <si>
    <t>主な活動内容</t>
    <rPh sb="0" eb="1">
      <t>オモ</t>
    </rPh>
    <rPh sb="2" eb="4">
      <t>カツドウ</t>
    </rPh>
    <rPh sb="4" eb="6">
      <t>ナイヨウ</t>
    </rPh>
    <phoneticPr fontId="5"/>
  </si>
  <si>
    <t>代表者</t>
    <rPh sb="0" eb="3">
      <t>ダイヒョウシャ</t>
    </rPh>
    <phoneticPr fontId="5"/>
  </si>
  <si>
    <t>会員数</t>
    <rPh sb="0" eb="3">
      <t>カイインスウ</t>
    </rPh>
    <phoneticPr fontId="5"/>
  </si>
  <si>
    <t>主な活動分野</t>
    <rPh sb="0" eb="1">
      <t>オモ</t>
    </rPh>
    <rPh sb="2" eb="4">
      <t>カツドウ</t>
    </rPh>
    <rPh sb="4" eb="6">
      <t>ブンヤ</t>
    </rPh>
    <phoneticPr fontId="5"/>
  </si>
  <si>
    <t>結成日</t>
    <rPh sb="0" eb="2">
      <t>ケッセイ</t>
    </rPh>
    <rPh sb="2" eb="3">
      <t>ビ</t>
    </rPh>
    <phoneticPr fontId="5"/>
  </si>
  <si>
    <t>東員点訳友の会</t>
    <rPh sb="0" eb="2">
      <t>トウイン</t>
    </rPh>
    <rPh sb="2" eb="4">
      <t>テンヤク</t>
    </rPh>
    <rPh sb="4" eb="5">
      <t>トモ</t>
    </rPh>
    <rPh sb="6" eb="7">
      <t>カイ</t>
    </rPh>
    <phoneticPr fontId="5"/>
  </si>
  <si>
    <t>毎週金曜日10:00～12:00とういん市民活動支援センターにて例会。月一回　日曜日 13:30～16:00  いなべ市員弁老人福祉センターにて例会。点訳指導、特殊な点訳、点字教室開催。啓発イベントに参加。</t>
    <rPh sb="20" eb="26">
      <t>シミンカツドウシエン</t>
    </rPh>
    <rPh sb="32" eb="34">
      <t>レイカイ</t>
    </rPh>
    <rPh sb="50" eb="53">
      <t>ニチヨウビ</t>
    </rPh>
    <rPh sb="60" eb="62">
      <t>イナベ</t>
    </rPh>
    <rPh sb="62" eb="64">
      <t>ロウジン</t>
    </rPh>
    <rPh sb="64" eb="66">
      <t>フクシ</t>
    </rPh>
    <rPh sb="76" eb="78">
      <t>ジッセキ</t>
    </rPh>
    <rPh sb="96" eb="98">
      <t>テンジ</t>
    </rPh>
    <rPh sb="98" eb="100">
      <t>キョウシツ</t>
    </rPh>
    <rPh sb="100" eb="102">
      <t>カイサイケイハツサンカ</t>
    </rPh>
    <phoneticPr fontId="5"/>
  </si>
  <si>
    <t>中村　なるみ</t>
    <rPh sb="0" eb="2">
      <t>ナカムラ</t>
    </rPh>
    <phoneticPr fontId="5"/>
  </si>
  <si>
    <t>健康、医療、福祉の増進</t>
    <rPh sb="0" eb="2">
      <t>ケンコウ</t>
    </rPh>
    <rPh sb="3" eb="5">
      <t>イリョウ</t>
    </rPh>
    <rPh sb="6" eb="8">
      <t>フクシ</t>
    </rPh>
    <rPh sb="9" eb="11">
      <t>ゾウシン</t>
    </rPh>
    <phoneticPr fontId="5"/>
  </si>
  <si>
    <t>1991/1</t>
    <phoneticPr fontId="5"/>
  </si>
  <si>
    <t>朗読ひばりの会</t>
    <rPh sb="0" eb="2">
      <t>ロウドク</t>
    </rPh>
    <rPh sb="6" eb="7">
      <t>カイ</t>
    </rPh>
    <phoneticPr fontId="5"/>
  </si>
  <si>
    <t>定例会：毎月第2・4木曜日/勉強会：読み聞かせ本決定後に練習、勉強/録音テープ制作（広報とういん（毎月発行）/社会福祉協議会だより（年2回） /図書館にて読み聞かせ：毎月第2・4土曜日/子育て支援：子育て支援ｾﾝﾀｰ月１回/ブックスタート3カ月/1回　/朝の読書：東員町内小学校で開催。/訪問読み聞かせ：東員町内の保育園・幼稚園・小学校で開催。</t>
    <rPh sb="18" eb="19">
      <t>ヨ</t>
    </rPh>
    <rPh sb="20" eb="21">
      <t>キ</t>
    </rPh>
    <rPh sb="23" eb="24">
      <t>ホン</t>
    </rPh>
    <rPh sb="24" eb="27">
      <t>ケッテイゴ</t>
    </rPh>
    <rPh sb="28" eb="30">
      <t>レンシュウ</t>
    </rPh>
    <rPh sb="31" eb="33">
      <t>ベンキョウ</t>
    </rPh>
    <rPh sb="37" eb="39">
      <t>ロクオン</t>
    </rPh>
    <rPh sb="42" eb="44">
      <t>セイサク</t>
    </rPh>
    <rPh sb="45" eb="47">
      <t>コウホウ</t>
    </rPh>
    <rPh sb="52" eb="54">
      <t>マイツキ</t>
    </rPh>
    <rPh sb="58" eb="60">
      <t>シャカイ</t>
    </rPh>
    <rPh sb="60" eb="62">
      <t>フクシ</t>
    </rPh>
    <rPh sb="62" eb="65">
      <t>キョウギカイ</t>
    </rPh>
    <rPh sb="69" eb="70">
      <t>ネン</t>
    </rPh>
    <rPh sb="77" eb="78">
      <t>ヨ</t>
    </rPh>
    <rPh sb="79" eb="80">
      <t>キ</t>
    </rPh>
    <rPh sb="83" eb="85">
      <t>マイツキ</t>
    </rPh>
    <rPh sb="85" eb="86">
      <t>ダイ</t>
    </rPh>
    <rPh sb="89" eb="92">
      <t>ドヨウビ</t>
    </rPh>
    <rPh sb="94" eb="95">
      <t>キ</t>
    </rPh>
    <rPh sb="95" eb="98">
      <t>トショカン</t>
    </rPh>
    <rPh sb="99" eb="101">
      <t>コソダ</t>
    </rPh>
    <rPh sb="102" eb="104">
      <t>シエン</t>
    </rPh>
    <rPh sb="108" eb="109">
      <t>ツキ</t>
    </rPh>
    <rPh sb="110" eb="111">
      <t>カイ</t>
    </rPh>
    <rPh sb="121" eb="122">
      <t>ゲツ</t>
    </rPh>
    <rPh sb="124" eb="125">
      <t>カイ</t>
    </rPh>
    <rPh sb="127" eb="128">
      <t>アサ</t>
    </rPh>
    <rPh sb="129" eb="131">
      <t>ドクショ</t>
    </rPh>
    <rPh sb="138" eb="140">
      <t>トウイン</t>
    </rPh>
    <rPh sb="140" eb="141">
      <t>マチ</t>
    </rPh>
    <rPh sb="141" eb="142">
      <t>ナイ</t>
    </rPh>
    <rPh sb="145" eb="147">
      <t>カイサイ</t>
    </rPh>
    <rPh sb="152" eb="153">
      <t>ヨ</t>
    </rPh>
    <rPh sb="154" eb="155">
      <t>キ</t>
    </rPh>
    <rPh sb="158" eb="160">
      <t>トウイン</t>
    </rPh>
    <rPh sb="160" eb="161">
      <t>マチ</t>
    </rPh>
    <rPh sb="161" eb="162">
      <t>ナイ</t>
    </rPh>
    <phoneticPr fontId="5"/>
  </si>
  <si>
    <t>武富　祥子</t>
    <rPh sb="0" eb="2">
      <t>タケトミ</t>
    </rPh>
    <rPh sb="3" eb="5">
      <t>ショウコ</t>
    </rPh>
    <phoneticPr fontId="5"/>
  </si>
  <si>
    <t>子どもの健全育成
福祉の増進</t>
    <rPh sb="0" eb="1">
      <t>コ</t>
    </rPh>
    <rPh sb="4" eb="6">
      <t>ケンゼン</t>
    </rPh>
    <rPh sb="6" eb="8">
      <t>イクセイ</t>
    </rPh>
    <rPh sb="9" eb="11">
      <t>フクシ</t>
    </rPh>
    <rPh sb="12" eb="14">
      <t>ゾウシン</t>
    </rPh>
    <phoneticPr fontId="5"/>
  </si>
  <si>
    <t>1989/4</t>
    <phoneticPr fontId="5"/>
  </si>
  <si>
    <t>わくわくボランティア</t>
    <phoneticPr fontId="5"/>
  </si>
  <si>
    <t>毎週金曜日に町内在住の一人暮らしの方や高齢者に配食サービスを実施。年間約50回程度40人に手づくり弁当を配達している。</t>
    <rPh sb="0" eb="5">
      <t>マイシュウキンヨウビ</t>
    </rPh>
    <rPh sb="6" eb="8">
      <t>チョウナイ</t>
    </rPh>
    <rPh sb="8" eb="10">
      <t>ザイジュウ</t>
    </rPh>
    <rPh sb="11" eb="14">
      <t>ヒトリク</t>
    </rPh>
    <rPh sb="17" eb="18">
      <t>カタ</t>
    </rPh>
    <rPh sb="19" eb="22">
      <t>コウレイシャ</t>
    </rPh>
    <rPh sb="23" eb="25">
      <t>ハイショク</t>
    </rPh>
    <rPh sb="30" eb="32">
      <t>ジッシ</t>
    </rPh>
    <rPh sb="33" eb="35">
      <t>ネンカン</t>
    </rPh>
    <rPh sb="35" eb="36">
      <t>ヤク</t>
    </rPh>
    <rPh sb="38" eb="39">
      <t>カイ</t>
    </rPh>
    <rPh sb="39" eb="40">
      <t>ホド</t>
    </rPh>
    <rPh sb="40" eb="41">
      <t>ド</t>
    </rPh>
    <rPh sb="43" eb="44">
      <t>ニン</t>
    </rPh>
    <rPh sb="45" eb="46">
      <t>テ</t>
    </rPh>
    <rPh sb="49" eb="51">
      <t>ベントウ</t>
    </rPh>
    <rPh sb="52" eb="54">
      <t>ハイタツ</t>
    </rPh>
    <phoneticPr fontId="5"/>
  </si>
  <si>
    <t>赤地　邦子</t>
    <rPh sb="0" eb="2">
      <t>アカチ</t>
    </rPh>
    <rPh sb="3" eb="5">
      <t>クニコ</t>
    </rPh>
    <phoneticPr fontId="5"/>
  </si>
  <si>
    <t>1992/4</t>
    <phoneticPr fontId="5"/>
  </si>
  <si>
    <t>東員町はつねの会</t>
    <rPh sb="0" eb="3">
      <t>トウインチョウ</t>
    </rPh>
    <rPh sb="7" eb="8">
      <t>カイ</t>
    </rPh>
    <phoneticPr fontId="5"/>
  </si>
  <si>
    <t>定期的に学習会を開催し学校・子育て支援センター・高齢者福祉施設を主として訪問、紙芝居を中心に、訪問先に応じてレクリエーションを計画、実施。</t>
    <rPh sb="0" eb="3">
      <t>テイキテキ</t>
    </rPh>
    <rPh sb="4" eb="7">
      <t>ガクシュウカイ</t>
    </rPh>
    <rPh sb="8" eb="10">
      <t>カイサイ</t>
    </rPh>
    <rPh sb="11" eb="13">
      <t>ガッコウ</t>
    </rPh>
    <rPh sb="14" eb="16">
      <t>コソダ</t>
    </rPh>
    <rPh sb="17" eb="19">
      <t>シエン</t>
    </rPh>
    <rPh sb="24" eb="27">
      <t>コウレイシャ</t>
    </rPh>
    <rPh sb="27" eb="29">
      <t>フクシ</t>
    </rPh>
    <rPh sb="29" eb="31">
      <t>シセツ</t>
    </rPh>
    <rPh sb="32" eb="33">
      <t>シュ</t>
    </rPh>
    <rPh sb="36" eb="38">
      <t>ホウモン</t>
    </rPh>
    <rPh sb="39" eb="42">
      <t>カミシバイ</t>
    </rPh>
    <rPh sb="43" eb="45">
      <t>チュウシン</t>
    </rPh>
    <rPh sb="47" eb="50">
      <t>ホウモンサキ</t>
    </rPh>
    <rPh sb="51" eb="52">
      <t>オウ</t>
    </rPh>
    <rPh sb="63" eb="65">
      <t>ケイカク</t>
    </rPh>
    <rPh sb="66" eb="68">
      <t>ジッシ</t>
    </rPh>
    <phoneticPr fontId="5"/>
  </si>
  <si>
    <t>吉田　幸子</t>
    <rPh sb="0" eb="2">
      <t>ヨシダ</t>
    </rPh>
    <rPh sb="3" eb="5">
      <t>サチコ</t>
    </rPh>
    <phoneticPr fontId="5"/>
  </si>
  <si>
    <t>1994/4</t>
    <phoneticPr fontId="5"/>
  </si>
  <si>
    <t>特定非営利活動法人生ごみリサイクル思考の会</t>
    <rPh sb="0" eb="2">
      <t>トクテイ</t>
    </rPh>
    <rPh sb="2" eb="3">
      <t>ヒ</t>
    </rPh>
    <rPh sb="3" eb="5">
      <t>エイリ</t>
    </rPh>
    <rPh sb="5" eb="7">
      <t>カツドウ</t>
    </rPh>
    <rPh sb="7" eb="9">
      <t>ホウジン</t>
    </rPh>
    <rPh sb="9" eb="10">
      <t>ナマ</t>
    </rPh>
    <rPh sb="17" eb="19">
      <t>シコウ</t>
    </rPh>
    <rPh sb="20" eb="21">
      <t>カイ</t>
    </rPh>
    <phoneticPr fontId="5"/>
  </si>
  <si>
    <t>生ごみ堆肥化事業：一般家庭では堆肥化の一次処理、堆肥舎で完成させている。　　協力家庭は約308世帯　令和3年4月～東員町給食センターの残渣も堆肥化
ごみ減量啓発活動：エコクッキング教室等を開催。</t>
    <phoneticPr fontId="3"/>
  </si>
  <si>
    <t>平山　茂司</t>
    <rPh sb="0" eb="2">
      <t>ヒラヤマ</t>
    </rPh>
    <rPh sb="3" eb="5">
      <t>シゲシ</t>
    </rPh>
    <phoneticPr fontId="5"/>
  </si>
  <si>
    <t>環境の保全</t>
    <rPh sb="0" eb="2">
      <t>カンキョウ</t>
    </rPh>
    <rPh sb="3" eb="5">
      <t>ホゼン</t>
    </rPh>
    <phoneticPr fontId="5"/>
  </si>
  <si>
    <t>2004/7</t>
    <phoneticPr fontId="5"/>
  </si>
  <si>
    <t>一般社団法人ガールスカウト三重県第１２団</t>
    <rPh sb="0" eb="2">
      <t>イッパン</t>
    </rPh>
    <rPh sb="2" eb="4">
      <t>シャダン</t>
    </rPh>
    <rPh sb="4" eb="6">
      <t>ホウジン</t>
    </rPh>
    <rPh sb="13" eb="16">
      <t>ミエケン</t>
    </rPh>
    <rPh sb="16" eb="17">
      <t>ダイ</t>
    </rPh>
    <rPh sb="19" eb="20">
      <t>ダン</t>
    </rPh>
    <phoneticPr fontId="5"/>
  </si>
  <si>
    <t>基本第1・第3日曜日に東員町文化センターを拠点に活動をしている。野外活動・ＳＤＧｓに関する様々な取組・赤い羽根募金などの社会貢献活動を行っている。</t>
    <rPh sb="35" eb="36">
      <t>マナ</t>
    </rPh>
    <rPh sb="42" eb="43">
      <t>カン</t>
    </rPh>
    <rPh sb="45" eb="47">
      <t>サマザマ</t>
    </rPh>
    <rPh sb="48" eb="50">
      <t>トリクミ</t>
    </rPh>
    <rPh sb="51" eb="52">
      <t>アカ</t>
    </rPh>
    <rPh sb="53" eb="57">
      <t>ハネボキン</t>
    </rPh>
    <rPh sb="60" eb="64">
      <t>ヤガイカツドウ</t>
    </rPh>
    <rPh sb="66" eb="67">
      <t>ホカ</t>
    </rPh>
    <phoneticPr fontId="5"/>
  </si>
  <si>
    <t>中野　ひとみ</t>
    <rPh sb="0" eb="2">
      <t>ナカノ</t>
    </rPh>
    <phoneticPr fontId="5"/>
  </si>
  <si>
    <t>子どもの健全育成</t>
    <rPh sb="0" eb="1">
      <t>コ</t>
    </rPh>
    <rPh sb="4" eb="6">
      <t>ケンゼン</t>
    </rPh>
    <rPh sb="6" eb="8">
      <t>イクセイ</t>
    </rPh>
    <phoneticPr fontId="5"/>
  </si>
  <si>
    <t>1999/10</t>
    <phoneticPr fontId="5"/>
  </si>
  <si>
    <t>東員町シニアクラブ連合会</t>
    <rPh sb="0" eb="3">
      <t>トウインチョウ</t>
    </rPh>
    <rPh sb="9" eb="11">
      <t>レンゴウ</t>
    </rPh>
    <rPh sb="11" eb="12">
      <t>カイ</t>
    </rPh>
    <phoneticPr fontId="5"/>
  </si>
  <si>
    <t>活動促進事業：シニアクラブ活動の活発化事業・健康づくり・生きがいづくり事業（ｸﾞﾗﾝﾄﾞｺﾞﾙﾌ大会、文化作品展、福祉・芸能大会等）・・体制強化事業：県老人ｸﾗﾌﾞ事業への参加、交通安全、振込詐欺対策、奉仕作業　・会員交流事業・世代間交流事業</t>
    <rPh sb="0" eb="2">
      <t>カツドウ</t>
    </rPh>
    <rPh sb="2" eb="4">
      <t>ソクシン</t>
    </rPh>
    <rPh sb="4" eb="6">
      <t>ジギョウ</t>
    </rPh>
    <rPh sb="13" eb="15">
      <t>カツドウ</t>
    </rPh>
    <rPh sb="16" eb="19">
      <t>カッパツカ</t>
    </rPh>
    <rPh sb="19" eb="21">
      <t>ジギョウ</t>
    </rPh>
    <rPh sb="22" eb="24">
      <t>ケンコウ</t>
    </rPh>
    <rPh sb="28" eb="29">
      <t>イ</t>
    </rPh>
    <rPh sb="35" eb="37">
      <t>ジギョウ</t>
    </rPh>
    <rPh sb="48" eb="50">
      <t>ブンカ</t>
    </rPh>
    <rPh sb="50" eb="52">
      <t>サクヒン</t>
    </rPh>
    <rPh sb="52" eb="53">
      <t>テン</t>
    </rPh>
    <rPh sb="53" eb="54">
      <t>、</t>
    </rPh>
    <rPh sb="54" eb="56">
      <t>フクシ</t>
    </rPh>
    <rPh sb="57" eb="59">
      <t>ゲイノウ</t>
    </rPh>
    <rPh sb="59" eb="61">
      <t>タイカイ</t>
    </rPh>
    <rPh sb="61" eb="62">
      <t>ナド</t>
    </rPh>
    <rPh sb="62" eb="63">
      <t>）</t>
    </rPh>
    <rPh sb="63" eb="65">
      <t>ワカテ</t>
    </rPh>
    <rPh sb="68" eb="70">
      <t>タイセイ</t>
    </rPh>
    <rPh sb="70" eb="72">
      <t>キョウカ</t>
    </rPh>
    <rPh sb="72" eb="74">
      <t>ジギョウ</t>
    </rPh>
    <rPh sb="76" eb="78">
      <t>ロウジン</t>
    </rPh>
    <rPh sb="82" eb="84">
      <t>ジギョウ</t>
    </rPh>
    <rPh sb="86" eb="88">
      <t>サンカ</t>
    </rPh>
    <rPh sb="89" eb="91">
      <t>コウツウ</t>
    </rPh>
    <rPh sb="91" eb="93">
      <t>アンゼン</t>
    </rPh>
    <rPh sb="94" eb="96">
      <t>フリコミ</t>
    </rPh>
    <rPh sb="96" eb="98">
      <t>サギ</t>
    </rPh>
    <rPh sb="98" eb="100">
      <t>タイサク</t>
    </rPh>
    <rPh sb="101" eb="103">
      <t>ホウシ</t>
    </rPh>
    <rPh sb="103" eb="105">
      <t>サギョウ</t>
    </rPh>
    <rPh sb="107" eb="109">
      <t>カイイン</t>
    </rPh>
    <rPh sb="109" eb="111">
      <t>コウリュウ</t>
    </rPh>
    <rPh sb="111" eb="113">
      <t>ジギョウ</t>
    </rPh>
    <rPh sb="114" eb="117">
      <t>セダイカン</t>
    </rPh>
    <rPh sb="117" eb="121">
      <t>コウリュウジギョウ</t>
    </rPh>
    <phoneticPr fontId="5"/>
  </si>
  <si>
    <t>伊藤　正</t>
    <rPh sb="0" eb="2">
      <t>イトウ</t>
    </rPh>
    <rPh sb="3" eb="4">
      <t>タダシ</t>
    </rPh>
    <phoneticPr fontId="5"/>
  </si>
  <si>
    <t>1962/4</t>
    <phoneticPr fontId="5"/>
  </si>
  <si>
    <t>紫陽花倶楽部</t>
    <rPh sb="0" eb="3">
      <t>アジサイ</t>
    </rPh>
    <rPh sb="3" eb="6">
      <t>クラブ</t>
    </rPh>
    <phoneticPr fontId="5"/>
  </si>
  <si>
    <t>活動日 ： 2月～11月　第1、3木曜日　8時～10時
作　業 ： 2月～3月施肥、3月～11月草取り、7月～9月剪定　
イベント ： 6月　挿し木体験　　9月　植え付け体験</t>
    <rPh sb="0" eb="2">
      <t>カツドウ</t>
    </rPh>
    <rPh sb="2" eb="3">
      <t>ヒ</t>
    </rPh>
    <rPh sb="7" eb="8">
      <t>ガツ</t>
    </rPh>
    <rPh sb="11" eb="12">
      <t>ツキ</t>
    </rPh>
    <rPh sb="13" eb="14">
      <t>ダイ</t>
    </rPh>
    <rPh sb="17" eb="20">
      <t>モクヨウビ</t>
    </rPh>
    <rPh sb="21" eb="22">
      <t>ジ</t>
    </rPh>
    <rPh sb="25" eb="26">
      <t>ジ</t>
    </rPh>
    <rPh sb="27" eb="28">
      <t>サク</t>
    </rPh>
    <rPh sb="29" eb="30">
      <t>ギョウ</t>
    </rPh>
    <rPh sb="34" eb="35">
      <t>ガツ</t>
    </rPh>
    <rPh sb="37" eb="38">
      <t>ガツ</t>
    </rPh>
    <rPh sb="39" eb="41">
      <t>セヒ</t>
    </rPh>
    <rPh sb="42" eb="43">
      <t>ガツ</t>
    </rPh>
    <rPh sb="46" eb="47">
      <t>ツキ</t>
    </rPh>
    <rPh sb="48" eb="50">
      <t>クサト</t>
    </rPh>
    <rPh sb="52" eb="53">
      <t>ガツ</t>
    </rPh>
    <rPh sb="55" eb="56">
      <t>ガツ</t>
    </rPh>
    <rPh sb="57" eb="59">
      <t>センテイ</t>
    </rPh>
    <rPh sb="68" eb="69">
      <t>ガツ</t>
    </rPh>
    <rPh sb="70" eb="71">
      <t>サ</t>
    </rPh>
    <rPh sb="72" eb="73">
      <t>キ</t>
    </rPh>
    <rPh sb="73" eb="75">
      <t>タイケン</t>
    </rPh>
    <rPh sb="78" eb="79">
      <t>ガツ</t>
    </rPh>
    <rPh sb="80" eb="81">
      <t>ウ</t>
    </rPh>
    <rPh sb="82" eb="83">
      <t>ツ</t>
    </rPh>
    <rPh sb="84" eb="86">
      <t>タイケン</t>
    </rPh>
    <phoneticPr fontId="5"/>
  </si>
  <si>
    <t>伊藤　公一</t>
    <rPh sb="0" eb="2">
      <t>イトウ</t>
    </rPh>
    <rPh sb="3" eb="5">
      <t>コウイチ</t>
    </rPh>
    <phoneticPr fontId="5"/>
  </si>
  <si>
    <t>まちづくりの推進</t>
    <rPh sb="6" eb="8">
      <t>スイシン</t>
    </rPh>
    <phoneticPr fontId="5"/>
  </si>
  <si>
    <t>2008/4</t>
    <phoneticPr fontId="5"/>
  </si>
  <si>
    <t>東員グラウンドゴルフクラブ</t>
    <rPh sb="0" eb="2">
      <t>トウイン</t>
    </rPh>
    <phoneticPr fontId="5"/>
  </si>
  <si>
    <t>毎週木曜日9:00～11:00に多目的グランドで練習を行う。
クラブ大会（年3回）開催、町民大会（新春・春・秋）。</t>
    <rPh sb="0" eb="2">
      <t>マイシュウ</t>
    </rPh>
    <rPh sb="2" eb="5">
      <t>モクヨウビ</t>
    </rPh>
    <rPh sb="16" eb="19">
      <t>タモクテキ</t>
    </rPh>
    <rPh sb="24" eb="26">
      <t>レンシュウ</t>
    </rPh>
    <rPh sb="27" eb="28">
      <t>オコナ</t>
    </rPh>
    <rPh sb="34" eb="36">
      <t>タイカイ</t>
    </rPh>
    <rPh sb="37" eb="38">
      <t>ネン</t>
    </rPh>
    <rPh sb="39" eb="40">
      <t>カイ</t>
    </rPh>
    <rPh sb="41" eb="43">
      <t>カイサイ</t>
    </rPh>
    <rPh sb="44" eb="46">
      <t>チョウミン</t>
    </rPh>
    <rPh sb="46" eb="48">
      <t>タイカイ</t>
    </rPh>
    <rPh sb="49" eb="51">
      <t>シンシュン</t>
    </rPh>
    <rPh sb="52" eb="53">
      <t>ハル</t>
    </rPh>
    <rPh sb="54" eb="55">
      <t>アキ</t>
    </rPh>
    <phoneticPr fontId="5"/>
  </si>
  <si>
    <t>石垣　巽</t>
    <rPh sb="0" eb="2">
      <t>イシガキ</t>
    </rPh>
    <rPh sb="3" eb="4">
      <t>タツミ</t>
    </rPh>
    <phoneticPr fontId="5"/>
  </si>
  <si>
    <t>文化、芸術、スポーツの振興</t>
    <rPh sb="0" eb="2">
      <t>ブンカ</t>
    </rPh>
    <rPh sb="3" eb="5">
      <t>ゲイジュツ</t>
    </rPh>
    <rPh sb="11" eb="13">
      <t>シンコウ</t>
    </rPh>
    <phoneticPr fontId="5"/>
  </si>
  <si>
    <t>1995/4</t>
    <phoneticPr fontId="5"/>
  </si>
  <si>
    <t>長深文庫</t>
    <rPh sb="0" eb="1">
      <t>ナガ</t>
    </rPh>
    <rPh sb="1" eb="2">
      <t>フケ</t>
    </rPh>
    <rPh sb="2" eb="4">
      <t>ブンコ</t>
    </rPh>
    <phoneticPr fontId="5"/>
  </si>
  <si>
    <t>毎週日曜日9：00～10：00に長深公民館の図書館で文庫本の貸し出しを行う。</t>
    <rPh sb="0" eb="2">
      <t>マイシュウ</t>
    </rPh>
    <rPh sb="2" eb="5">
      <t>ニチヨウビ</t>
    </rPh>
    <rPh sb="16" eb="18">
      <t>ナガフケ</t>
    </rPh>
    <rPh sb="18" eb="21">
      <t>コウミンカン</t>
    </rPh>
    <rPh sb="22" eb="25">
      <t>トショカン</t>
    </rPh>
    <rPh sb="26" eb="28">
      <t>ブンコ</t>
    </rPh>
    <rPh sb="28" eb="29">
      <t>ボン</t>
    </rPh>
    <rPh sb="30" eb="31">
      <t>カ</t>
    </rPh>
    <rPh sb="32" eb="33">
      <t>ダ</t>
    </rPh>
    <rPh sb="35" eb="36">
      <t>オコナ</t>
    </rPh>
    <phoneticPr fontId="5"/>
  </si>
  <si>
    <t>伊藤　環奈</t>
    <rPh sb="0" eb="2">
      <t>イトウ</t>
    </rPh>
    <rPh sb="3" eb="5">
      <t>カンナ</t>
    </rPh>
    <phoneticPr fontId="5"/>
  </si>
  <si>
    <t>1981/8</t>
    <phoneticPr fontId="5"/>
  </si>
  <si>
    <t>すずらんの会</t>
    <rPh sb="5" eb="6">
      <t>カイ</t>
    </rPh>
    <phoneticPr fontId="5"/>
  </si>
  <si>
    <t>月2回程度のミュージックベル練習と出張演奏。ベルの演奏が主だが、近年はシニアサークルや学童などで体験型が喜ばれている。</t>
    <rPh sb="0" eb="1">
      <t>ツキ</t>
    </rPh>
    <rPh sb="2" eb="3">
      <t>カイ</t>
    </rPh>
    <rPh sb="3" eb="5">
      <t>テイド</t>
    </rPh>
    <rPh sb="14" eb="16">
      <t>レンシュウ</t>
    </rPh>
    <rPh sb="17" eb="19">
      <t>シュッチョウ</t>
    </rPh>
    <rPh sb="19" eb="21">
      <t>エンソウ</t>
    </rPh>
    <phoneticPr fontId="5"/>
  </si>
  <si>
    <t>丹羽　千賀子</t>
    <rPh sb="0" eb="2">
      <t>ニワ</t>
    </rPh>
    <rPh sb="3" eb="6">
      <t>　チ　カ　コ</t>
    </rPh>
    <phoneticPr fontId="5"/>
  </si>
  <si>
    <t>2004/4</t>
    <phoneticPr fontId="5"/>
  </si>
  <si>
    <t>社会福祉法人いずみ</t>
    <rPh sb="0" eb="2">
      <t>シャカイ</t>
    </rPh>
    <rPh sb="2" eb="4">
      <t>フクシ</t>
    </rPh>
    <rPh sb="4" eb="6">
      <t>ホウジン</t>
    </rPh>
    <phoneticPr fontId="5"/>
  </si>
  <si>
    <t>障がいのある方々の活動補助【TOINあーちでの作業補助（缶つぶし、ゴムのバリ取りの補助・プルトップ、ペットボトルキャップ回収（DENSOさんに渡している）/外出活動に同行して一緒に楽しむ/いずみ文化祭（過去22回開催。2020年度以降はコロナの為開催せず）/いずみ展覧会・音楽会を開催/創作や音楽のレクリエーション活動の補助/とういんわくわくフェスタ参加】</t>
    <rPh sb="101" eb="103">
      <t>カコ</t>
    </rPh>
    <rPh sb="105" eb="106">
      <t>カイ</t>
    </rPh>
    <rPh sb="106" eb="108">
      <t>カイサイ</t>
    </rPh>
    <phoneticPr fontId="5"/>
  </si>
  <si>
    <t>山本　憲治</t>
    <rPh sb="0" eb="2">
      <t>ヤマモト</t>
    </rPh>
    <rPh sb="3" eb="5">
      <t>ケンジ</t>
    </rPh>
    <phoneticPr fontId="5"/>
  </si>
  <si>
    <t>1991/7</t>
    <phoneticPr fontId="5"/>
  </si>
  <si>
    <t>東員町ユニカールクラブ</t>
    <rPh sb="0" eb="2">
      <t>トウイン</t>
    </rPh>
    <rPh sb="2" eb="3">
      <t>マチ</t>
    </rPh>
    <phoneticPr fontId="5"/>
  </si>
  <si>
    <t>毎月第1・3月曜日、午前 9:30～11:30東員町体育館にて練習＆試合。対外（県内外）試合への参加。シニアクラブ、学童などで体験会を行い、共にゲームを楽しんでいる。</t>
    <rPh sb="0" eb="2">
      <t>マイツキ</t>
    </rPh>
    <rPh sb="2" eb="3">
      <t>ダイ</t>
    </rPh>
    <rPh sb="6" eb="9">
      <t>ゲツヨウビ</t>
    </rPh>
    <rPh sb="10" eb="12">
      <t>ゴゼン</t>
    </rPh>
    <rPh sb="23" eb="25">
      <t>トウイン</t>
    </rPh>
    <rPh sb="25" eb="26">
      <t>マチ</t>
    </rPh>
    <rPh sb="26" eb="29">
      <t>タイイクカン</t>
    </rPh>
    <rPh sb="31" eb="33">
      <t>レンシュウ</t>
    </rPh>
    <rPh sb="34" eb="36">
      <t>シアイ</t>
    </rPh>
    <rPh sb="58" eb="60">
      <t>ガクドウ</t>
    </rPh>
    <rPh sb="63" eb="66">
      <t>タイケンカイ</t>
    </rPh>
    <rPh sb="67" eb="68">
      <t>オコナ</t>
    </rPh>
    <rPh sb="70" eb="71">
      <t>トモ</t>
    </rPh>
    <rPh sb="76" eb="77">
      <t>タノ</t>
    </rPh>
    <phoneticPr fontId="5"/>
  </si>
  <si>
    <t>井上　光治</t>
    <rPh sb="0" eb="2">
      <t>イノウエ</t>
    </rPh>
    <rPh sb="3" eb="5">
      <t>ミツハル</t>
    </rPh>
    <phoneticPr fontId="5"/>
  </si>
  <si>
    <t>2006/4</t>
    <phoneticPr fontId="5"/>
  </si>
  <si>
    <t>東員町障がい児（者）を守る会</t>
    <rPh sb="0" eb="3">
      <t>トウインチョウ</t>
    </rPh>
    <rPh sb="3" eb="4">
      <t>　　ショウ</t>
    </rPh>
    <rPh sb="6" eb="7">
      <t>ジ</t>
    </rPh>
    <rPh sb="8" eb="9">
      <t>シャ</t>
    </rPh>
    <rPh sb="11" eb="12">
      <t>マモ</t>
    </rPh>
    <rPh sb="13" eb="14">
      <t>カイ</t>
    </rPh>
    <phoneticPr fontId="5"/>
  </si>
  <si>
    <t>いずみ作業所やサポートハウス「ふらっと」などと連携して障がい児（者）の学習活動、地域生活の支援を行っています。例年、保護者交流会（学習会）、ふれあいの会（バス旅行）など開催。　　　　　　　　　　　　　　　　　　　　　　　　　　　　　　　　　　　　　　　　　　　　　　　　　　　</t>
    <rPh sb="55" eb="57">
      <t>レイネン</t>
    </rPh>
    <rPh sb="58" eb="61">
      <t>ホゴシャ</t>
    </rPh>
    <rPh sb="61" eb="64">
      <t>コウリュウカイ</t>
    </rPh>
    <rPh sb="65" eb="67">
      <t>ガクシュウ</t>
    </rPh>
    <rPh sb="67" eb="68">
      <t>カイ</t>
    </rPh>
    <rPh sb="79" eb="81">
      <t>リョコウ</t>
    </rPh>
    <rPh sb="84" eb="86">
      <t>カイサイ</t>
    </rPh>
    <phoneticPr fontId="5"/>
  </si>
  <si>
    <t>（会長）
辻　哲哉</t>
    <rPh sb="1" eb="3">
      <t>カイチョウ</t>
    </rPh>
    <rPh sb="5" eb="6">
      <t>ツジ</t>
    </rPh>
    <rPh sb="7" eb="9">
      <t>テツヤ</t>
    </rPh>
    <phoneticPr fontId="5"/>
  </si>
  <si>
    <t>1973/5</t>
    <phoneticPr fontId="5"/>
  </si>
  <si>
    <t>東員健康づくりいきいき隊</t>
    <phoneticPr fontId="5"/>
  </si>
  <si>
    <t>毎月第2金曜日に東員町保健福祉センターで定例会。わくわくフェスタ、大台町、いなべ医療介護フェスなど他団体と交流。東員町の民話と史跡を巡るMAPを基にウォーキングを開催。</t>
    <rPh sb="0" eb="2">
      <t>マイツキ</t>
    </rPh>
    <rPh sb="2" eb="3">
      <t>ダイ</t>
    </rPh>
    <rPh sb="4" eb="7">
      <t>キンヨウビ</t>
    </rPh>
    <rPh sb="8" eb="10">
      <t>トウイン</t>
    </rPh>
    <rPh sb="10" eb="11">
      <t>マチ</t>
    </rPh>
    <rPh sb="11" eb="13">
      <t>ホケン</t>
    </rPh>
    <rPh sb="13" eb="15">
      <t>フクシ</t>
    </rPh>
    <rPh sb="20" eb="23">
      <t>テイレイカイ</t>
    </rPh>
    <rPh sb="33" eb="36">
      <t>オオダイチョウ</t>
    </rPh>
    <rPh sb="40" eb="42">
      <t>イリョウ</t>
    </rPh>
    <rPh sb="42" eb="44">
      <t>カイゴ</t>
    </rPh>
    <rPh sb="49" eb="52">
      <t>タダンタイ</t>
    </rPh>
    <rPh sb="53" eb="55">
      <t>コウリュウ</t>
    </rPh>
    <rPh sb="72" eb="73">
      <t>モト</t>
    </rPh>
    <rPh sb="81" eb="83">
      <t>カイサイ</t>
    </rPh>
    <phoneticPr fontId="5"/>
  </si>
  <si>
    <t>渕野　安子</t>
    <rPh sb="0" eb="2">
      <t>フチノ</t>
    </rPh>
    <rPh sb="3" eb="5">
      <t>ヤスコ</t>
    </rPh>
    <phoneticPr fontId="5"/>
  </si>
  <si>
    <t>北勢線の魅力を探る会</t>
    <rPh sb="0" eb="3">
      <t>ホクセイセン</t>
    </rPh>
    <rPh sb="4" eb="6">
      <t>ミリョク</t>
    </rPh>
    <rPh sb="7" eb="8">
      <t>サグ</t>
    </rPh>
    <rPh sb="9" eb="10">
      <t>カイ</t>
    </rPh>
    <phoneticPr fontId="5"/>
  </si>
  <si>
    <t>毎年、北勢線沿線ウォークを企画して開催。いなべの八十八ヶ所めぐり。第32回北勢線の魅力を探る「六把野井水と自噴井」　※コース撮影動画をYouTubeで紹介。CS秋冬オープンわくわくまち発見など　　　　　　　　　　　　　　　　　　　　　　　　　　　　　　　　　　　　　　　　　　　　　　　　　　　　　　</t>
    <rPh sb="0" eb="2">
      <t>マイトシ</t>
    </rPh>
    <rPh sb="13" eb="15">
      <t>キカク</t>
    </rPh>
    <rPh sb="17" eb="19">
      <t>カイサイシミンカツドウシミンカツドウシエンクワナシミンカツドウ</t>
    </rPh>
    <phoneticPr fontId="5"/>
  </si>
  <si>
    <t>近藤　順子</t>
    <rPh sb="0" eb="2">
      <t>コンドウ</t>
    </rPh>
    <rPh sb="3" eb="5">
      <t>ジュンコ</t>
    </rPh>
    <phoneticPr fontId="5"/>
  </si>
  <si>
    <t>2003/6</t>
    <phoneticPr fontId="5"/>
  </si>
  <si>
    <t>桑員バリアフリーの会</t>
    <rPh sb="0" eb="1">
      <t>ソウ</t>
    </rPh>
    <rPh sb="1" eb="2">
      <t>イン</t>
    </rPh>
    <rPh sb="9" eb="10">
      <t>カイ</t>
    </rPh>
    <phoneticPr fontId="5"/>
  </si>
  <si>
    <t>毎月第3月曜日に定例会。小学校でユニバーサルデザイン（ＵＤ）出前講座（講義と車いす、アイマスク体験）開催。ＵＤ啓発事業（とういんわくわくフェスタ参加等）やＵＤ学習会参加。</t>
    <rPh sb="0" eb="2">
      <t>マイツキ</t>
    </rPh>
    <rPh sb="2" eb="3">
      <t>ダイ</t>
    </rPh>
    <rPh sb="4" eb="7">
      <t>ゲツヨウビ</t>
    </rPh>
    <rPh sb="8" eb="11">
      <t>テイレイカイ</t>
    </rPh>
    <rPh sb="12" eb="13">
      <t>ショウ</t>
    </rPh>
    <rPh sb="13" eb="15">
      <t>ガッコウ</t>
    </rPh>
    <rPh sb="30" eb="32">
      <t>デマエ</t>
    </rPh>
    <rPh sb="32" eb="34">
      <t>コウザ</t>
    </rPh>
    <rPh sb="35" eb="37">
      <t>コウギ</t>
    </rPh>
    <rPh sb="38" eb="39">
      <t>クルマ</t>
    </rPh>
    <rPh sb="47" eb="49">
      <t>タイケン</t>
    </rPh>
    <rPh sb="50" eb="52">
      <t>カイサイ</t>
    </rPh>
    <rPh sb="55" eb="57">
      <t>ケイハツ</t>
    </rPh>
    <rPh sb="57" eb="59">
      <t>ジギョウ</t>
    </rPh>
    <rPh sb="72" eb="74">
      <t>サンカ</t>
    </rPh>
    <rPh sb="74" eb="75">
      <t>トウ</t>
    </rPh>
    <rPh sb="79" eb="81">
      <t>ガクシュウ</t>
    </rPh>
    <rPh sb="81" eb="82">
      <t>カイ</t>
    </rPh>
    <rPh sb="82" eb="84">
      <t>サンカ</t>
    </rPh>
    <phoneticPr fontId="5"/>
  </si>
  <si>
    <t>2002/9</t>
    <phoneticPr fontId="5"/>
  </si>
  <si>
    <t>東員陶寿会</t>
    <rPh sb="0" eb="2">
      <t>トウイン</t>
    </rPh>
    <rPh sb="2" eb="3">
      <t>トウ</t>
    </rPh>
    <rPh sb="3" eb="4">
      <t>ジュ</t>
    </rPh>
    <rPh sb="4" eb="5">
      <t>カイ</t>
    </rPh>
    <phoneticPr fontId="5"/>
  </si>
  <si>
    <t>毎月第2木･金曜日・第4木曜日　9:00～16:00 総合文化センターで作品作り。各種陶芸展出品。小学生の陶芸教室の開催。東海伝統工芸展（入賞）</t>
    <rPh sb="36" eb="38">
      <t>サクヒン</t>
    </rPh>
    <rPh sb="38" eb="39">
      <t>ツク</t>
    </rPh>
    <rPh sb="41" eb="43">
      <t>カクシュ</t>
    </rPh>
    <rPh sb="43" eb="45">
      <t>トウゲイ</t>
    </rPh>
    <rPh sb="45" eb="46">
      <t>テン</t>
    </rPh>
    <rPh sb="46" eb="48">
      <t>シュッピン</t>
    </rPh>
    <rPh sb="61" eb="63">
      <t>トウカイ</t>
    </rPh>
    <rPh sb="63" eb="65">
      <t>デントウ</t>
    </rPh>
    <rPh sb="65" eb="67">
      <t>コウゲイ</t>
    </rPh>
    <rPh sb="67" eb="68">
      <t>テン</t>
    </rPh>
    <rPh sb="69" eb="71">
      <t>ニュウショウ</t>
    </rPh>
    <phoneticPr fontId="5"/>
  </si>
  <si>
    <t>草間　祥介</t>
    <rPh sb="0" eb="2">
      <t>クサマ</t>
    </rPh>
    <rPh sb="3" eb="5">
      <t>ショウスケ</t>
    </rPh>
    <phoneticPr fontId="5"/>
  </si>
  <si>
    <t>手話サークルひばりの会</t>
    <rPh sb="0" eb="2">
      <t>シュワ</t>
    </rPh>
    <phoneticPr fontId="5"/>
  </si>
  <si>
    <t>毎週水曜日 9:30～12:00 笹尾コミュニティセンターにて勉強会等を実施。</t>
    <rPh sb="31" eb="34">
      <t>ベンキョウカイ</t>
    </rPh>
    <rPh sb="34" eb="35">
      <t>トウ</t>
    </rPh>
    <rPh sb="36" eb="38">
      <t>ジッシ</t>
    </rPh>
    <phoneticPr fontId="5"/>
  </si>
  <si>
    <t>情報化社会の発展</t>
    <rPh sb="0" eb="3">
      <t>ジョウホウカ</t>
    </rPh>
    <rPh sb="3" eb="5">
      <t>シャカイ</t>
    </rPh>
    <rPh sb="6" eb="8">
      <t>ハッテン</t>
    </rPh>
    <phoneticPr fontId="5"/>
  </si>
  <si>
    <t>絵てがみカトレア</t>
    <rPh sb="0" eb="1">
      <t>エ</t>
    </rPh>
    <phoneticPr fontId="5"/>
  </si>
  <si>
    <t>毎月第3水曜日13：30～15：30、上原宅にて、わくわくボランティアの弁当に添える絵手紙を作成。</t>
    <rPh sb="0" eb="2">
      <t>マイツキ</t>
    </rPh>
    <rPh sb="2" eb="3">
      <t>ダイ</t>
    </rPh>
    <rPh sb="4" eb="7">
      <t>スイヨウビ</t>
    </rPh>
    <rPh sb="19" eb="21">
      <t>ウエハラ</t>
    </rPh>
    <rPh sb="21" eb="22">
      <t>タク</t>
    </rPh>
    <rPh sb="36" eb="38">
      <t>ベントウ</t>
    </rPh>
    <rPh sb="39" eb="40">
      <t>ソ</t>
    </rPh>
    <rPh sb="42" eb="43">
      <t>エ</t>
    </rPh>
    <rPh sb="43" eb="45">
      <t>テガミ</t>
    </rPh>
    <rPh sb="46" eb="48">
      <t>サクセイ</t>
    </rPh>
    <phoneticPr fontId="5"/>
  </si>
  <si>
    <t>上原　君代</t>
    <rPh sb="0" eb="5">
      <t>ウエハラ　　キミヨ</t>
    </rPh>
    <phoneticPr fontId="5"/>
  </si>
  <si>
    <t>2006/12</t>
    <phoneticPr fontId="5"/>
  </si>
  <si>
    <t>東員町母子寡婦福祉会</t>
    <rPh sb="0" eb="2">
      <t>トウイン</t>
    </rPh>
    <rPh sb="2" eb="3">
      <t>チョウ</t>
    </rPh>
    <rPh sb="3" eb="5">
      <t xml:space="preserve">     ボシ</t>
    </rPh>
    <rPh sb="5" eb="7">
      <t xml:space="preserve"> カ     フ</t>
    </rPh>
    <rPh sb="7" eb="9">
      <t xml:space="preserve"> フク   シ</t>
    </rPh>
    <rPh sb="9" eb="10">
      <t>カイ</t>
    </rPh>
    <phoneticPr fontId="5"/>
  </si>
  <si>
    <t>シングルペアレントふれあい交流会、母子・寡婦交流会など実施。三重県母子寡婦福祉連合会事業への参加。</t>
    <rPh sb="13" eb="16">
      <t>コウリュウカイ</t>
    </rPh>
    <rPh sb="17" eb="19">
      <t>ボシ</t>
    </rPh>
    <rPh sb="20" eb="22">
      <t>カフ</t>
    </rPh>
    <rPh sb="22" eb="25">
      <t>コウリュウカイ</t>
    </rPh>
    <rPh sb="27" eb="29">
      <t>ジッシ</t>
    </rPh>
    <rPh sb="30" eb="33">
      <t>ミエケン</t>
    </rPh>
    <rPh sb="33" eb="35">
      <t>ボシ</t>
    </rPh>
    <rPh sb="35" eb="37">
      <t>カフ</t>
    </rPh>
    <rPh sb="37" eb="39">
      <t>フクシ</t>
    </rPh>
    <rPh sb="39" eb="42">
      <t>レンゴウカイ</t>
    </rPh>
    <rPh sb="42" eb="44">
      <t>ジギョウ</t>
    </rPh>
    <rPh sb="46" eb="48">
      <t>サンカ</t>
    </rPh>
    <phoneticPr fontId="5"/>
  </si>
  <si>
    <t>永井　良美</t>
    <rPh sb="0" eb="2">
      <t>ナガイ</t>
    </rPh>
    <rPh sb="3" eb="5">
      <t>ヨシミ</t>
    </rPh>
    <phoneticPr fontId="5"/>
  </si>
  <si>
    <t>1961/4</t>
    <phoneticPr fontId="5"/>
  </si>
  <si>
    <t>バンビ</t>
    <phoneticPr fontId="5"/>
  </si>
  <si>
    <t>毎月第１火曜日に定例会開催。「行政等からの依頼による託児」　「子育て支援ネットの活動」「離乳食教室の託児」</t>
    <rPh sb="0" eb="2">
      <t>マイツキ</t>
    </rPh>
    <rPh sb="2" eb="3">
      <t>ダイ</t>
    </rPh>
    <rPh sb="4" eb="7">
      <t>カヨウビ</t>
    </rPh>
    <rPh sb="8" eb="11">
      <t>テイレイカイ</t>
    </rPh>
    <rPh sb="11" eb="13">
      <t>カイサイ</t>
    </rPh>
    <rPh sb="15" eb="18">
      <t>ギョウセイトウ</t>
    </rPh>
    <rPh sb="21" eb="23">
      <t>イライ</t>
    </rPh>
    <rPh sb="26" eb="28">
      <t>タクジ</t>
    </rPh>
    <rPh sb="31" eb="33">
      <t>コソダ</t>
    </rPh>
    <rPh sb="34" eb="36">
      <t>シエン</t>
    </rPh>
    <rPh sb="40" eb="42">
      <t>カツドウ</t>
    </rPh>
    <phoneticPr fontId="5"/>
  </si>
  <si>
    <t>石崎　恵美</t>
    <rPh sb="0" eb="1">
      <t>イシ</t>
    </rPh>
    <rPh sb="1" eb="2">
      <t>ザキ</t>
    </rPh>
    <rPh sb="3" eb="5">
      <t>エ　　ミ</t>
    </rPh>
    <phoneticPr fontId="5"/>
  </si>
  <si>
    <t>1998/10</t>
    <phoneticPr fontId="5"/>
  </si>
  <si>
    <t>ＮＰＯ福祉ネットどんぐり</t>
    <rPh sb="3" eb="5">
      <t>フクシ</t>
    </rPh>
    <phoneticPr fontId="5"/>
  </si>
  <si>
    <t>歌声サロン　マメマチカフェでの活動（年数回）、老人会での認知症予防講座</t>
    <rPh sb="0" eb="2">
      <t>ウタゴエ</t>
    </rPh>
    <rPh sb="15" eb="17">
      <t>カツドウ</t>
    </rPh>
    <rPh sb="18" eb="19">
      <t>ネン</t>
    </rPh>
    <rPh sb="19" eb="21">
      <t>スウカイ</t>
    </rPh>
    <rPh sb="23" eb="26">
      <t>ロウジンカイ</t>
    </rPh>
    <rPh sb="28" eb="31">
      <t>ニンチショウ</t>
    </rPh>
    <rPh sb="31" eb="33">
      <t>ヨボウ</t>
    </rPh>
    <rPh sb="33" eb="35">
      <t>コウザ</t>
    </rPh>
    <phoneticPr fontId="5"/>
  </si>
  <si>
    <t>服部　綾水</t>
    <rPh sb="0" eb="2">
      <t>ハットリ</t>
    </rPh>
    <rPh sb="3" eb="4">
      <t>アヤ</t>
    </rPh>
    <rPh sb="4" eb="5">
      <t>ミ</t>
    </rPh>
    <phoneticPr fontId="5"/>
  </si>
  <si>
    <t>2009/1</t>
    <phoneticPr fontId="5"/>
  </si>
  <si>
    <t>東員パソコンクラブ</t>
    <rPh sb="0" eb="2">
      <t>トウイン</t>
    </rPh>
    <phoneticPr fontId="5"/>
  </si>
  <si>
    <t>毎月1回第4土曜日9：00～12：00　総合文化センターにて活動　パソコン持参で、利用技術習得や作品作りを実施。小学生プログラミングを行う。パソコン、タブレット、スマホの活用スキル向上。東員文化祭に作品を出展。</t>
    <phoneticPr fontId="5"/>
  </si>
  <si>
    <t>大島　潔</t>
    <rPh sb="0" eb="2">
      <t>オオシマ</t>
    </rPh>
    <rPh sb="3" eb="4">
      <t>キヨシ</t>
    </rPh>
    <phoneticPr fontId="5"/>
  </si>
  <si>
    <t>2011/3</t>
    <phoneticPr fontId="5"/>
  </si>
  <si>
    <t>写遊人</t>
    <rPh sb="0" eb="1">
      <t>ウツ</t>
    </rPh>
    <rPh sb="1" eb="2">
      <t>アソ</t>
    </rPh>
    <rPh sb="2" eb="3">
      <t>ジン</t>
    </rPh>
    <phoneticPr fontId="5"/>
  </si>
  <si>
    <t>毎月第1土曜日　写真撮影勉強会。定期に郊外で撮影勉強会を開催。東員町、桑名市等のギャラリー4施設で年4～5回作品展を開催。
写真ギャラリーを運営し、年間を通じて作品（60～70点）展示。</t>
    <phoneticPr fontId="5"/>
  </si>
  <si>
    <t>小池　利隆</t>
    <rPh sb="0" eb="2">
      <t>コイケ</t>
    </rPh>
    <rPh sb="3" eb="5">
      <t>トシタカ</t>
    </rPh>
    <phoneticPr fontId="5"/>
  </si>
  <si>
    <t>2010/4</t>
    <phoneticPr fontId="5"/>
  </si>
  <si>
    <t>いずみの将来を考える会　</t>
    <rPh sb="4" eb="6">
      <t>ショウライ</t>
    </rPh>
    <rPh sb="7" eb="8">
      <t>カンガ</t>
    </rPh>
    <rPh sb="10" eb="11">
      <t>カイ</t>
    </rPh>
    <phoneticPr fontId="5"/>
  </si>
  <si>
    <t xml:space="preserve">いずみ、あーち、くろがねもーち周辺の草取り、花植え。バーベキュー大会開催。 わくわくフェスタ,商工祭,いずみ文化祭等の行事に参加。グループホーム勉強会、施設見学会。
</t>
    <rPh sb="57" eb="59">
      <t>タイカイ</t>
    </rPh>
    <rPh sb="59" eb="61">
      <t>カイサイ</t>
    </rPh>
    <rPh sb="72" eb="75">
      <t>ベンキョウカイ</t>
    </rPh>
    <rPh sb="76" eb="78">
      <t>シセツ</t>
    </rPh>
    <rPh sb="78" eb="81">
      <t>ケンガクカイベンキョウカイシセツケンガクカイシュウヘンクサトタイカイカイサイ</t>
    </rPh>
    <phoneticPr fontId="5"/>
  </si>
  <si>
    <t>浦田　規央</t>
    <rPh sb="0" eb="2">
      <t>ウラタ</t>
    </rPh>
    <rPh sb="3" eb="4">
      <t>ノリ</t>
    </rPh>
    <rPh sb="4" eb="5">
      <t>ヒロ</t>
    </rPh>
    <phoneticPr fontId="5"/>
  </si>
  <si>
    <t>2011/5</t>
    <phoneticPr fontId="5"/>
  </si>
  <si>
    <t>桑員まちのファンクラブ</t>
    <rPh sb="0" eb="1">
      <t>クワ</t>
    </rPh>
    <rPh sb="1" eb="2">
      <t>イン</t>
    </rPh>
    <phoneticPr fontId="5"/>
  </si>
  <si>
    <t>市民活動応援☆きらきら基金の応援事業、助成事業等への参画・募金活動への協力、アピール。各種交流会への参加。</t>
    <rPh sb="0" eb="2">
      <t>シミン</t>
    </rPh>
    <rPh sb="43" eb="45">
      <t>カクシュ</t>
    </rPh>
    <rPh sb="45" eb="48">
      <t>コウリュウカイ</t>
    </rPh>
    <rPh sb="50" eb="52">
      <t>サンカ</t>
    </rPh>
    <phoneticPr fontId="5"/>
  </si>
  <si>
    <t>大矢知 由起</t>
    <rPh sb="0" eb="3">
      <t>オオヤチ</t>
    </rPh>
    <rPh sb="4" eb="6">
      <t>ユキ</t>
    </rPh>
    <phoneticPr fontId="5"/>
  </si>
  <si>
    <t>ＮＰＯ支援
まちづくりの推進</t>
    <rPh sb="3" eb="5">
      <t>シエン</t>
    </rPh>
    <rPh sb="12" eb="14">
      <t>スイシン</t>
    </rPh>
    <phoneticPr fontId="5"/>
  </si>
  <si>
    <t>2003/4</t>
    <phoneticPr fontId="5"/>
  </si>
  <si>
    <t>東員ウォーキングクラブ</t>
    <rPh sb="0" eb="2">
      <t>トウイン</t>
    </rPh>
    <phoneticPr fontId="5"/>
  </si>
  <si>
    <t>ウォーキングの年間計画をたてて実施しているがコロナ禍は中止。</t>
    <rPh sb="13" eb="15">
      <t>ネンカン</t>
    </rPh>
    <rPh sb="15" eb="17">
      <t>ジッシ</t>
    </rPh>
    <rPh sb="25" eb="26">
      <t>カ</t>
    </rPh>
    <rPh sb="27" eb="29">
      <t>チュウシチュウシナカ</t>
    </rPh>
    <phoneticPr fontId="5"/>
  </si>
  <si>
    <t>中村　藤一</t>
    <rPh sb="0" eb="2">
      <t>ナカムラ</t>
    </rPh>
    <rPh sb="3" eb="4">
      <t>フジ</t>
    </rPh>
    <rPh sb="4" eb="5">
      <t>イチ</t>
    </rPh>
    <phoneticPr fontId="5"/>
  </si>
  <si>
    <t>2011/4</t>
    <phoneticPr fontId="5"/>
  </si>
  <si>
    <t>はぎフラワーサークル</t>
    <phoneticPr fontId="5"/>
  </si>
  <si>
    <t>笹尾東四丁目の萩東公園東南部にある”芍薬の丘”の管理
毎月資源ごみ（毎月一回）回収のお手伝い</t>
    <rPh sb="0" eb="2">
      <t>ササオ</t>
    </rPh>
    <rPh sb="2" eb="3">
      <t>ヒガシ</t>
    </rPh>
    <rPh sb="3" eb="6">
      <t>4チョウメ</t>
    </rPh>
    <rPh sb="7" eb="8">
      <t>ハギ</t>
    </rPh>
    <rPh sb="8" eb="9">
      <t>ヒガシ</t>
    </rPh>
    <rPh sb="9" eb="11">
      <t>コウエン</t>
    </rPh>
    <rPh sb="11" eb="12">
      <t>ヒガシ</t>
    </rPh>
    <rPh sb="12" eb="14">
      <t>ナンブ</t>
    </rPh>
    <rPh sb="17" eb="20">
      <t>"シャクヤク</t>
    </rPh>
    <rPh sb="21" eb="22">
      <t>オカ</t>
    </rPh>
    <rPh sb="24" eb="26">
      <t>カンリ</t>
    </rPh>
    <rPh sb="27" eb="29">
      <t>マイツキ</t>
    </rPh>
    <rPh sb="29" eb="31">
      <t>シゲン</t>
    </rPh>
    <rPh sb="34" eb="36">
      <t>マイツキ</t>
    </rPh>
    <rPh sb="36" eb="38">
      <t>1カイ</t>
    </rPh>
    <rPh sb="39" eb="41">
      <t>カイシュウ</t>
    </rPh>
    <rPh sb="43" eb="45">
      <t>テツダ</t>
    </rPh>
    <phoneticPr fontId="3"/>
  </si>
  <si>
    <t>根本　京子</t>
    <rPh sb="0" eb="2">
      <t>ネモト</t>
    </rPh>
    <rPh sb="3" eb="5">
      <t>キョウコ</t>
    </rPh>
    <phoneticPr fontId="3"/>
  </si>
  <si>
    <t>まちづくりの推進
環境の保全
男女共同参画社会の形成の促進</t>
    <rPh sb="6" eb="8">
      <t>スイシン</t>
    </rPh>
    <rPh sb="9" eb="11">
      <t>カンキョウ</t>
    </rPh>
    <rPh sb="12" eb="14">
      <t>ホゼン</t>
    </rPh>
    <rPh sb="15" eb="17">
      <t>ダンジョ</t>
    </rPh>
    <rPh sb="17" eb="19">
      <t>キョウドウ</t>
    </rPh>
    <rPh sb="19" eb="21">
      <t>サンカク</t>
    </rPh>
    <rPh sb="21" eb="23">
      <t>シャカイ</t>
    </rPh>
    <rPh sb="24" eb="26">
      <t>ケイセイ</t>
    </rPh>
    <rPh sb="27" eb="29">
      <t>ソクシン</t>
    </rPh>
    <phoneticPr fontId="3"/>
  </si>
  <si>
    <t>2025/2
再登録</t>
    <rPh sb="6" eb="9">
      <t>サイトウロク</t>
    </rPh>
    <phoneticPr fontId="3"/>
  </si>
  <si>
    <t>楽絵筆</t>
    <rPh sb="0" eb="3">
      <t>ラクエフデ</t>
    </rPh>
    <phoneticPr fontId="5"/>
  </si>
  <si>
    <t>第1・4水曜日・木曜日・金曜日9：00～13：00。北勢町阿下喜ギャラリーマリア、東員町文化センター美術工芸室、野外（公園など）。室内にて、2～3カ所モチーフ（画題）を設定して、鉛筆で下描きして、構図を確認して彩色する。春、秋などは野外にも行く。</t>
    <rPh sb="0" eb="1">
      <t>ダイ</t>
    </rPh>
    <rPh sb="4" eb="5">
      <t>ビ</t>
    </rPh>
    <rPh sb="8" eb="11">
      <t>モクヨウビ</t>
    </rPh>
    <rPh sb="12" eb="15">
      <t>キンヨウビ</t>
    </rPh>
    <rPh sb="26" eb="29">
      <t>ホクセイチョウ</t>
    </rPh>
    <rPh sb="29" eb="32">
      <t>アゲキ</t>
    </rPh>
    <rPh sb="41" eb="44">
      <t>トウインチョウ</t>
    </rPh>
    <rPh sb="44" eb="46">
      <t>ブンカ</t>
    </rPh>
    <rPh sb="50" eb="52">
      <t>ビジュツ</t>
    </rPh>
    <rPh sb="52" eb="55">
      <t>コウゲイシツ</t>
    </rPh>
    <rPh sb="56" eb="58">
      <t>ヤガイ</t>
    </rPh>
    <rPh sb="59" eb="61">
      <t>コウエン</t>
    </rPh>
    <rPh sb="65" eb="67">
      <t>シツナイ</t>
    </rPh>
    <rPh sb="74" eb="75">
      <t>ショ</t>
    </rPh>
    <rPh sb="80" eb="82">
      <t>ガダイ</t>
    </rPh>
    <rPh sb="84" eb="86">
      <t>セッテイ</t>
    </rPh>
    <rPh sb="89" eb="91">
      <t>エンピツ</t>
    </rPh>
    <rPh sb="92" eb="94">
      <t>シタガ</t>
    </rPh>
    <rPh sb="98" eb="100">
      <t>コウズ</t>
    </rPh>
    <rPh sb="101" eb="103">
      <t>カクニン</t>
    </rPh>
    <rPh sb="105" eb="107">
      <t>サイショク</t>
    </rPh>
    <rPh sb="110" eb="111">
      <t>ハル</t>
    </rPh>
    <rPh sb="112" eb="113">
      <t>アキ</t>
    </rPh>
    <rPh sb="116" eb="118">
      <t>ヤガイ</t>
    </rPh>
    <rPh sb="120" eb="121">
      <t>イ</t>
    </rPh>
    <phoneticPr fontId="5"/>
  </si>
  <si>
    <t>加藤　八重子</t>
    <rPh sb="0" eb="2">
      <t>カトウ</t>
    </rPh>
    <rPh sb="3" eb="6">
      <t>ヤエコ</t>
    </rPh>
    <phoneticPr fontId="5"/>
  </si>
  <si>
    <t>2005/4</t>
    <phoneticPr fontId="5"/>
  </si>
  <si>
    <t>東員太極拳</t>
    <rPh sb="0" eb="2">
      <t>トウイン</t>
    </rPh>
    <rPh sb="2" eb="5">
      <t>タイキョクケン</t>
    </rPh>
    <phoneticPr fontId="5"/>
  </si>
  <si>
    <t>活動日：毎月第２・４火曜日 13:00～14:10　　　　　　　　　　　　　　　　　　　　　　　　　　　　　　　　　　　　　　　　　　　　　　　　　　　　　　場所：東員町商工会館 2F 多目的ホール</t>
    <phoneticPr fontId="5"/>
  </si>
  <si>
    <t>新井　泰子</t>
    <rPh sb="0" eb="2">
      <t>アライ</t>
    </rPh>
    <rPh sb="3" eb="5">
      <t>ヤスコ</t>
    </rPh>
    <phoneticPr fontId="5"/>
  </si>
  <si>
    <t>2012/11</t>
    <phoneticPr fontId="5"/>
  </si>
  <si>
    <t>楽吹塾(日本吹き矢連盟　楽吹東員支部)</t>
    <rPh sb="0" eb="1">
      <t>ラク</t>
    </rPh>
    <rPh sb="1" eb="2">
      <t>スイ</t>
    </rPh>
    <rPh sb="2" eb="3">
      <t>ジュク</t>
    </rPh>
    <phoneticPr fontId="5"/>
  </si>
  <si>
    <t>一年を通して商工会館2階において月2回（火曜日13:00～17:00）練習。　年1回の桑員地区大会開催</t>
    <rPh sb="0" eb="2">
      <t>イチネン</t>
    </rPh>
    <rPh sb="3" eb="4">
      <t>トオ</t>
    </rPh>
    <rPh sb="6" eb="8">
      <t>ショウコウ</t>
    </rPh>
    <rPh sb="8" eb="10">
      <t>カイカン</t>
    </rPh>
    <rPh sb="11" eb="12">
      <t>カイ</t>
    </rPh>
    <rPh sb="16" eb="17">
      <t>ツキ</t>
    </rPh>
    <rPh sb="18" eb="19">
      <t>カイ</t>
    </rPh>
    <rPh sb="20" eb="23">
      <t>カヨウビ</t>
    </rPh>
    <rPh sb="35" eb="37">
      <t>レンシュウ</t>
    </rPh>
    <rPh sb="39" eb="40">
      <t>ネン</t>
    </rPh>
    <rPh sb="41" eb="42">
      <t>カイ</t>
    </rPh>
    <rPh sb="43" eb="47">
      <t>ソウインチク</t>
    </rPh>
    <rPh sb="47" eb="49">
      <t>タイカイ</t>
    </rPh>
    <rPh sb="49" eb="51">
      <t>カイサイ</t>
    </rPh>
    <phoneticPr fontId="5"/>
  </si>
  <si>
    <t>伊藤　誠</t>
    <rPh sb="0" eb="2">
      <t>イトウ</t>
    </rPh>
    <rPh sb="3" eb="4">
      <t>マコト</t>
    </rPh>
    <phoneticPr fontId="5"/>
  </si>
  <si>
    <t>2013/2</t>
    <phoneticPr fontId="5"/>
  </si>
  <si>
    <t>東員障がい児者友の会</t>
    <rPh sb="0" eb="2">
      <t>トウイン</t>
    </rPh>
    <rPh sb="2" eb="3">
      <t>ショウ</t>
    </rPh>
    <rPh sb="5" eb="6">
      <t>ジ</t>
    </rPh>
    <rPh sb="6" eb="7">
      <t>シャ</t>
    </rPh>
    <rPh sb="7" eb="8">
      <t>トモ</t>
    </rPh>
    <rPh sb="9" eb="10">
      <t>カイ</t>
    </rPh>
    <phoneticPr fontId="5"/>
  </si>
  <si>
    <t>月1回の座談会の開催（バーベキュー大会、いちご狩り等）。
三重県障がい者交流リクレーション教室や大会に参加。</t>
    <phoneticPr fontId="5"/>
  </si>
  <si>
    <t>渡辺聡太郎</t>
    <rPh sb="0" eb="2">
      <t>ワタナベ</t>
    </rPh>
    <rPh sb="2" eb="5">
      <t>ソウタロウ</t>
    </rPh>
    <phoneticPr fontId="5"/>
  </si>
  <si>
    <t>2013/12</t>
    <phoneticPr fontId="5"/>
  </si>
  <si>
    <t>東員アンサンブルオーケストラ</t>
    <rPh sb="0" eb="2">
      <t>トウイン</t>
    </rPh>
    <phoneticPr fontId="5"/>
  </si>
  <si>
    <t>練習：管楽器　毎週水曜日/練習場所：東員町総合文化センター又は笹尾コミュニティーセンター　　　　　　　　　　　　　　　　　　　　　　　　　　　　　　　　　　　　　　　　　　　　　　　　　団内演奏会と交流会。各種ｲﾍﾞﾝﾄに参加。</t>
    <rPh sb="0" eb="2">
      <t>レンシュウ</t>
    </rPh>
    <rPh sb="3" eb="6">
      <t>カンガッキ</t>
    </rPh>
    <rPh sb="13" eb="15">
      <t>レンシュウ</t>
    </rPh>
    <rPh sb="15" eb="17">
      <t>バショ</t>
    </rPh>
    <rPh sb="28" eb="29">
      <t>マイ</t>
    </rPh>
    <rPh sb="29" eb="30">
      <t>シュウ</t>
    </rPh>
    <rPh sb="30" eb="33">
      <t>スイヨウビ</t>
    </rPh>
    <rPh sb="34" eb="36">
      <t>トウイン</t>
    </rPh>
    <rPh sb="36" eb="37">
      <t>マチ</t>
    </rPh>
    <rPh sb="37" eb="39">
      <t>ソウゴウ</t>
    </rPh>
    <rPh sb="39" eb="41">
      <t>ブンカ</t>
    </rPh>
    <rPh sb="93" eb="94">
      <t>ダン</t>
    </rPh>
    <rPh sb="94" eb="95">
      <t>ナイ</t>
    </rPh>
    <rPh sb="95" eb="98">
      <t>エンソウカイ</t>
    </rPh>
    <rPh sb="99" eb="102">
      <t>コウリュウカイ</t>
    </rPh>
    <rPh sb="103" eb="105">
      <t>カクシュ</t>
    </rPh>
    <rPh sb="111" eb="113">
      <t>サンカ</t>
    </rPh>
    <phoneticPr fontId="5"/>
  </si>
  <si>
    <t>伊藤　孝昭</t>
    <rPh sb="0" eb="2">
      <t>イトウ</t>
    </rPh>
    <rPh sb="3" eb="5">
      <t>タカアキ</t>
    </rPh>
    <phoneticPr fontId="5"/>
  </si>
  <si>
    <t>練功</t>
    <rPh sb="0" eb="2">
      <t>レンコウ</t>
    </rPh>
    <phoneticPr fontId="5"/>
  </si>
  <si>
    <t>活動日：毎月第２・４火曜日 14:15～15:30 　　　　　　　　　　　　　　　　　　　　　　　　　　　　　　　　　　　　　　　　　　　　　　　　　　　　　　場所：東員町商工会館 2F 多目的ホール</t>
    <phoneticPr fontId="5"/>
  </si>
  <si>
    <t>2014/4</t>
    <phoneticPr fontId="5"/>
  </si>
  <si>
    <t>憩いのひろば</t>
    <rPh sb="0" eb="1">
      <t>イコ</t>
    </rPh>
    <phoneticPr fontId="5"/>
  </si>
  <si>
    <t>開催日：月、水、木、金曜日9:30～12:00　
サロン・おもちゃ病院・産直野菜販売</t>
    <rPh sb="0" eb="3">
      <t>カイサイビ</t>
    </rPh>
    <rPh sb="4" eb="5">
      <t>ツキ</t>
    </rPh>
    <rPh sb="6" eb="7">
      <t>スイ</t>
    </rPh>
    <rPh sb="8" eb="9">
      <t>モク</t>
    </rPh>
    <rPh sb="10" eb="11">
      <t>キン</t>
    </rPh>
    <rPh sb="11" eb="13">
      <t>ヨウビ</t>
    </rPh>
    <rPh sb="12" eb="13">
      <t>ビ</t>
    </rPh>
    <rPh sb="33" eb="35">
      <t>ビョウイン</t>
    </rPh>
    <rPh sb="36" eb="38">
      <t>サンチョク</t>
    </rPh>
    <rPh sb="38" eb="40">
      <t>ヤサイ</t>
    </rPh>
    <rPh sb="40" eb="42">
      <t>ハンバイ</t>
    </rPh>
    <phoneticPr fontId="5"/>
  </si>
  <si>
    <t>坂本秀男</t>
    <rPh sb="0" eb="2">
      <t>サカモト</t>
    </rPh>
    <rPh sb="2" eb="4">
      <t>ヒデオ</t>
    </rPh>
    <phoneticPr fontId="5"/>
  </si>
  <si>
    <t>2015/3</t>
    <phoneticPr fontId="5"/>
  </si>
  <si>
    <t>オカリナ合奏グループ　　　「カンターレ」</t>
    <rPh sb="4" eb="6">
      <t>ガッソウ</t>
    </rPh>
    <phoneticPr fontId="5"/>
  </si>
  <si>
    <t>毎週木曜日午後練習。高齢者施設、シニアクラブ、カフェなどへの出前演奏。その他イベント等に参加。</t>
    <rPh sb="0" eb="2">
      <t>マイシュウ</t>
    </rPh>
    <rPh sb="2" eb="5">
      <t>モクヨウビ</t>
    </rPh>
    <rPh sb="5" eb="7">
      <t>ゴゴ</t>
    </rPh>
    <rPh sb="7" eb="9">
      <t>レンシュウ</t>
    </rPh>
    <rPh sb="10" eb="13">
      <t>コウレイシャ</t>
    </rPh>
    <rPh sb="13" eb="15">
      <t>シセツ</t>
    </rPh>
    <rPh sb="30" eb="32">
      <t>デマエ</t>
    </rPh>
    <rPh sb="32" eb="34">
      <t>エンソウ</t>
    </rPh>
    <rPh sb="37" eb="38">
      <t>タ</t>
    </rPh>
    <rPh sb="42" eb="43">
      <t>トウ</t>
    </rPh>
    <rPh sb="44" eb="46">
      <t>サンカ</t>
    </rPh>
    <phoneticPr fontId="5"/>
  </si>
  <si>
    <t>2013/4</t>
    <phoneticPr fontId="5"/>
  </si>
  <si>
    <t>いのちの言葉プロジェクト</t>
    <rPh sb="4" eb="6">
      <t>コトバ</t>
    </rPh>
    <phoneticPr fontId="5"/>
  </si>
  <si>
    <t>いのちの大切さを伝える講演や人形劇・灯り展を開催している。小学校では人形劇を、中学・高校では講話をさせていただいている。</t>
    <rPh sb="4" eb="6">
      <t>タイセツ</t>
    </rPh>
    <rPh sb="8" eb="9">
      <t>ツタ</t>
    </rPh>
    <rPh sb="11" eb="13">
      <t>コウエン</t>
    </rPh>
    <rPh sb="18" eb="19">
      <t>アカ</t>
    </rPh>
    <rPh sb="20" eb="21">
      <t>テン</t>
    </rPh>
    <rPh sb="22" eb="24">
      <t>カイサイ</t>
    </rPh>
    <rPh sb="29" eb="32">
      <t>ショウガッコウ</t>
    </rPh>
    <rPh sb="34" eb="37">
      <t>ニンギョウゲキ</t>
    </rPh>
    <rPh sb="39" eb="41">
      <t>チュウガク</t>
    </rPh>
    <rPh sb="42" eb="44">
      <t>コウコウ</t>
    </rPh>
    <rPh sb="46" eb="48">
      <t>コウワ</t>
    </rPh>
    <phoneticPr fontId="5"/>
  </si>
  <si>
    <t>鷲見　三重子</t>
    <rPh sb="0" eb="2">
      <t>ス      ミ</t>
    </rPh>
    <rPh sb="3" eb="6">
      <t>ミ       エ     コ</t>
    </rPh>
    <phoneticPr fontId="5"/>
  </si>
  <si>
    <t>人権擁護</t>
  </si>
  <si>
    <t>2013/3</t>
    <phoneticPr fontId="5"/>
  </si>
  <si>
    <t>傾聴うさぎの会</t>
    <rPh sb="0" eb="1">
      <t>カタム</t>
    </rPh>
    <rPh sb="1" eb="2">
      <t>キ</t>
    </rPh>
    <rPh sb="6" eb="7">
      <t>カイ</t>
    </rPh>
    <phoneticPr fontId="5"/>
  </si>
  <si>
    <t>第3週目の月～木曜日デイサービス訪問、第4月曜日勉強会・報告会の開催。町内の個人宅訪問や町内外介護施設訪問。</t>
    <rPh sb="2" eb="4">
      <t>シュウメ</t>
    </rPh>
    <rPh sb="5" eb="6">
      <t>ゲツ</t>
    </rPh>
    <rPh sb="7" eb="8">
      <t>モク</t>
    </rPh>
    <rPh sb="16" eb="18">
      <t>ホウモン</t>
    </rPh>
    <rPh sb="19" eb="20">
      <t>ダイ</t>
    </rPh>
    <rPh sb="21" eb="24">
      <t>ゲツヨウビ</t>
    </rPh>
    <rPh sb="24" eb="26">
      <t>ベンキョウ</t>
    </rPh>
    <rPh sb="26" eb="27">
      <t>カイ</t>
    </rPh>
    <rPh sb="28" eb="31">
      <t>ホウコクカイ</t>
    </rPh>
    <rPh sb="32" eb="34">
      <t>カイサイ</t>
    </rPh>
    <rPh sb="35" eb="37">
      <t>チョウナイ</t>
    </rPh>
    <rPh sb="38" eb="41">
      <t>コジンタク</t>
    </rPh>
    <rPh sb="41" eb="43">
      <t>ホウモン</t>
    </rPh>
    <rPh sb="44" eb="47">
      <t>チョウナイガイ</t>
    </rPh>
    <rPh sb="47" eb="51">
      <t>カイゴシセツ</t>
    </rPh>
    <rPh sb="51" eb="52">
      <t>ホウ</t>
    </rPh>
    <rPh sb="52" eb="53">
      <t>トイ</t>
    </rPh>
    <phoneticPr fontId="5"/>
  </si>
  <si>
    <t>廣田　比富美</t>
    <rPh sb="0" eb="2">
      <t>ヒロタ</t>
    </rPh>
    <rPh sb="3" eb="4">
      <t>ヒ</t>
    </rPh>
    <rPh sb="4" eb="5">
      <t>フ</t>
    </rPh>
    <rPh sb="5" eb="6">
      <t>ミ</t>
    </rPh>
    <phoneticPr fontId="5"/>
  </si>
  <si>
    <t>健康、医療、福祉の増進</t>
  </si>
  <si>
    <t>2017/2</t>
    <phoneticPr fontId="5"/>
  </si>
  <si>
    <t>しゃくやく俳句会</t>
    <rPh sb="5" eb="7">
      <t>ハイク</t>
    </rPh>
    <rPh sb="7" eb="8">
      <t>カイ</t>
    </rPh>
    <phoneticPr fontId="5"/>
  </si>
  <si>
    <t>月1回の「句会」にて俳句のレベルアップと会員の親睦を図る。春と秋の吟行会で自然と親しむ。</t>
    <rPh sb="0" eb="1">
      <t>ツキ</t>
    </rPh>
    <rPh sb="2" eb="3">
      <t>カイ</t>
    </rPh>
    <rPh sb="5" eb="7">
      <t>クカイ</t>
    </rPh>
    <rPh sb="10" eb="12">
      <t>ハイク</t>
    </rPh>
    <rPh sb="20" eb="22">
      <t>カイイン</t>
    </rPh>
    <rPh sb="23" eb="25">
      <t>シンボク</t>
    </rPh>
    <rPh sb="26" eb="27">
      <t>ハカ</t>
    </rPh>
    <rPh sb="29" eb="30">
      <t>ハル</t>
    </rPh>
    <rPh sb="31" eb="32">
      <t>アキ</t>
    </rPh>
    <rPh sb="33" eb="36">
      <t>ギンコウカイ</t>
    </rPh>
    <rPh sb="37" eb="39">
      <t>シゼン</t>
    </rPh>
    <rPh sb="40" eb="41">
      <t>シタ</t>
    </rPh>
    <phoneticPr fontId="5"/>
  </si>
  <si>
    <t>国枝　隆生</t>
    <rPh sb="0" eb="2">
      <t>クニエダ</t>
    </rPh>
    <rPh sb="3" eb="5">
      <t>タカオ</t>
    </rPh>
    <phoneticPr fontId="5"/>
  </si>
  <si>
    <t>文化、芸術、スポーツの振興</t>
  </si>
  <si>
    <t>2013/1</t>
    <phoneticPr fontId="5"/>
  </si>
  <si>
    <t>民謡寿会</t>
    <rPh sb="0" eb="2">
      <t>ミ ンヨウ</t>
    </rPh>
    <rPh sb="2" eb="3">
      <t>コトブキ</t>
    </rPh>
    <rPh sb="3" eb="4">
      <t>　    カイ</t>
    </rPh>
    <phoneticPr fontId="5"/>
  </si>
  <si>
    <t>年３回笹尾在住会員の誕生会を開催。毎回２～３曲を披露している。毎回出席者6０名前後。いなべ市芸術文化協会・いなべ市教育委員会共催２１団体の舞台発表。東員町文化祭オープニングセレモニー。東員町文化協会主催、春の芸能祭出演。老人会・福祉施設でのボランティア公演。</t>
    <rPh sb="0" eb="1">
      <t>ネン</t>
    </rPh>
    <rPh sb="1" eb="3">
      <t>サンカイ</t>
    </rPh>
    <rPh sb="3" eb="5">
      <t>ササオ</t>
    </rPh>
    <rPh sb="5" eb="7">
      <t>ザイジュウ</t>
    </rPh>
    <rPh sb="7" eb="9">
      <t>カイイン</t>
    </rPh>
    <rPh sb="10" eb="13">
      <t>タンジョウカイ</t>
    </rPh>
    <rPh sb="14" eb="16">
      <t>カイサイ</t>
    </rPh>
    <rPh sb="17" eb="19">
      <t>マイカイ</t>
    </rPh>
    <rPh sb="22" eb="23">
      <t>キョク</t>
    </rPh>
    <rPh sb="24" eb="26">
      <t>ヒロウ</t>
    </rPh>
    <rPh sb="31" eb="33">
      <t>マイカイ</t>
    </rPh>
    <rPh sb="33" eb="36">
      <t>シュッセキシャ</t>
    </rPh>
    <rPh sb="38" eb="39">
      <t>メイ</t>
    </rPh>
    <rPh sb="39" eb="41">
      <t>ゼンゴ</t>
    </rPh>
    <rPh sb="45" eb="46">
      <t>シ</t>
    </rPh>
    <rPh sb="46" eb="48">
      <t>ゲイジュツ</t>
    </rPh>
    <rPh sb="48" eb="50">
      <t>ブンカ</t>
    </rPh>
    <rPh sb="50" eb="52">
      <t>キョウカイ</t>
    </rPh>
    <rPh sb="56" eb="57">
      <t>シ</t>
    </rPh>
    <rPh sb="57" eb="62">
      <t>キョウイクイインカイ</t>
    </rPh>
    <rPh sb="62" eb="64">
      <t>キョウサイ</t>
    </rPh>
    <rPh sb="66" eb="68">
      <t>ダンタイ</t>
    </rPh>
    <rPh sb="69" eb="71">
      <t>ブタイ</t>
    </rPh>
    <rPh sb="71" eb="73">
      <t>ハッピョウ</t>
    </rPh>
    <rPh sb="74" eb="77">
      <t>トウインチョウ</t>
    </rPh>
    <rPh sb="77" eb="80">
      <t>ブンカサイ</t>
    </rPh>
    <rPh sb="92" eb="95">
      <t>トウインチョウ</t>
    </rPh>
    <rPh sb="95" eb="97">
      <t>ブンカ</t>
    </rPh>
    <rPh sb="97" eb="99">
      <t>キョウカイ</t>
    </rPh>
    <rPh sb="99" eb="101">
      <t>シュサイ</t>
    </rPh>
    <rPh sb="102" eb="103">
      <t>ハル</t>
    </rPh>
    <rPh sb="104" eb="107">
      <t>ゲイノウサイ</t>
    </rPh>
    <rPh sb="107" eb="109">
      <t>シュツエン</t>
    </rPh>
    <rPh sb="110" eb="113">
      <t>ロウジンカイ</t>
    </rPh>
    <rPh sb="114" eb="118">
      <t>フクシシセツ</t>
    </rPh>
    <rPh sb="126" eb="128">
      <t>コウエン</t>
    </rPh>
    <phoneticPr fontId="5"/>
  </si>
  <si>
    <t>吉田　東四郎</t>
    <rPh sb="0" eb="2">
      <t>ヨシダ</t>
    </rPh>
    <rPh sb="3" eb="6">
      <t>トウシロウ</t>
    </rPh>
    <phoneticPr fontId="5"/>
  </si>
  <si>
    <t>2002/1</t>
    <phoneticPr fontId="5"/>
  </si>
  <si>
    <t>東員自然の会</t>
    <rPh sb="0" eb="2">
      <t>トウイン</t>
    </rPh>
    <rPh sb="2" eb="4">
      <t>シゼン</t>
    </rPh>
    <rPh sb="5" eb="6">
      <t>カイ</t>
    </rPh>
    <phoneticPr fontId="5"/>
  </si>
  <si>
    <t>年1～2回程度の全会員による情報交換、自然観察会、学習会の開催（会員以外の参加を認める）/東員町内のホタルマップに反映させる活動。/水性生物を含む自生生物の生息環境保全と生態調査及び種の保存。/子どもたちが自然に親しみ、学ぶための活動支援（年5回）/自然環境調査と情報の発信。/全国の保護団体研究者との交流</t>
    <rPh sb="0" eb="1">
      <t>ネン</t>
    </rPh>
    <phoneticPr fontId="5"/>
  </si>
  <si>
    <t>大谷勝治</t>
    <rPh sb="0" eb="2">
      <t>オオタニ</t>
    </rPh>
    <rPh sb="2" eb="4">
      <t>カツジ</t>
    </rPh>
    <phoneticPr fontId="5"/>
  </si>
  <si>
    <t>環境の保全</t>
  </si>
  <si>
    <t>2017/4</t>
    <phoneticPr fontId="5"/>
  </si>
  <si>
    <t>笹尾老人クラブ睦会</t>
    <rPh sb="0" eb="2">
      <t>ササオ</t>
    </rPh>
    <rPh sb="2" eb="4">
      <t>ロウジン</t>
    </rPh>
    <rPh sb="7" eb="9">
      <t>ムツミカイ</t>
    </rPh>
    <phoneticPr fontId="5"/>
  </si>
  <si>
    <t>理事会：毎月第1月曜日に定例会開催。
ふれあい友愛事業、誕生会、桜まつり、夏まつり、カラオケ大会、バス旅行など実施。</t>
    <rPh sb="0" eb="3">
      <t>リジカイ</t>
    </rPh>
    <rPh sb="4" eb="6">
      <t>マイツキ</t>
    </rPh>
    <rPh sb="6" eb="7">
      <t>ダイ</t>
    </rPh>
    <rPh sb="8" eb="11">
      <t>ゲツヨウビ</t>
    </rPh>
    <rPh sb="12" eb="15">
      <t>テイレイカイ</t>
    </rPh>
    <rPh sb="15" eb="17">
      <t>カイサイ</t>
    </rPh>
    <rPh sb="23" eb="25">
      <t>ユウアイ</t>
    </rPh>
    <rPh sb="25" eb="27">
      <t>ジギョウ</t>
    </rPh>
    <rPh sb="28" eb="31">
      <t>タンジョウカイ</t>
    </rPh>
    <rPh sb="32" eb="33">
      <t>サクラ</t>
    </rPh>
    <rPh sb="37" eb="38">
      <t>ナツ</t>
    </rPh>
    <rPh sb="46" eb="48">
      <t>タイカイ</t>
    </rPh>
    <rPh sb="51" eb="53">
      <t>リョコウ</t>
    </rPh>
    <rPh sb="55" eb="57">
      <t>ジッシ</t>
    </rPh>
    <phoneticPr fontId="5"/>
  </si>
  <si>
    <t>間瀬　武</t>
    <rPh sb="0" eb="2">
      <t>マセ</t>
    </rPh>
    <rPh sb="3" eb="4">
      <t>タケシ</t>
    </rPh>
    <phoneticPr fontId="5"/>
  </si>
  <si>
    <t>1979</t>
    <phoneticPr fontId="5"/>
  </si>
  <si>
    <t>YYフラ＆ウクレレグループ</t>
    <phoneticPr fontId="5"/>
  </si>
  <si>
    <t>東員町内及び北勢地域のイベントや老健や障がい者施設、シニアクラブなどへ出かけてのボランティア活動。メンバー間の交流や刺激を得ることを目的とした発表の場を設ける。　　　　　　　　　　　　　　　　　　　　　　　　　　　　　　　　　　　　　　　　　　　　　　　　　　　　　　　　　　　　　　　　　　　　</t>
    <phoneticPr fontId="5"/>
  </si>
  <si>
    <t>井上　楠旺子</t>
    <rPh sb="0" eb="2">
      <t>イノウエ</t>
    </rPh>
    <rPh sb="3" eb="4">
      <t>ナオ</t>
    </rPh>
    <rPh sb="4" eb="6">
      <t>コ</t>
    </rPh>
    <phoneticPr fontId="5"/>
  </si>
  <si>
    <t>1998/11</t>
    <phoneticPr fontId="5"/>
  </si>
  <si>
    <t>手づくり大好きジュニアクラブとういん</t>
    <rPh sb="0" eb="1">
      <t>テ</t>
    </rPh>
    <rPh sb="4" eb="6">
      <t>ダイス</t>
    </rPh>
    <phoneticPr fontId="5"/>
  </si>
  <si>
    <t xml:space="preserve">夏休み子ども体験教室を開催し、「手作りの織り機」でポケットポーチ、ヘアゴムを編む。「手作りの織り機」を家庭で活用してもらうためプレゼント。
</t>
    <rPh sb="0" eb="2">
      <t>ナツヤス</t>
    </rPh>
    <rPh sb="3" eb="4">
      <t>コ</t>
    </rPh>
    <rPh sb="6" eb="8">
      <t>タイケン</t>
    </rPh>
    <rPh sb="8" eb="10">
      <t>キョウシツ</t>
    </rPh>
    <rPh sb="11" eb="13">
      <t>カイサイ</t>
    </rPh>
    <rPh sb="16" eb="18">
      <t>テヅク</t>
    </rPh>
    <rPh sb="20" eb="21">
      <t>オ</t>
    </rPh>
    <rPh sb="22" eb="23">
      <t>キ</t>
    </rPh>
    <rPh sb="38" eb="39">
      <t>ア</t>
    </rPh>
    <rPh sb="51" eb="53">
      <t>カテイ</t>
    </rPh>
    <rPh sb="54" eb="56">
      <t>カツヨウ</t>
    </rPh>
    <phoneticPr fontId="5"/>
  </si>
  <si>
    <t>川松　由喜子</t>
    <rPh sb="0" eb="2">
      <t>カワマツ</t>
    </rPh>
    <rPh sb="3" eb="5">
      <t>ユキ</t>
    </rPh>
    <rPh sb="5" eb="6">
      <t>コ</t>
    </rPh>
    <phoneticPr fontId="5"/>
  </si>
  <si>
    <t>2017/7</t>
    <phoneticPr fontId="5"/>
  </si>
  <si>
    <t>東員町観光振興会もっとあっぷとういん</t>
  </si>
  <si>
    <t>東員町内イベント(こども歌舞伎、マルシェ、商工祭、コスモス祭りなど）で「猪名部ジジャーエール」を販売。</t>
    <rPh sb="0" eb="2">
      <t>トウイン</t>
    </rPh>
    <rPh sb="2" eb="3">
      <t>チョウ</t>
    </rPh>
    <rPh sb="3" eb="4">
      <t>ナイ</t>
    </rPh>
    <rPh sb="12" eb="15">
      <t>カブキ</t>
    </rPh>
    <rPh sb="21" eb="23">
      <t>ショウコウ</t>
    </rPh>
    <rPh sb="23" eb="24">
      <t>サイ</t>
    </rPh>
    <rPh sb="29" eb="30">
      <t>マツ</t>
    </rPh>
    <rPh sb="36" eb="37">
      <t>イノシシ</t>
    </rPh>
    <rPh sb="37" eb="38">
      <t>ナ</t>
    </rPh>
    <rPh sb="38" eb="39">
      <t>ベ</t>
    </rPh>
    <rPh sb="48" eb="50">
      <t>ハンバイ</t>
    </rPh>
    <phoneticPr fontId="5"/>
  </si>
  <si>
    <t>戸田　雅章</t>
    <rPh sb="0" eb="2">
      <t>ト　ダ</t>
    </rPh>
    <rPh sb="3" eb="5">
      <t>マサアキ</t>
    </rPh>
    <phoneticPr fontId="5"/>
  </si>
  <si>
    <t>特定非営利活動法人
かけはし桑愛</t>
    <rPh sb="0" eb="9">
      <t>トクテイヒエイリカツドウホウジン</t>
    </rPh>
    <rPh sb="14" eb="15">
      <t>ソウ</t>
    </rPh>
    <rPh sb="15" eb="16">
      <t>アイ</t>
    </rPh>
    <phoneticPr fontId="5"/>
  </si>
  <si>
    <t>資源物回収事業/地域の賑わい創出事業/地産に関する事業（クルクル朝市の開催もったいない運動による寄付用品の販売）/新たな公共の場作り促進事業（サロン＆はる開催）/なんでも相談事業/環境に配慮した生活の実践を図る事業</t>
    <phoneticPr fontId="5"/>
  </si>
  <si>
    <t>畑中　幸一</t>
    <rPh sb="0" eb="2">
      <t>ハタナカ</t>
    </rPh>
    <rPh sb="3" eb="5">
      <t>コウイチ</t>
    </rPh>
    <phoneticPr fontId="5"/>
  </si>
  <si>
    <t>2016/8</t>
    <phoneticPr fontId="5"/>
  </si>
  <si>
    <t>ＪａＪａＪａ　ＤＡＮＣＥ</t>
    <phoneticPr fontId="5"/>
  </si>
  <si>
    <t>水曜日17:30〜21:00（３クラス）東員町ネオポリス内施設でレッスンを行う。ジャズヒップホップというダンスのスタイルを中心に、年中さんから大人の方まで、ダンスレッスンを通して楽しく活動。元気なあいさつができるように、そして仲間と協力しながら目標に向かえるよう、日々の活動を進めている。これまで地元の祭やイベントに多数出演。2022年度からピラティス入門クラスもスタート。</t>
    <rPh sb="0" eb="3">
      <t>スイヨウビ</t>
    </rPh>
    <rPh sb="20" eb="23">
      <t>トウインチョウ</t>
    </rPh>
    <rPh sb="28" eb="29">
      <t>ナイ</t>
    </rPh>
    <rPh sb="29" eb="31">
      <t>シセツ</t>
    </rPh>
    <rPh sb="37" eb="38">
      <t>オコナ</t>
    </rPh>
    <rPh sb="65" eb="67">
      <t>ネンチュウ</t>
    </rPh>
    <rPh sb="86" eb="87">
      <t>トオ</t>
    </rPh>
    <rPh sb="89" eb="90">
      <t>タノ</t>
    </rPh>
    <rPh sb="92" eb="94">
      <t>カツドウ</t>
    </rPh>
    <rPh sb="148" eb="150">
      <t>ジモト</t>
    </rPh>
    <rPh sb="151" eb="152">
      <t>サイ</t>
    </rPh>
    <rPh sb="158" eb="160">
      <t>タスウ</t>
    </rPh>
    <rPh sb="160" eb="162">
      <t>シュツエン</t>
    </rPh>
    <rPh sb="167" eb="169">
      <t>ネンド</t>
    </rPh>
    <rPh sb="176" eb="178">
      <t>ニュウモン</t>
    </rPh>
    <phoneticPr fontId="5"/>
  </si>
  <si>
    <t>Ｙｕｉ</t>
    <phoneticPr fontId="5"/>
  </si>
  <si>
    <t xml:space="preserve">子どもの健全育成
文化、芸術、スポーツの振興
</t>
    <rPh sb="0" eb="1">
      <t>コ</t>
    </rPh>
    <rPh sb="4" eb="6">
      <t>ケンゼン</t>
    </rPh>
    <rPh sb="6" eb="8">
      <t>イクセイ</t>
    </rPh>
    <rPh sb="9" eb="11">
      <t>ブンカ</t>
    </rPh>
    <rPh sb="12" eb="14">
      <t>ゲイジュツ</t>
    </rPh>
    <rPh sb="20" eb="22">
      <t>シンコウ</t>
    </rPh>
    <phoneticPr fontId="5"/>
  </si>
  <si>
    <t>2013</t>
    <phoneticPr fontId="5"/>
  </si>
  <si>
    <t>いなべ自然楽校</t>
    <rPh sb="0" eb="7">
      <t>いなべしぜんがっこう</t>
    </rPh>
    <phoneticPr fontId="5" type="Hiragana" alignment="distributed"/>
  </si>
  <si>
    <t>人工林の除伐・間伐作業。不用木の伐倒。間伐材を使った物づくり。  会員研修（風呂イス、笛、里山学習、自然観察、木工旋盤講習）/野外活動場所づくり/子ども対象木工教室/小学校森林学習授業/他団体との交流等。</t>
    <rPh sb="35" eb="37">
      <t>フロ</t>
    </rPh>
    <rPh sb="40" eb="41">
      <t>フエ</t>
    </rPh>
    <rPh sb="44" eb="46">
      <t>ガクシュウ</t>
    </rPh>
    <rPh sb="47" eb="49">
      <t>シゼン</t>
    </rPh>
    <rPh sb="49" eb="51">
      <t>カンサツ</t>
    </rPh>
    <rPh sb="52" eb="54">
      <t>ガンセキ</t>
    </rPh>
    <rPh sb="54" eb="56">
      <t>センバン</t>
    </rPh>
    <rPh sb="56" eb="58">
      <t>コウシュウショウガッコウ</t>
    </rPh>
    <rPh sb="83" eb="85">
      <t>シンリン</t>
    </rPh>
    <rPh sb="85" eb="87">
      <t>ガクシュウ</t>
    </rPh>
    <rPh sb="87" eb="89">
      <t>ジュギョウ</t>
    </rPh>
    <rPh sb="91" eb="92">
      <t>タダンタイ</t>
    </rPh>
    <rPh sb="95" eb="97">
      <t>コウリュウ</t>
    </rPh>
    <rPh sb="97" eb="98">
      <t>トウ</t>
    </rPh>
    <phoneticPr fontId="5"/>
  </si>
  <si>
    <t>出口　省吾</t>
    <rPh sb="0" eb="5">
      <t>デグチ　ショウゴ</t>
    </rPh>
    <phoneticPr fontId="5" alignment="distributed"/>
  </si>
  <si>
    <t>2018/5</t>
    <phoneticPr fontId="5"/>
  </si>
  <si>
    <t>青春アートｉｎ</t>
    <rPh sb="0" eb="2">
      <t>せいしゅんあーといん</t>
    </rPh>
    <phoneticPr fontId="5" type="Hiragana" alignment="distributed"/>
  </si>
  <si>
    <t>「アコースティックの集い」をカフェレスト「くろがねも～ち」、笹尾コミュニティセンターで開催。　</t>
    <rPh sb="30" eb="32">
      <t>ササオ</t>
    </rPh>
    <phoneticPr fontId="5"/>
  </si>
  <si>
    <t>村上　文男</t>
    <rPh sb="0" eb="5">
      <t>ムラカミ　フミオ</t>
    </rPh>
    <phoneticPr fontId="5" alignment="distributed"/>
  </si>
  <si>
    <t>生活哲学学会 三重 
「蔵・らぼ」</t>
    <rPh sb="0" eb="2">
      <t>セイカツ</t>
    </rPh>
    <rPh sb="2" eb="4">
      <t>テツガク</t>
    </rPh>
    <rPh sb="4" eb="6">
      <t>ガッカイ</t>
    </rPh>
    <rPh sb="7" eb="9">
      <t>ミエ</t>
    </rPh>
    <rPh sb="12" eb="13">
      <t>クラ</t>
    </rPh>
    <phoneticPr fontId="5"/>
  </si>
  <si>
    <t>・大社祭の聞き取りと資料（写真等）集め/大社祭のパンフレット作成 ・青田刈り～しめ縄作り　　　　　　　　　　　　　　　　　　　　　　　　　　　　　　　　　　　　　　　　・東員町空き家対策セミナーの企画　　　　　　　　　　　　　　　　　　　　　　　　　　　　　　　　・とういん市民活動支援センターポスター展に参加</t>
    <rPh sb="1" eb="2">
      <t>ダイ</t>
    </rPh>
    <rPh sb="2" eb="3">
      <t>シャ</t>
    </rPh>
    <rPh sb="3" eb="4">
      <t>マツリ</t>
    </rPh>
    <rPh sb="5" eb="6">
      <t>キ</t>
    </rPh>
    <rPh sb="7" eb="8">
      <t>ト</t>
    </rPh>
    <rPh sb="10" eb="12">
      <t>シリョウ</t>
    </rPh>
    <rPh sb="13" eb="15">
      <t>シャシン</t>
    </rPh>
    <rPh sb="15" eb="16">
      <t>トウ</t>
    </rPh>
    <rPh sb="17" eb="18">
      <t>アツ</t>
    </rPh>
    <rPh sb="20" eb="22">
      <t>タイシャ</t>
    </rPh>
    <rPh sb="22" eb="23">
      <t>マツリ</t>
    </rPh>
    <rPh sb="34" eb="37">
      <t>アオタカ</t>
    </rPh>
    <rPh sb="41" eb="42">
      <t>ナワ</t>
    </rPh>
    <rPh sb="42" eb="43">
      <t>ツク</t>
    </rPh>
    <rPh sb="85" eb="88">
      <t>トウインチョウ</t>
    </rPh>
    <rPh sb="88" eb="89">
      <t>ア</t>
    </rPh>
    <rPh sb="90" eb="91">
      <t>ヤ</t>
    </rPh>
    <rPh sb="91" eb="93">
      <t>タイサク</t>
    </rPh>
    <rPh sb="98" eb="100">
      <t>キカク</t>
    </rPh>
    <rPh sb="137" eb="143">
      <t>シミンカツドウシエン</t>
    </rPh>
    <rPh sb="151" eb="152">
      <t>テン</t>
    </rPh>
    <rPh sb="153" eb="155">
      <t>サンカ</t>
    </rPh>
    <phoneticPr fontId="5"/>
  </si>
  <si>
    <t>南部  浩江</t>
    <rPh sb="0" eb="2">
      <t>ナンブ</t>
    </rPh>
    <rPh sb="4" eb="6">
      <t>ヒロエ</t>
    </rPh>
    <phoneticPr fontId="5"/>
  </si>
  <si>
    <t>2017/12</t>
    <phoneticPr fontId="5"/>
  </si>
  <si>
    <t>東員町世話やき人　はっぴいラボ</t>
    <rPh sb="0" eb="2">
      <t>とういん</t>
    </rPh>
    <rPh sb="2" eb="3">
      <t>まち</t>
    </rPh>
    <rPh sb="3" eb="5">
      <t>せわ</t>
    </rPh>
    <rPh sb="7" eb="8">
      <t>ひと</t>
    </rPh>
    <phoneticPr fontId="5" type="Hiragana"/>
  </si>
  <si>
    <t>毎月１回の定例会の開催/マルシェdeカフェ、コスモス祭りdeカフェの実施/婚活イベント開催/とういん市民活動支援センターポスター展に参加</t>
    <rPh sb="0" eb="1">
      <t>マイ</t>
    </rPh>
    <rPh sb="1" eb="2">
      <t>ツキ</t>
    </rPh>
    <rPh sb="3" eb="4">
      <t>カイ</t>
    </rPh>
    <rPh sb="5" eb="8">
      <t>テイレイカイ</t>
    </rPh>
    <rPh sb="9" eb="11">
      <t>カイサイ</t>
    </rPh>
    <rPh sb="26" eb="27">
      <t>マツ</t>
    </rPh>
    <rPh sb="34" eb="36">
      <t>ジッシ</t>
    </rPh>
    <rPh sb="37" eb="39">
      <t>コンカツ</t>
    </rPh>
    <rPh sb="43" eb="45">
      <t>カイサイ</t>
    </rPh>
    <phoneticPr fontId="5"/>
  </si>
  <si>
    <t>南部　浩江</t>
    <rPh sb="0" eb="2">
      <t>ナンブ</t>
    </rPh>
    <rPh sb="3" eb="5">
      <t>ヒロエ</t>
    </rPh>
    <phoneticPr fontId="5"/>
  </si>
  <si>
    <t>2016/10</t>
    <phoneticPr fontId="5"/>
  </si>
  <si>
    <t>☆ＳａＬｕＤ☆（サルー／乾杯）</t>
    <rPh sb="12" eb="14">
      <t>かんぱい</t>
    </rPh>
    <phoneticPr fontId="5" type="Hiragana"/>
  </si>
  <si>
    <t>東員町ふれあいセンターデイサービス、シニアクラブの地域カフェ等で、年間10回程度、定期演奏会を開催。
演奏練習は毎週火曜午後1時～5時、笹尾東2丁目集会所。</t>
    <rPh sb="26" eb="27">
      <t>イキ</t>
    </rPh>
    <rPh sb="33" eb="34">
      <t>ネン</t>
    </rPh>
    <rPh sb="57" eb="58">
      <t>シュウ</t>
    </rPh>
    <rPh sb="63" eb="64">
      <t>_x0000_</t>
    </rPh>
    <rPh sb="66" eb="67">
      <t/>
    </rPh>
    <rPh sb="68" eb="70">
      <t>ササオ</t>
    </rPh>
    <rPh sb="70" eb="71">
      <t>ヒガシ</t>
    </rPh>
    <rPh sb="72" eb="74">
      <t>チョウメ</t>
    </rPh>
    <rPh sb="74" eb="76">
      <t>シュウカイ</t>
    </rPh>
    <rPh sb="76" eb="77">
      <t>ジョ</t>
    </rPh>
    <phoneticPr fontId="5"/>
  </si>
  <si>
    <t>近田　稔</t>
    <rPh sb="0" eb="2">
      <t>ちかだ</t>
    </rPh>
    <rPh sb="3" eb="4">
      <t>みのる</t>
    </rPh>
    <phoneticPr fontId="5" type="Hiragana"/>
  </si>
  <si>
    <t>2018/7</t>
    <phoneticPr fontId="5"/>
  </si>
  <si>
    <t>東員俳句会</t>
    <rPh sb="0" eb="2">
      <t>トウイン</t>
    </rPh>
    <rPh sb="2" eb="4">
      <t>ハイク</t>
    </rPh>
    <rPh sb="4" eb="5">
      <t>カイ</t>
    </rPh>
    <phoneticPr fontId="5"/>
  </si>
  <si>
    <t>毎月第2水曜日PM1時～3時まで、勤労者会館(商工会館)にて、俳句の勉強会開催。一人3句を提出してその中から8句を選句して、批評し、感想を述べ合い指導者から講評を得る。添削もあり。</t>
    <phoneticPr fontId="5"/>
  </si>
  <si>
    <t>上原　君代</t>
    <rPh sb="0" eb="2">
      <t>ウエハラ</t>
    </rPh>
    <rPh sb="3" eb="5">
      <t>キミヨ</t>
    </rPh>
    <phoneticPr fontId="5"/>
  </si>
  <si>
    <t>社会教育の推進</t>
    <rPh sb="0" eb="2">
      <t>シャカイ</t>
    </rPh>
    <rPh sb="2" eb="4">
      <t>キョウイク</t>
    </rPh>
    <rPh sb="5" eb="7">
      <t>スイシン</t>
    </rPh>
    <phoneticPr fontId="5"/>
  </si>
  <si>
    <t>1976/3</t>
    <phoneticPr fontId="5"/>
  </si>
  <si>
    <t>みらいへのいっぽ</t>
  </si>
  <si>
    <t>月1回第4日曜日に、子ども食堂開催。食事・居場所の提供。多世代交流・地域コミュニティ・子どもの居場所をつくるために活動しています。六把野コミュニティセンターで、こども食堂（なかよし食堂）を開催しています。</t>
    <rPh sb="0" eb="1">
      <t>ツキ</t>
    </rPh>
    <rPh sb="2" eb="3">
      <t>カイ</t>
    </rPh>
    <rPh sb="3" eb="4">
      <t>ダイ</t>
    </rPh>
    <rPh sb="5" eb="8">
      <t>ニチヨウビ</t>
    </rPh>
    <rPh sb="10" eb="11">
      <t>コ</t>
    </rPh>
    <rPh sb="13" eb="15">
      <t>ショクドウ</t>
    </rPh>
    <rPh sb="15" eb="17">
      <t>カイサイ</t>
    </rPh>
    <rPh sb="18" eb="20">
      <t>ショクジ</t>
    </rPh>
    <rPh sb="21" eb="24">
      <t>イバショ</t>
    </rPh>
    <rPh sb="25" eb="27">
      <t>テイキョウ</t>
    </rPh>
    <rPh sb="28" eb="31">
      <t>タセダイ</t>
    </rPh>
    <rPh sb="31" eb="33">
      <t>コウリュウ</t>
    </rPh>
    <rPh sb="34" eb="36">
      <t>チイキ</t>
    </rPh>
    <rPh sb="43" eb="44">
      <t>コ</t>
    </rPh>
    <rPh sb="47" eb="50">
      <t>イバショ</t>
    </rPh>
    <rPh sb="57" eb="59">
      <t>カツドウ</t>
    </rPh>
    <rPh sb="65" eb="68">
      <t>ロッパノ</t>
    </rPh>
    <rPh sb="83" eb="85">
      <t>ショクドウ</t>
    </rPh>
    <rPh sb="90" eb="92">
      <t>ショクドウ</t>
    </rPh>
    <rPh sb="94" eb="96">
      <t>カイサイ</t>
    </rPh>
    <phoneticPr fontId="5"/>
  </si>
  <si>
    <t>笹岡余史子</t>
    <rPh sb="0" eb="2">
      <t>ササオカ</t>
    </rPh>
    <rPh sb="2" eb="5">
      <t>ヨシコ</t>
    </rPh>
    <phoneticPr fontId="5"/>
  </si>
  <si>
    <t>2020/12</t>
    <phoneticPr fontId="5"/>
  </si>
  <si>
    <t>中上Locks（ロックス）</t>
    <rPh sb="0" eb="2">
      <t>ナカガミ</t>
    </rPh>
    <phoneticPr fontId="5"/>
  </si>
  <si>
    <t>員弁川堤防の法面草刈り・県道（桑名大安線）の法面草刈り
・空地の草刈りや樹木伐採等</t>
    <rPh sb="0" eb="2">
      <t>イナベ</t>
    </rPh>
    <rPh sb="2" eb="3">
      <t>ガワ</t>
    </rPh>
    <rPh sb="3" eb="5">
      <t>テイボウ</t>
    </rPh>
    <rPh sb="6" eb="8">
      <t>ノリメン</t>
    </rPh>
    <rPh sb="8" eb="10">
      <t>クサカリ</t>
    </rPh>
    <rPh sb="12" eb="14">
      <t>ケンドウ</t>
    </rPh>
    <rPh sb="15" eb="17">
      <t>クワナ</t>
    </rPh>
    <rPh sb="17" eb="19">
      <t>ダイアン</t>
    </rPh>
    <rPh sb="19" eb="20">
      <t>セン</t>
    </rPh>
    <rPh sb="22" eb="24">
      <t>ノリメン</t>
    </rPh>
    <rPh sb="24" eb="26">
      <t>クサカリ</t>
    </rPh>
    <rPh sb="29" eb="31">
      <t>アキチ</t>
    </rPh>
    <rPh sb="32" eb="34">
      <t>クサカ</t>
    </rPh>
    <rPh sb="36" eb="38">
      <t>ジュモク</t>
    </rPh>
    <rPh sb="38" eb="41">
      <t>バッサイトウ</t>
    </rPh>
    <phoneticPr fontId="5"/>
  </si>
  <si>
    <t>廣田久男</t>
    <rPh sb="0" eb="2">
      <t>ヒロタ</t>
    </rPh>
    <rPh sb="2" eb="4">
      <t>ヒサオ</t>
    </rPh>
    <phoneticPr fontId="5"/>
  </si>
  <si>
    <t>環境の保全
まちづくりの推進</t>
    <rPh sb="0" eb="2">
      <t>カンキョウ</t>
    </rPh>
    <rPh sb="3" eb="5">
      <t>ホゼン</t>
    </rPh>
    <rPh sb="12" eb="14">
      <t>スイシン</t>
    </rPh>
    <phoneticPr fontId="5"/>
  </si>
  <si>
    <t>2022/4</t>
    <phoneticPr fontId="5"/>
  </si>
  <si>
    <t>陶芸第一クラブ</t>
    <rPh sb="0" eb="2">
      <t>トウゲイ</t>
    </rPh>
    <rPh sb="2" eb="4">
      <t>ダイイチ</t>
    </rPh>
    <phoneticPr fontId="5"/>
  </si>
  <si>
    <t>各会員が作りたい作品をイメージして、粘土を手びねりや型、ろくろ等で作り上げ、素焼きした後に釉薬で絵を描いたり、掛け本焼して完成させます。毎月第二・第四月曜日午後1時～3時45分　東員町文化センター陶芸作業室にて作陶をしています。年3～４回陶芸作業室隣のひばり窯で素焼・本焼を行います。</t>
    <rPh sb="105" eb="107">
      <t>サクトウ</t>
    </rPh>
    <rPh sb="114" eb="116">
      <t>マイツキ</t>
    </rPh>
    <rPh sb="121" eb="124">
      <t>ガイトウビ</t>
    </rPh>
    <rPh sb="125" eb="127">
      <t>シュクジツ</t>
    </rPh>
    <rPh sb="128" eb="130">
      <t>バアイ</t>
    </rPh>
    <rPh sb="131" eb="133">
      <t>ヘンコウゴゴジジフントウインチョウブンカトウゲイサギョウシツカイサイネンサンカイヨンカゲツマイトウゲイサギョウシツトナリカマスヤキホンヤ</t>
    </rPh>
    <rPh sb="137" eb="138">
      <t>オコナ</t>
    </rPh>
    <phoneticPr fontId="5"/>
  </si>
  <si>
    <t>松野　宏</t>
    <rPh sb="0" eb="2">
      <t>マツノ</t>
    </rPh>
    <rPh sb="3" eb="4">
      <t>ヒロシ</t>
    </rPh>
    <phoneticPr fontId="5"/>
  </si>
  <si>
    <t>1990/4</t>
    <phoneticPr fontId="5"/>
  </si>
  <si>
    <t>とういんネット販売代行部</t>
    <rPh sb="7" eb="9">
      <t>ハンバイ</t>
    </rPh>
    <rPh sb="9" eb="12">
      <t>ダイコウブ</t>
    </rPh>
    <phoneticPr fontId="5"/>
  </si>
  <si>
    <t>売りたい人の手作り作品をフリマアプリで販売代行します。
SNSで手作り作品を公開、発信して多くの方にご覧いただけるようにします。手づくり作品を販売希望の方はご連絡ください。</t>
    <rPh sb="0" eb="1">
      <t>ウ</t>
    </rPh>
    <rPh sb="4" eb="5">
      <t>ヒト</t>
    </rPh>
    <rPh sb="6" eb="8">
      <t>テヅク</t>
    </rPh>
    <rPh sb="9" eb="11">
      <t>サクヒン</t>
    </rPh>
    <rPh sb="19" eb="23">
      <t>ハンバイダイコウ</t>
    </rPh>
    <rPh sb="32" eb="34">
      <t>テヅク</t>
    </rPh>
    <rPh sb="35" eb="37">
      <t>サクヒン</t>
    </rPh>
    <rPh sb="38" eb="40">
      <t>コウカイ</t>
    </rPh>
    <rPh sb="41" eb="43">
      <t>ハッシン</t>
    </rPh>
    <rPh sb="45" eb="46">
      <t>オオ</t>
    </rPh>
    <rPh sb="48" eb="49">
      <t>カタ</t>
    </rPh>
    <rPh sb="51" eb="52">
      <t>ラン</t>
    </rPh>
    <rPh sb="64" eb="65">
      <t>テ</t>
    </rPh>
    <rPh sb="68" eb="70">
      <t>サクヒン</t>
    </rPh>
    <rPh sb="71" eb="73">
      <t>ハンバイ</t>
    </rPh>
    <rPh sb="73" eb="75">
      <t>キボウ</t>
    </rPh>
    <rPh sb="76" eb="77">
      <t>カタ</t>
    </rPh>
    <rPh sb="79" eb="81">
      <t>レンラク</t>
    </rPh>
    <phoneticPr fontId="5"/>
  </si>
  <si>
    <t>伊藤　頌仁</t>
    <rPh sb="0" eb="2">
      <t>イトウ</t>
    </rPh>
    <rPh sb="3" eb="5">
      <t>キミヒト</t>
    </rPh>
    <phoneticPr fontId="5"/>
  </si>
  <si>
    <t>まちづくりの推進
NPO支援</t>
    <rPh sb="6" eb="8">
      <t>スイシン</t>
    </rPh>
    <rPh sb="12" eb="14">
      <t>シエン</t>
    </rPh>
    <phoneticPr fontId="5"/>
  </si>
  <si>
    <t>2022/6</t>
    <phoneticPr fontId="5"/>
  </si>
  <si>
    <t>出前寄席　とういん楽語
の会</t>
    <rPh sb="0" eb="4">
      <t>でまえよせ</t>
    </rPh>
    <rPh sb="9" eb="10">
      <t>らく</t>
    </rPh>
    <rPh sb="10" eb="11">
      <t>ご</t>
    </rPh>
    <rPh sb="13" eb="14">
      <t>かい</t>
    </rPh>
    <phoneticPr fontId="5" type="Hiragana" alignment="distributed"/>
  </si>
  <si>
    <t>「出前寄席」　地域のイベント、集会、老人会または福祉施設などに落語でボランティア参加し交流を行う。「とういん落研」月１～２回落語の稽古。</t>
    <rPh sb="1" eb="5">
      <t>デマエヨセ</t>
    </rPh>
    <rPh sb="7" eb="9">
      <t>チイキ</t>
    </rPh>
    <rPh sb="15" eb="17">
      <t>シュウカイ</t>
    </rPh>
    <rPh sb="18" eb="21">
      <t>ロウジンカイ</t>
    </rPh>
    <rPh sb="24" eb="28">
      <t>フクシシセツ</t>
    </rPh>
    <rPh sb="31" eb="33">
      <t>ラクゴ</t>
    </rPh>
    <rPh sb="40" eb="42">
      <t>サンカ</t>
    </rPh>
    <rPh sb="43" eb="45">
      <t>コウリュウ</t>
    </rPh>
    <rPh sb="46" eb="47">
      <t>オコナ</t>
    </rPh>
    <rPh sb="54" eb="56">
      <t>オチケン</t>
    </rPh>
    <rPh sb="57" eb="58">
      <t>ツキ</t>
    </rPh>
    <rPh sb="61" eb="62">
      <t>カイ</t>
    </rPh>
    <rPh sb="62" eb="64">
      <t>ラクゴ</t>
    </rPh>
    <rPh sb="65" eb="67">
      <t>ケイコ</t>
    </rPh>
    <phoneticPr fontId="5"/>
  </si>
  <si>
    <t xml:space="preserve">笑美家きなこ
</t>
    <rPh sb="0" eb="1">
      <t>ワラビヤ</t>
    </rPh>
    <phoneticPr fontId="5"/>
  </si>
  <si>
    <t>文化、芸術、スポーツの振興</t>
    <phoneticPr fontId="5"/>
  </si>
  <si>
    <t>2022/10</t>
    <phoneticPr fontId="5"/>
  </si>
  <si>
    <t>OHANA</t>
    <phoneticPr fontId="5"/>
  </si>
  <si>
    <t>゛育児につかれた″゛1人になりたい″゛自分の時間がほしい″などそんなパパやママのお子さんをお預かりしてパパママたちは２時間好きなことをして過ごしてもらう。一時預かりだと不安という方もみえるので少し離れたところでお預かりをして子どもが遊ぶ様子が見えるところで自由時間を過ごしてもらう。保育士や色んな世代の方と遊ぶ子どもの様子を見て学びになったり、その場で質問できたり、子育て相談も出来る。みんなで子育て出来る場所にする。</t>
    <rPh sb="1" eb="3">
      <t>イクジ</t>
    </rPh>
    <rPh sb="10" eb="12">
      <t>ヒトリ</t>
    </rPh>
    <rPh sb="19" eb="21">
      <t>ジブン</t>
    </rPh>
    <rPh sb="22" eb="24">
      <t>ジカン</t>
    </rPh>
    <rPh sb="41" eb="42">
      <t>コ</t>
    </rPh>
    <rPh sb="46" eb="47">
      <t>アズ</t>
    </rPh>
    <rPh sb="58" eb="61">
      <t>ニジカン</t>
    </rPh>
    <rPh sb="61" eb="62">
      <t>ス</t>
    </rPh>
    <rPh sb="69" eb="70">
      <t>ス</t>
    </rPh>
    <rPh sb="77" eb="79">
      <t>イチジ</t>
    </rPh>
    <rPh sb="79" eb="80">
      <t>アズ</t>
    </rPh>
    <rPh sb="84" eb="86">
      <t>フアン</t>
    </rPh>
    <rPh sb="89" eb="90">
      <t>カタ</t>
    </rPh>
    <rPh sb="96" eb="97">
      <t>スコ</t>
    </rPh>
    <rPh sb="98" eb="99">
      <t>ハナ</t>
    </rPh>
    <rPh sb="106" eb="107">
      <t>アズ</t>
    </rPh>
    <rPh sb="112" eb="113">
      <t>コ</t>
    </rPh>
    <rPh sb="116" eb="117">
      <t>アソ</t>
    </rPh>
    <rPh sb="118" eb="120">
      <t>ヨウス</t>
    </rPh>
    <rPh sb="121" eb="122">
      <t>ミ</t>
    </rPh>
    <rPh sb="128" eb="132">
      <t>ジユウジカン</t>
    </rPh>
    <rPh sb="133" eb="134">
      <t>ス</t>
    </rPh>
    <rPh sb="141" eb="144">
      <t>ホイクシ</t>
    </rPh>
    <rPh sb="145" eb="146">
      <t>イロ</t>
    </rPh>
    <rPh sb="148" eb="150">
      <t>セダイ</t>
    </rPh>
    <rPh sb="151" eb="152">
      <t>カタ</t>
    </rPh>
    <rPh sb="153" eb="154">
      <t>アソ</t>
    </rPh>
    <rPh sb="155" eb="156">
      <t>コ</t>
    </rPh>
    <rPh sb="159" eb="161">
      <t>ヨウス</t>
    </rPh>
    <rPh sb="162" eb="163">
      <t>ミ</t>
    </rPh>
    <rPh sb="164" eb="165">
      <t>マナ</t>
    </rPh>
    <rPh sb="174" eb="175">
      <t>バ</t>
    </rPh>
    <rPh sb="176" eb="178">
      <t>シツモン</t>
    </rPh>
    <rPh sb="183" eb="185">
      <t>コソダ</t>
    </rPh>
    <rPh sb="186" eb="188">
      <t>ソウダン</t>
    </rPh>
    <rPh sb="189" eb="191">
      <t>デキ</t>
    </rPh>
    <rPh sb="197" eb="199">
      <t>コソダ</t>
    </rPh>
    <rPh sb="200" eb="202">
      <t>デキ</t>
    </rPh>
    <rPh sb="203" eb="205">
      <t>バショ</t>
    </rPh>
    <phoneticPr fontId="5"/>
  </si>
  <si>
    <t>廣瀨めぐみ</t>
    <rPh sb="0" eb="2">
      <t>ヒロセ</t>
    </rPh>
    <phoneticPr fontId="5"/>
  </si>
  <si>
    <t>社会教育の推進
まちづくりの推進
男女共同参画社会の形成の促進
子どもの健全育成</t>
    <rPh sb="0" eb="2">
      <t>シャカイ</t>
    </rPh>
    <rPh sb="2" eb="4">
      <t>キョウイク</t>
    </rPh>
    <rPh sb="5" eb="7">
      <t>スイシン</t>
    </rPh>
    <rPh sb="14" eb="16">
      <t>スイシン</t>
    </rPh>
    <rPh sb="17" eb="19">
      <t>ダンジョ</t>
    </rPh>
    <rPh sb="19" eb="21">
      <t>キョウドウ</t>
    </rPh>
    <rPh sb="21" eb="25">
      <t>サンカクシャカイ</t>
    </rPh>
    <rPh sb="26" eb="28">
      <t>ケイセイ</t>
    </rPh>
    <rPh sb="29" eb="31">
      <t>ソクシン</t>
    </rPh>
    <rPh sb="32" eb="33">
      <t>コ</t>
    </rPh>
    <rPh sb="36" eb="38">
      <t>ケンゼン</t>
    </rPh>
    <rPh sb="38" eb="40">
      <t>イクセイ</t>
    </rPh>
    <phoneticPr fontId="5"/>
  </si>
  <si>
    <t>きさらぎ会</t>
    <rPh sb="4" eb="5">
      <t>カイ</t>
    </rPh>
    <phoneticPr fontId="5"/>
  </si>
  <si>
    <t>・聖宝寺紅葉茶会（11月）・聖宝寺新緑茶会（5月）・茶道に対して関心のある方の集まりにお抹茶を点てて飲む機会を設けています。・月一回の勉強会</t>
    <rPh sb="1" eb="2">
      <t>セイ</t>
    </rPh>
    <rPh sb="2" eb="3">
      <t>ホウ</t>
    </rPh>
    <rPh sb="3" eb="4">
      <t>テラ</t>
    </rPh>
    <rPh sb="4" eb="6">
      <t>コウヨウ</t>
    </rPh>
    <rPh sb="6" eb="8">
      <t>チャカイ</t>
    </rPh>
    <rPh sb="11" eb="12">
      <t>ガツ</t>
    </rPh>
    <rPh sb="14" eb="15">
      <t>セイ</t>
    </rPh>
    <rPh sb="15" eb="16">
      <t>ホウ</t>
    </rPh>
    <rPh sb="16" eb="17">
      <t>テラ</t>
    </rPh>
    <rPh sb="17" eb="19">
      <t>シンリョク</t>
    </rPh>
    <rPh sb="19" eb="21">
      <t>チャカイ</t>
    </rPh>
    <rPh sb="23" eb="24">
      <t>ガツ</t>
    </rPh>
    <rPh sb="26" eb="28">
      <t>サドウ</t>
    </rPh>
    <rPh sb="29" eb="30">
      <t>タイ</t>
    </rPh>
    <rPh sb="32" eb="34">
      <t>カンシン</t>
    </rPh>
    <rPh sb="37" eb="38">
      <t>カタ</t>
    </rPh>
    <rPh sb="39" eb="40">
      <t>アツ</t>
    </rPh>
    <rPh sb="44" eb="46">
      <t>マッチャ</t>
    </rPh>
    <rPh sb="47" eb="48">
      <t>タ</t>
    </rPh>
    <rPh sb="50" eb="51">
      <t>ノ</t>
    </rPh>
    <rPh sb="52" eb="54">
      <t>キカイ</t>
    </rPh>
    <rPh sb="55" eb="56">
      <t>モウ</t>
    </rPh>
    <rPh sb="63" eb="66">
      <t>ツキイッカイ</t>
    </rPh>
    <rPh sb="67" eb="70">
      <t>ベンキョウカイ</t>
    </rPh>
    <phoneticPr fontId="5"/>
  </si>
  <si>
    <t>波多野真由美</t>
    <rPh sb="0" eb="3">
      <t>ハタノ</t>
    </rPh>
    <rPh sb="3" eb="6">
      <t>マユミ</t>
    </rPh>
    <phoneticPr fontId="5"/>
  </si>
  <si>
    <t>2019．2</t>
    <phoneticPr fontId="5"/>
  </si>
  <si>
    <t>白梅の会</t>
    <rPh sb="0" eb="2">
      <t>シラウメ</t>
    </rPh>
    <rPh sb="3" eb="4">
      <t>カイ</t>
    </rPh>
    <phoneticPr fontId="5"/>
  </si>
  <si>
    <t>・季節のイベント活動の中でお抹茶を取り入れて、茶道に対して関心を持っていただく。
・毎年、シニア対象のお茶会、小学生対象のお抹茶体験会をする。
・練香、陶芸、香合（お香を入れる器）など和全般について、年1～2回集まり勉強しております。</t>
    <phoneticPr fontId="5"/>
  </si>
  <si>
    <t>丸山 美智子</t>
    <rPh sb="0" eb="2">
      <t>マルヤマ</t>
    </rPh>
    <rPh sb="3" eb="6">
      <t>ミナコ</t>
    </rPh>
    <phoneticPr fontId="5"/>
  </si>
  <si>
    <t>2023./1</t>
    <phoneticPr fontId="5"/>
  </si>
  <si>
    <t>Shainy　English
英語劇の会</t>
    <rPh sb="15" eb="17">
      <t>エイゴ</t>
    </rPh>
    <rPh sb="17" eb="18">
      <t>ゲキ</t>
    </rPh>
    <rPh sb="19" eb="20">
      <t>カイ</t>
    </rPh>
    <phoneticPr fontId="5"/>
  </si>
  <si>
    <t>児童が英語劇を練習、発表する場を設ける。
児童に英語や劇作りの楽しさを感じてもらうような体験活動を企画、運営する。
練習場所：代表者自宅・城山1丁目集会所　　　
３回/年、英語劇の発表を実施（７，１１，３月）</t>
    <rPh sb="0" eb="2">
      <t>ジドウ</t>
    </rPh>
    <rPh sb="3" eb="6">
      <t>エイゴゲキ</t>
    </rPh>
    <rPh sb="7" eb="9">
      <t>レンシュウ</t>
    </rPh>
    <rPh sb="10" eb="12">
      <t>ハッピョウ</t>
    </rPh>
    <rPh sb="14" eb="15">
      <t>バ</t>
    </rPh>
    <rPh sb="16" eb="17">
      <t>モウ</t>
    </rPh>
    <rPh sb="21" eb="23">
      <t>ジドウ</t>
    </rPh>
    <rPh sb="24" eb="26">
      <t>エイゴ</t>
    </rPh>
    <rPh sb="27" eb="29">
      <t>ゲキヅク</t>
    </rPh>
    <rPh sb="31" eb="32">
      <t>タノ</t>
    </rPh>
    <rPh sb="35" eb="36">
      <t>カン</t>
    </rPh>
    <rPh sb="44" eb="48">
      <t>タイケンカツドウ</t>
    </rPh>
    <rPh sb="49" eb="51">
      <t>キカク</t>
    </rPh>
    <rPh sb="52" eb="54">
      <t>ウンエイ</t>
    </rPh>
    <phoneticPr fontId="5"/>
  </si>
  <si>
    <t>石切山麻優美</t>
    <rPh sb="0" eb="3">
      <t>イシキリヤマ</t>
    </rPh>
    <rPh sb="3" eb="4">
      <t>ア　ユミ</t>
    </rPh>
    <phoneticPr fontId="5"/>
  </si>
  <si>
    <t>子どもの健全育成・国際協力
文化、芸能、スポーツの振興・多文化共生社会</t>
    <rPh sb="0" eb="1">
      <t>コ</t>
    </rPh>
    <rPh sb="4" eb="8">
      <t>ケンゼンイクセイ</t>
    </rPh>
    <rPh sb="9" eb="13">
      <t>コクサイキョウリョク</t>
    </rPh>
    <rPh sb="15" eb="22">
      <t>タブンカキョウセイシャカイ</t>
    </rPh>
    <phoneticPr fontId="5"/>
  </si>
  <si>
    <t>2020/6</t>
    <phoneticPr fontId="5"/>
  </si>
  <si>
    <t>ファミリーサークル
きっず～な</t>
    <phoneticPr fontId="5"/>
  </si>
  <si>
    <t>孤育てをなくし、親子交流できる場所作り。
学年の差をなくし子どもの健全育成を図る。
活動日時：主に長期休みの時に活動予定。（例）夏休み1回/週。冬休み2回程度。春休み2回程度
活動場所候補：商工会議所多目的ホール・寺院</t>
    <rPh sb="0" eb="1">
      <t>コ</t>
    </rPh>
    <rPh sb="1" eb="2">
      <t>ソダ</t>
    </rPh>
    <rPh sb="8" eb="12">
      <t>オヤココウリュウ</t>
    </rPh>
    <rPh sb="15" eb="18">
      <t>バショヅク</t>
    </rPh>
    <rPh sb="21" eb="23">
      <t>ガクネン</t>
    </rPh>
    <rPh sb="24" eb="25">
      <t>サ</t>
    </rPh>
    <rPh sb="29" eb="30">
      <t>コ</t>
    </rPh>
    <rPh sb="33" eb="37">
      <t>ケンゼンイクセイ</t>
    </rPh>
    <rPh sb="38" eb="39">
      <t>ハカ</t>
    </rPh>
    <rPh sb="42" eb="44">
      <t>カツドウ</t>
    </rPh>
    <rPh sb="44" eb="46">
      <t>ニチジ</t>
    </rPh>
    <rPh sb="47" eb="48">
      <t>オモ</t>
    </rPh>
    <rPh sb="49" eb="51">
      <t>チョウキ</t>
    </rPh>
    <rPh sb="51" eb="52">
      <t>ヤス</t>
    </rPh>
    <rPh sb="54" eb="55">
      <t>トキ</t>
    </rPh>
    <rPh sb="56" eb="58">
      <t>カツドウ</t>
    </rPh>
    <rPh sb="58" eb="60">
      <t>ヨテイ</t>
    </rPh>
    <rPh sb="62" eb="63">
      <t>レイ</t>
    </rPh>
    <rPh sb="64" eb="66">
      <t>ナツヤス</t>
    </rPh>
    <rPh sb="68" eb="69">
      <t>カイ</t>
    </rPh>
    <rPh sb="70" eb="71">
      <t>シュウ</t>
    </rPh>
    <rPh sb="72" eb="74">
      <t>フユヤス</t>
    </rPh>
    <rPh sb="76" eb="77">
      <t>カイ</t>
    </rPh>
    <rPh sb="77" eb="79">
      <t>テイド</t>
    </rPh>
    <rPh sb="80" eb="82">
      <t>ハルヤス</t>
    </rPh>
    <rPh sb="84" eb="87">
      <t>カイテイド</t>
    </rPh>
    <rPh sb="88" eb="92">
      <t>カツドウバショ</t>
    </rPh>
    <rPh sb="92" eb="94">
      <t>コウホ</t>
    </rPh>
    <rPh sb="95" eb="100">
      <t>ショウコウカイギショ</t>
    </rPh>
    <rPh sb="100" eb="103">
      <t>タモクテキ</t>
    </rPh>
    <rPh sb="107" eb="109">
      <t>ジイン</t>
    </rPh>
    <phoneticPr fontId="5"/>
  </si>
  <si>
    <t>伊藤　沙織</t>
    <rPh sb="0" eb="2">
      <t>イトウ</t>
    </rPh>
    <rPh sb="3" eb="5">
      <t>サオリ</t>
    </rPh>
    <phoneticPr fontId="5"/>
  </si>
  <si>
    <t>子どもの健全育成</t>
    <rPh sb="0" eb="1">
      <t>コ</t>
    </rPh>
    <rPh sb="4" eb="8">
      <t>ケンゼンイクセイ</t>
    </rPh>
    <phoneticPr fontId="5"/>
  </si>
  <si>
    <t>2023/1</t>
    <phoneticPr fontId="5"/>
  </si>
  <si>
    <t>東員町をかたる会</t>
    <rPh sb="0" eb="3">
      <t>トウインチョウ</t>
    </rPh>
    <rPh sb="7" eb="8">
      <t>カイ</t>
    </rPh>
    <phoneticPr fontId="5"/>
  </si>
  <si>
    <t>“まちづくり”について日頃思ってることを気楽に話し、お互いの情報整理を行う。また、テーマを決め出前講座等を活用し会員の意識の向上や“よりよいまちづくり”につなげる。
活動日時　：毎月第4木曜日　午後1：30～16：00　
活動場所　：えがおのお家（東員町笹尾東3-24-14）　・その他の集会所※開催時間内で入退出は自由にできます。</t>
    <phoneticPr fontId="5"/>
  </si>
  <si>
    <t>河合　重貴</t>
    <rPh sb="0" eb="2">
      <t>カワイ</t>
    </rPh>
    <rPh sb="3" eb="4">
      <t>シゲル</t>
    </rPh>
    <rPh sb="4" eb="5">
      <t>キ</t>
    </rPh>
    <phoneticPr fontId="5"/>
  </si>
  <si>
    <t>社会教育の推進
まちづくりの推進</t>
    <phoneticPr fontId="5"/>
  </si>
  <si>
    <t>2024/5</t>
    <phoneticPr fontId="5"/>
  </si>
  <si>
    <t>－</t>
    <phoneticPr fontId="3"/>
  </si>
  <si>
    <t>認め愛コミュニティー</t>
    <rPh sb="0" eb="1">
      <t>ミト</t>
    </rPh>
    <rPh sb="2" eb="3">
      <t>アイ</t>
    </rPh>
    <phoneticPr fontId="5"/>
  </si>
  <si>
    <t>「みんなとちょっと違うかも」と思っている人に「大丈夫」と声をかけて仲間を増やす。わくわくフェスタに出展し、引きこもりや不登校に関心のある人に当会を伝えて仲間を増やし、コミュニケーションを通して、他人の「みんなとちょっと違うかも」の経験や知識を共有し、経験値を上げていただく。</t>
    <phoneticPr fontId="5"/>
  </si>
  <si>
    <t>刀根　奈穂美</t>
    <rPh sb="0" eb="2">
      <t>トネ</t>
    </rPh>
    <rPh sb="3" eb="6">
      <t>ナホミ</t>
    </rPh>
    <phoneticPr fontId="5"/>
  </si>
  <si>
    <t>まちづくりの推進
人権擁護
平和の推進</t>
    <rPh sb="9" eb="13">
      <t>ジンケンヨウゴ</t>
    </rPh>
    <rPh sb="14" eb="16">
      <t>ヘイワ</t>
    </rPh>
    <rPh sb="17" eb="19">
      <t>スイシン</t>
    </rPh>
    <phoneticPr fontId="5"/>
  </si>
  <si>
    <t>レインボーギターズ</t>
    <phoneticPr fontId="5"/>
  </si>
  <si>
    <t>ギター演奏「まめまちカフェ」「ミュージックフェスティバル」「くぬぎの木」「さんさん宅老所」「シロニーカフェ」「中上なかよし会」</t>
    <rPh sb="3" eb="5">
      <t>エンソウ</t>
    </rPh>
    <rPh sb="34" eb="35">
      <t>キ</t>
    </rPh>
    <rPh sb="41" eb="44">
      <t>タクロウショ</t>
    </rPh>
    <rPh sb="55" eb="57">
      <t>ナカガミ</t>
    </rPh>
    <rPh sb="61" eb="62">
      <t>カイ</t>
    </rPh>
    <phoneticPr fontId="3"/>
  </si>
  <si>
    <t>佐野　勉</t>
    <rPh sb="0" eb="2">
      <t>サノ</t>
    </rPh>
    <rPh sb="3" eb="4">
      <t>ツトム</t>
    </rPh>
    <phoneticPr fontId="3"/>
  </si>
  <si>
    <t>健康、医療、福祉の増進
まちづくりの推進
文化、芸術、スポーツの振興</t>
    <rPh sb="0" eb="2">
      <t>ケンコウ</t>
    </rPh>
    <rPh sb="3" eb="5">
      <t>イリョウ</t>
    </rPh>
    <rPh sb="6" eb="8">
      <t>フクシ</t>
    </rPh>
    <rPh sb="9" eb="11">
      <t>ゾウシン</t>
    </rPh>
    <rPh sb="18" eb="20">
      <t>スイシン</t>
    </rPh>
    <rPh sb="21" eb="23">
      <t>ブンカ</t>
    </rPh>
    <rPh sb="24" eb="26">
      <t>ゲイジュツ</t>
    </rPh>
    <rPh sb="32" eb="34">
      <t>シンコウ</t>
    </rPh>
    <phoneticPr fontId="5"/>
  </si>
  <si>
    <t>2025/1</t>
    <phoneticPr fontId="3"/>
  </si>
  <si>
    <t>とういんCraftPlaneClub</t>
    <phoneticPr fontId="5"/>
  </si>
  <si>
    <t>フライトシミュレーション操縦体験会
クラフトプレーン工作、飛行体験会
軽量ラジコン飛行機製作、飛行操縦体験会
飛行の原理座学、航空宇宙勉強会</t>
    <rPh sb="12" eb="14">
      <t>ソウジュウ</t>
    </rPh>
    <rPh sb="14" eb="17">
      <t>タイケンカイ</t>
    </rPh>
    <rPh sb="26" eb="28">
      <t>コウサク</t>
    </rPh>
    <rPh sb="29" eb="31">
      <t>ヒコウ</t>
    </rPh>
    <rPh sb="31" eb="34">
      <t>タイケンカイ</t>
    </rPh>
    <rPh sb="35" eb="37">
      <t>ケイリョウ</t>
    </rPh>
    <rPh sb="41" eb="44">
      <t>ヒコウキ</t>
    </rPh>
    <rPh sb="44" eb="46">
      <t>セイサク</t>
    </rPh>
    <rPh sb="47" eb="49">
      <t>ヒコウ</t>
    </rPh>
    <rPh sb="49" eb="51">
      <t>ソウジュウ</t>
    </rPh>
    <rPh sb="51" eb="54">
      <t>タイケンカイ</t>
    </rPh>
    <rPh sb="55" eb="57">
      <t>ヒコウ</t>
    </rPh>
    <rPh sb="58" eb="60">
      <t>ゲンリ</t>
    </rPh>
    <rPh sb="60" eb="62">
      <t>ザガク</t>
    </rPh>
    <rPh sb="63" eb="65">
      <t>コウクウ</t>
    </rPh>
    <rPh sb="65" eb="67">
      <t>ウチュウ</t>
    </rPh>
    <rPh sb="67" eb="70">
      <t>ベンキョウカイ</t>
    </rPh>
    <phoneticPr fontId="5"/>
  </si>
  <si>
    <t>辻本　邦之</t>
    <rPh sb="0" eb="2">
      <t>ツジモト</t>
    </rPh>
    <rPh sb="3" eb="5">
      <t>クニユキ</t>
    </rPh>
    <phoneticPr fontId="5"/>
  </si>
  <si>
    <t>文化、芸術、スポーツの振興
子どもの健全育成
情報化社会の発展
科学技術の振興</t>
    <rPh sb="0" eb="2">
      <t>ブンカ</t>
    </rPh>
    <rPh sb="3" eb="5">
      <t>ゲイジュツ</t>
    </rPh>
    <rPh sb="11" eb="13">
      <t>シンコウ</t>
    </rPh>
    <rPh sb="14" eb="15">
      <t>コ</t>
    </rPh>
    <rPh sb="18" eb="20">
      <t>ケンゼン</t>
    </rPh>
    <rPh sb="20" eb="22">
      <t>イクセイ</t>
    </rPh>
    <rPh sb="23" eb="26">
      <t>ジョウホウカ</t>
    </rPh>
    <rPh sb="26" eb="28">
      <t>シャカイ</t>
    </rPh>
    <rPh sb="29" eb="31">
      <t>ハッテン</t>
    </rPh>
    <rPh sb="32" eb="34">
      <t>カガク</t>
    </rPh>
    <rPh sb="34" eb="36">
      <t>ギジュツ</t>
    </rPh>
    <rPh sb="37" eb="39">
      <t>シンコウ</t>
    </rPh>
    <phoneticPr fontId="5"/>
  </si>
  <si>
    <t>2025/2</t>
    <phoneticPr fontId="5"/>
  </si>
  <si>
    <t>女性委員の登用状況</t>
    <phoneticPr fontId="5"/>
  </si>
  <si>
    <t>組織の名称</t>
    <rPh sb="0" eb="2">
      <t>ソシキ</t>
    </rPh>
    <rPh sb="3" eb="5">
      <t>メイショウ</t>
    </rPh>
    <phoneticPr fontId="5"/>
  </si>
  <si>
    <t>委員数（人）</t>
    <rPh sb="0" eb="3">
      <t>イインスウ</t>
    </rPh>
    <rPh sb="4" eb="5">
      <t>ニン</t>
    </rPh>
    <phoneticPr fontId="5"/>
  </si>
  <si>
    <t>男性委員</t>
    <rPh sb="0" eb="2">
      <t>ダンセイ</t>
    </rPh>
    <rPh sb="2" eb="4">
      <t>イイン</t>
    </rPh>
    <phoneticPr fontId="5"/>
  </si>
  <si>
    <t>うち女性委員数（人）</t>
    <rPh sb="2" eb="4">
      <t>ジョセイ</t>
    </rPh>
    <rPh sb="4" eb="7">
      <t>イインスウ</t>
    </rPh>
    <rPh sb="8" eb="9">
      <t>ニン</t>
    </rPh>
    <phoneticPr fontId="5"/>
  </si>
  <si>
    <t>女性比率</t>
    <rPh sb="0" eb="2">
      <t>ジョセイ</t>
    </rPh>
    <rPh sb="2" eb="4">
      <t>ヒリツ</t>
    </rPh>
    <phoneticPr fontId="5"/>
  </si>
  <si>
    <t>選挙管理委員会</t>
    <rPh sb="0" eb="2">
      <t>センキョ</t>
    </rPh>
    <rPh sb="2" eb="4">
      <t>カンリ</t>
    </rPh>
    <rPh sb="4" eb="7">
      <t>イインカイ</t>
    </rPh>
    <phoneticPr fontId="26"/>
  </si>
  <si>
    <t>公平委員会</t>
    <rPh sb="0" eb="2">
      <t>コウヘイ</t>
    </rPh>
    <rPh sb="2" eb="5">
      <t>イインカイ</t>
    </rPh>
    <phoneticPr fontId="26"/>
  </si>
  <si>
    <t>東員町固定資産評価審査委員会</t>
    <rPh sb="0" eb="3">
      <t>トウインチョウ</t>
    </rPh>
    <rPh sb="3" eb="5">
      <t>コテイ</t>
    </rPh>
    <rPh sb="5" eb="7">
      <t>シサン</t>
    </rPh>
    <rPh sb="7" eb="9">
      <t>ヒョウカ</t>
    </rPh>
    <rPh sb="9" eb="11">
      <t>シンサ</t>
    </rPh>
    <rPh sb="11" eb="14">
      <t>イインカイ</t>
    </rPh>
    <phoneticPr fontId="26"/>
  </si>
  <si>
    <t>明るい選挙推進協議会</t>
    <rPh sb="0" eb="1">
      <t>アカ</t>
    </rPh>
    <rPh sb="3" eb="5">
      <t>センキョ</t>
    </rPh>
    <rPh sb="5" eb="7">
      <t>スイシン</t>
    </rPh>
    <rPh sb="7" eb="10">
      <t>キョウギカイ</t>
    </rPh>
    <phoneticPr fontId="26"/>
  </si>
  <si>
    <t>消防委員会</t>
    <rPh sb="0" eb="2">
      <t>ショウボウ</t>
    </rPh>
    <rPh sb="2" eb="4">
      <t>イイン</t>
    </rPh>
    <rPh sb="4" eb="5">
      <t>カイ</t>
    </rPh>
    <phoneticPr fontId="26"/>
  </si>
  <si>
    <t>防災会議　</t>
    <rPh sb="0" eb="2">
      <t>ボウサイ</t>
    </rPh>
    <rPh sb="2" eb="4">
      <t>カイギ</t>
    </rPh>
    <phoneticPr fontId="26"/>
  </si>
  <si>
    <t>国民保護協議会</t>
    <rPh sb="0" eb="2">
      <t>コクミン</t>
    </rPh>
    <rPh sb="2" eb="4">
      <t>ホゴ</t>
    </rPh>
    <rPh sb="4" eb="7">
      <t>キョウギカイ</t>
    </rPh>
    <phoneticPr fontId="26"/>
  </si>
  <si>
    <t>東員町地域公共交通会議</t>
    <rPh sb="0" eb="3">
      <t>トウインチョウ</t>
    </rPh>
    <rPh sb="3" eb="5">
      <t>チイキ</t>
    </rPh>
    <rPh sb="5" eb="7">
      <t>コウキョウ</t>
    </rPh>
    <rPh sb="7" eb="9">
      <t>コウツウ</t>
    </rPh>
    <rPh sb="9" eb="11">
      <t>カイギ</t>
    </rPh>
    <phoneticPr fontId="26"/>
  </si>
  <si>
    <t>東員町町民協働活動委員会</t>
    <rPh sb="0" eb="3">
      <t>トウインチョウ</t>
    </rPh>
    <rPh sb="3" eb="5">
      <t>チョウミン</t>
    </rPh>
    <rPh sb="7" eb="9">
      <t>カツドウ</t>
    </rPh>
    <rPh sb="9" eb="12">
      <t>イインカイ</t>
    </rPh>
    <phoneticPr fontId="26"/>
  </si>
  <si>
    <t>東員町テレビ放送番組審議会</t>
    <rPh sb="0" eb="3">
      <t>トウインチョウ</t>
    </rPh>
    <rPh sb="6" eb="8">
      <t>ホウソウ</t>
    </rPh>
    <rPh sb="8" eb="10">
      <t>バングミ</t>
    </rPh>
    <rPh sb="10" eb="13">
      <t>シンギカイ</t>
    </rPh>
    <phoneticPr fontId="26"/>
  </si>
  <si>
    <t>東員町環境審議会</t>
    <rPh sb="0" eb="3">
      <t>トウインチョウ</t>
    </rPh>
    <rPh sb="3" eb="5">
      <t>カンキョウ</t>
    </rPh>
    <rPh sb="5" eb="8">
      <t>シンギカイ</t>
    </rPh>
    <phoneticPr fontId="26"/>
  </si>
  <si>
    <t>人権擁護委員</t>
    <rPh sb="0" eb="6">
      <t>ジンケンヨウゴイイン</t>
    </rPh>
    <phoneticPr fontId="5"/>
  </si>
  <si>
    <t>男女共同参画推進委員</t>
    <rPh sb="0" eb="2">
      <t>ダンジョ</t>
    </rPh>
    <rPh sb="2" eb="4">
      <t>キョウドウ</t>
    </rPh>
    <rPh sb="4" eb="6">
      <t>サンカク</t>
    </rPh>
    <rPh sb="6" eb="8">
      <t>スイシン</t>
    </rPh>
    <rPh sb="8" eb="10">
      <t>イイン</t>
    </rPh>
    <phoneticPr fontId="5"/>
  </si>
  <si>
    <t>東員町国民健康保険運営協議会　</t>
    <rPh sb="0" eb="3">
      <t>トウインチョウ</t>
    </rPh>
    <rPh sb="3" eb="5">
      <t>コクミン</t>
    </rPh>
    <rPh sb="5" eb="7">
      <t>ケンコウ</t>
    </rPh>
    <rPh sb="7" eb="9">
      <t>ホケン</t>
    </rPh>
    <rPh sb="9" eb="11">
      <t>ウンエイ</t>
    </rPh>
    <rPh sb="11" eb="13">
      <t>キョウギ</t>
    </rPh>
    <rPh sb="13" eb="14">
      <t>カイ</t>
    </rPh>
    <phoneticPr fontId="26"/>
  </si>
  <si>
    <t>東員町健康づくり推進協議会　</t>
    <rPh sb="0" eb="3">
      <t>トウインチョウ</t>
    </rPh>
    <rPh sb="3" eb="5">
      <t>ケンコウ</t>
    </rPh>
    <rPh sb="8" eb="10">
      <t>スイシン</t>
    </rPh>
    <rPh sb="10" eb="13">
      <t>キョウギカイ</t>
    </rPh>
    <phoneticPr fontId="26"/>
  </si>
  <si>
    <t>東員町予防接種健康被害調査委員会　</t>
    <rPh sb="0" eb="3">
      <t>トウインチョウ</t>
    </rPh>
    <rPh sb="3" eb="5">
      <t>ヨボウ</t>
    </rPh>
    <rPh sb="5" eb="7">
      <t>セッシュ</t>
    </rPh>
    <rPh sb="7" eb="9">
      <t>ケンコウ</t>
    </rPh>
    <rPh sb="9" eb="11">
      <t>ヒガイ</t>
    </rPh>
    <rPh sb="11" eb="13">
      <t>チョウサ</t>
    </rPh>
    <rPh sb="13" eb="16">
      <t>イインカイ</t>
    </rPh>
    <phoneticPr fontId="26"/>
  </si>
  <si>
    <t>東員町民生委員推薦会　</t>
    <rPh sb="0" eb="3">
      <t>トウインチョウ</t>
    </rPh>
    <rPh sb="3" eb="5">
      <t>ミンセイ</t>
    </rPh>
    <rPh sb="5" eb="7">
      <t>イイン</t>
    </rPh>
    <rPh sb="7" eb="9">
      <t>スイセン</t>
    </rPh>
    <rPh sb="9" eb="10">
      <t>カイ</t>
    </rPh>
    <phoneticPr fontId="26"/>
  </si>
  <si>
    <t>東員町民生委員・児童委員会　</t>
    <rPh sb="0" eb="3">
      <t>トウインチョウ</t>
    </rPh>
    <rPh sb="3" eb="5">
      <t>ミンセイ</t>
    </rPh>
    <rPh sb="5" eb="7">
      <t>イイン</t>
    </rPh>
    <rPh sb="8" eb="10">
      <t>ジドウ</t>
    </rPh>
    <rPh sb="10" eb="12">
      <t>イイン</t>
    </rPh>
    <rPh sb="12" eb="13">
      <t>カイ</t>
    </rPh>
    <phoneticPr fontId="26"/>
  </si>
  <si>
    <t>東員町主任児童委員会　</t>
    <rPh sb="0" eb="3">
      <t>トウインチョウ</t>
    </rPh>
    <rPh sb="3" eb="5">
      <t>シュニン</t>
    </rPh>
    <rPh sb="5" eb="7">
      <t>ジドウ</t>
    </rPh>
    <rPh sb="7" eb="10">
      <t>イインカイ</t>
    </rPh>
    <phoneticPr fontId="26"/>
  </si>
  <si>
    <t>東員町地域包括支援センター運営協議会　</t>
    <rPh sb="0" eb="3">
      <t>トウインチョウ</t>
    </rPh>
    <rPh sb="3" eb="5">
      <t>チイキ</t>
    </rPh>
    <rPh sb="5" eb="7">
      <t>ホウカツ</t>
    </rPh>
    <rPh sb="7" eb="9">
      <t>シエン</t>
    </rPh>
    <rPh sb="13" eb="15">
      <t>ウンエイ</t>
    </rPh>
    <rPh sb="15" eb="18">
      <t>キョウギカイ</t>
    </rPh>
    <phoneticPr fontId="26"/>
  </si>
  <si>
    <t>東員町地域密着型サービス運営協議会　</t>
    <rPh sb="0" eb="3">
      <t>トウインチョウ</t>
    </rPh>
    <rPh sb="3" eb="5">
      <t>チイキ</t>
    </rPh>
    <rPh sb="5" eb="7">
      <t>ミッチャク</t>
    </rPh>
    <rPh sb="7" eb="8">
      <t>カタ</t>
    </rPh>
    <rPh sb="12" eb="14">
      <t>ウンエイ</t>
    </rPh>
    <rPh sb="14" eb="17">
      <t>キョウギカイ</t>
    </rPh>
    <phoneticPr fontId="26"/>
  </si>
  <si>
    <t>東員町成年後見制度利用支援審査会　</t>
    <rPh sb="0" eb="3">
      <t>トウインチョウ</t>
    </rPh>
    <rPh sb="3" eb="5">
      <t>セイネン</t>
    </rPh>
    <rPh sb="5" eb="7">
      <t>コウケン</t>
    </rPh>
    <rPh sb="7" eb="9">
      <t>セイド</t>
    </rPh>
    <rPh sb="9" eb="11">
      <t>リヨウ</t>
    </rPh>
    <rPh sb="11" eb="13">
      <t>シエン</t>
    </rPh>
    <rPh sb="13" eb="16">
      <t>シンサカイ</t>
    </rPh>
    <phoneticPr fontId="26"/>
  </si>
  <si>
    <t>農業委員会　</t>
    <rPh sb="0" eb="2">
      <t>ノウギョウ</t>
    </rPh>
    <rPh sb="2" eb="5">
      <t>イインカイ</t>
    </rPh>
    <phoneticPr fontId="26"/>
  </si>
  <si>
    <t>ふれあいフェスティバル運営協議会</t>
    <rPh sb="11" eb="13">
      <t>ウンエイ</t>
    </rPh>
    <rPh sb="13" eb="16">
      <t>キョウギカイ</t>
    </rPh>
    <phoneticPr fontId="26"/>
  </si>
  <si>
    <t>東員町経営・生産対策推進会議</t>
    <rPh sb="0" eb="3">
      <t>トウインチョウ</t>
    </rPh>
    <rPh sb="3" eb="5">
      <t>ケイエイ</t>
    </rPh>
    <rPh sb="6" eb="8">
      <t>セイサン</t>
    </rPh>
    <rPh sb="8" eb="10">
      <t>タイサク</t>
    </rPh>
    <rPh sb="10" eb="12">
      <t>スイシン</t>
    </rPh>
    <rPh sb="12" eb="14">
      <t>カイギ</t>
    </rPh>
    <phoneticPr fontId="26"/>
  </si>
  <si>
    <t>東員町小売商業活動の調整審議会</t>
    <rPh sb="0" eb="3">
      <t>トウインチョウ</t>
    </rPh>
    <rPh sb="3" eb="5">
      <t>コウリ</t>
    </rPh>
    <rPh sb="5" eb="7">
      <t>ショウギョウ</t>
    </rPh>
    <rPh sb="7" eb="9">
      <t>カツドウ</t>
    </rPh>
    <rPh sb="10" eb="12">
      <t>チョウセイ</t>
    </rPh>
    <rPh sb="12" eb="15">
      <t>シンギカイ</t>
    </rPh>
    <phoneticPr fontId="26"/>
  </si>
  <si>
    <t>東員町都市計画審議会　</t>
    <rPh sb="0" eb="3">
      <t>トウインチョウ</t>
    </rPh>
    <rPh sb="3" eb="5">
      <t>トシ</t>
    </rPh>
    <rPh sb="5" eb="7">
      <t>ケイカク</t>
    </rPh>
    <rPh sb="7" eb="10">
      <t>シンギカイ</t>
    </rPh>
    <phoneticPr fontId="26"/>
  </si>
  <si>
    <t>東員町ホテル等建築審議会</t>
    <rPh sb="0" eb="3">
      <t>トウインチョウ</t>
    </rPh>
    <rPh sb="6" eb="7">
      <t>トウ</t>
    </rPh>
    <rPh sb="7" eb="9">
      <t>ケンチク</t>
    </rPh>
    <rPh sb="9" eb="12">
      <t>シンギカイ</t>
    </rPh>
    <phoneticPr fontId="26"/>
  </si>
  <si>
    <t>東員町水道水源保護審議会　</t>
    <rPh sb="0" eb="2">
      <t>トウイン</t>
    </rPh>
    <rPh sb="2" eb="3">
      <t>チョウ</t>
    </rPh>
    <rPh sb="3" eb="5">
      <t>スイドウ</t>
    </rPh>
    <rPh sb="5" eb="7">
      <t>スイゲン</t>
    </rPh>
    <rPh sb="7" eb="9">
      <t>ホゴ</t>
    </rPh>
    <rPh sb="9" eb="12">
      <t>シンギカイ</t>
    </rPh>
    <phoneticPr fontId="26"/>
  </si>
  <si>
    <t>東員町スポーツ推進委員会議　</t>
    <rPh sb="0" eb="3">
      <t>トウインチョウ</t>
    </rPh>
    <rPh sb="7" eb="9">
      <t>スイシン</t>
    </rPh>
    <rPh sb="9" eb="11">
      <t>イイン</t>
    </rPh>
    <rPh sb="11" eb="13">
      <t>カイギ</t>
    </rPh>
    <phoneticPr fontId="26"/>
  </si>
  <si>
    <t>東員町総合文化センター運営審議会　</t>
    <rPh sb="0" eb="3">
      <t>トウインチョウ</t>
    </rPh>
    <rPh sb="3" eb="5">
      <t>ソウゴウ</t>
    </rPh>
    <rPh sb="5" eb="7">
      <t>ブンカ</t>
    </rPh>
    <rPh sb="11" eb="13">
      <t>ウンエイ</t>
    </rPh>
    <rPh sb="13" eb="16">
      <t>シンギカイ</t>
    </rPh>
    <phoneticPr fontId="26"/>
  </si>
  <si>
    <t>東員町青少年育成推進指導員協議会　</t>
    <rPh sb="0" eb="3">
      <t>トウインチョウ</t>
    </rPh>
    <rPh sb="3" eb="6">
      <t>セイショウネン</t>
    </rPh>
    <rPh sb="6" eb="8">
      <t>イクセイ</t>
    </rPh>
    <rPh sb="8" eb="10">
      <t>スイシン</t>
    </rPh>
    <rPh sb="10" eb="12">
      <t>シドウ</t>
    </rPh>
    <rPh sb="12" eb="13">
      <t>イン</t>
    </rPh>
    <rPh sb="13" eb="16">
      <t>キョウギカイ</t>
    </rPh>
    <phoneticPr fontId="26"/>
  </si>
  <si>
    <t>東員町文化財調査委員会　</t>
    <rPh sb="0" eb="3">
      <t>トウインチョウ</t>
    </rPh>
    <rPh sb="3" eb="6">
      <t>ブンカザイ</t>
    </rPh>
    <rPh sb="6" eb="8">
      <t>チョウサ</t>
    </rPh>
    <rPh sb="8" eb="10">
      <t>イイン</t>
    </rPh>
    <rPh sb="10" eb="11">
      <t>カイ</t>
    </rPh>
    <phoneticPr fontId="26"/>
  </si>
  <si>
    <t>東員町学校給食センター運営審議会　</t>
    <rPh sb="0" eb="3">
      <t>トウインチョウ</t>
    </rPh>
    <rPh sb="3" eb="5">
      <t>ガッコウ</t>
    </rPh>
    <rPh sb="5" eb="7">
      <t>キュウショク</t>
    </rPh>
    <rPh sb="11" eb="13">
      <t>ウンエイ</t>
    </rPh>
    <rPh sb="13" eb="16">
      <t>シンギカイ</t>
    </rPh>
    <phoneticPr fontId="26"/>
  </si>
  <si>
    <t>東員町教育委員会　</t>
    <rPh sb="0" eb="3">
      <t>トウインチョウ</t>
    </rPh>
    <rPh sb="3" eb="5">
      <t>キョウイク</t>
    </rPh>
    <rPh sb="5" eb="8">
      <t>イインカイ</t>
    </rPh>
    <phoneticPr fontId="26"/>
  </si>
  <si>
    <t>監査委員　</t>
    <rPh sb="0" eb="2">
      <t>カンサ</t>
    </rPh>
    <rPh sb="2" eb="4">
      <t>イイン</t>
    </rPh>
    <phoneticPr fontId="26"/>
  </si>
  <si>
    <t>東員町情報公開・個人情報保護審査会</t>
    <rPh sb="0" eb="3">
      <t>トウインチョウ</t>
    </rPh>
    <rPh sb="3" eb="5">
      <t>ジョウホウ</t>
    </rPh>
    <rPh sb="5" eb="7">
      <t>コウカイ</t>
    </rPh>
    <rPh sb="8" eb="10">
      <t>コジン</t>
    </rPh>
    <rPh sb="10" eb="12">
      <t>ジョウホウ</t>
    </rPh>
    <rPh sb="12" eb="14">
      <t>ホゴ</t>
    </rPh>
    <rPh sb="14" eb="17">
      <t>シンサカイ</t>
    </rPh>
    <phoneticPr fontId="5"/>
  </si>
  <si>
    <t>東員町社会教育委員会</t>
    <rPh sb="0" eb="3">
      <t>トウインチョウ</t>
    </rPh>
    <rPh sb="3" eb="5">
      <t>シャカイ</t>
    </rPh>
    <rPh sb="5" eb="7">
      <t>キョウイク</t>
    </rPh>
    <rPh sb="7" eb="10">
      <t>イインカイ</t>
    </rPh>
    <phoneticPr fontId="26"/>
  </si>
  <si>
    <t>東員町子ども・子育て会議</t>
    <rPh sb="0" eb="3">
      <t>トウインチョウ</t>
    </rPh>
    <rPh sb="3" eb="4">
      <t>コ</t>
    </rPh>
    <rPh sb="7" eb="9">
      <t>コソダ</t>
    </rPh>
    <rPh sb="10" eb="12">
      <t>カイギ</t>
    </rPh>
    <phoneticPr fontId="5"/>
  </si>
  <si>
    <t>東員町空家等対策協議会</t>
    <rPh sb="0" eb="3">
      <t>トウインチョウ</t>
    </rPh>
    <rPh sb="3" eb="5">
      <t>アキヤ</t>
    </rPh>
    <rPh sb="5" eb="6">
      <t>トウ</t>
    </rPh>
    <rPh sb="6" eb="8">
      <t>タイサク</t>
    </rPh>
    <rPh sb="8" eb="11">
      <t>キョウギカイ</t>
    </rPh>
    <phoneticPr fontId="26"/>
  </si>
  <si>
    <t>合計</t>
    <rPh sb="0" eb="2">
      <t>ゴウケイ</t>
    </rPh>
    <phoneticPr fontId="5"/>
  </si>
  <si>
    <t>高齢者の人口と高齢化率の推移</t>
    <phoneticPr fontId="5"/>
  </si>
  <si>
    <t>各年3月31日現在</t>
    <rPh sb="0" eb="1">
      <t>カク</t>
    </rPh>
    <rPh sb="1" eb="2">
      <t>ネン</t>
    </rPh>
    <rPh sb="3" eb="4">
      <t>ガツ</t>
    </rPh>
    <rPh sb="6" eb="7">
      <t>ヒ</t>
    </rPh>
    <rPh sb="7" eb="9">
      <t>ゲンザイ</t>
    </rPh>
    <phoneticPr fontId="5"/>
  </si>
  <si>
    <t>計算用</t>
    <rPh sb="0" eb="3">
      <t>ケイサンヨウ</t>
    </rPh>
    <phoneticPr fontId="5"/>
  </si>
  <si>
    <t>高齢者人口（人）</t>
    <rPh sb="0" eb="3">
      <t>コウレイシャ</t>
    </rPh>
    <rPh sb="3" eb="5">
      <t>ジンコウ</t>
    </rPh>
    <rPh sb="6" eb="7">
      <t>ニン</t>
    </rPh>
    <phoneticPr fontId="5"/>
  </si>
  <si>
    <t>高齢化率（％）</t>
    <rPh sb="0" eb="3">
      <t>コウレイカ</t>
    </rPh>
    <rPh sb="3" eb="4">
      <t>リツ</t>
    </rPh>
    <phoneticPr fontId="5"/>
  </si>
  <si>
    <t>住基人口</t>
    <rPh sb="0" eb="1">
      <t>ジュウ</t>
    </rPh>
    <rPh sb="1" eb="2">
      <t>キ</t>
    </rPh>
    <rPh sb="2" eb="4">
      <t>ジンコウ</t>
    </rPh>
    <phoneticPr fontId="5"/>
  </si>
  <si>
    <t>H30</t>
  </si>
  <si>
    <t>※高齢化率＝65歳以上人口／住基人口×100</t>
    <rPh sb="1" eb="4">
      <t>コウレイカ</t>
    </rPh>
    <rPh sb="4" eb="5">
      <t>リツ</t>
    </rPh>
    <rPh sb="8" eb="9">
      <t>サイ</t>
    </rPh>
    <rPh sb="9" eb="11">
      <t>イジョウ</t>
    </rPh>
    <rPh sb="11" eb="13">
      <t>ジンコウ</t>
    </rPh>
    <rPh sb="14" eb="16">
      <t>ジュウキ</t>
    </rPh>
    <rPh sb="16" eb="18">
      <t>ジンコウ</t>
    </rPh>
    <phoneticPr fontId="5"/>
  </si>
  <si>
    <t>地区別高齢化率の推移</t>
    <rPh sb="0" eb="3">
      <t>チクベツ</t>
    </rPh>
    <rPh sb="3" eb="6">
      <t>コウレイカ</t>
    </rPh>
    <rPh sb="6" eb="7">
      <t>リツ</t>
    </rPh>
    <rPh sb="8" eb="10">
      <t>スイイ</t>
    </rPh>
    <phoneticPr fontId="5"/>
  </si>
  <si>
    <t>各地区65歳以上人口</t>
    <rPh sb="0" eb="1">
      <t>カク</t>
    </rPh>
    <rPh sb="1" eb="3">
      <t>チク</t>
    </rPh>
    <rPh sb="5" eb="6">
      <t>サイ</t>
    </rPh>
    <rPh sb="6" eb="8">
      <t>イジョウ</t>
    </rPh>
    <rPh sb="8" eb="10">
      <t>ジンコウ</t>
    </rPh>
    <phoneticPr fontId="5"/>
  </si>
  <si>
    <t>65歳以上</t>
    <rPh sb="2" eb="5">
      <t>サイイジョウ</t>
    </rPh>
    <phoneticPr fontId="5"/>
  </si>
  <si>
    <t>住基人口</t>
    <rPh sb="0" eb="2">
      <t>ジュウキ</t>
    </rPh>
    <rPh sb="2" eb="4">
      <t>ジンコウ</t>
    </rPh>
    <phoneticPr fontId="5"/>
  </si>
  <si>
    <t>神田</t>
    <rPh sb="0" eb="2">
      <t>カンダ</t>
    </rPh>
    <phoneticPr fontId="5"/>
  </si>
  <si>
    <t>稲部</t>
    <rPh sb="0" eb="2">
      <t>イナベ</t>
    </rPh>
    <phoneticPr fontId="5"/>
  </si>
  <si>
    <t>三和</t>
    <rPh sb="0" eb="2">
      <t>サンワ</t>
    </rPh>
    <phoneticPr fontId="5"/>
  </si>
  <si>
    <t>笹尾西</t>
    <rPh sb="0" eb="2">
      <t>ササオ</t>
    </rPh>
    <rPh sb="2" eb="3">
      <t>ニシ</t>
    </rPh>
    <phoneticPr fontId="5"/>
  </si>
  <si>
    <t>笹尾東</t>
    <rPh sb="0" eb="2">
      <t>ササオ</t>
    </rPh>
    <rPh sb="2" eb="3">
      <t>ヒガシ</t>
    </rPh>
    <phoneticPr fontId="5"/>
  </si>
  <si>
    <t>城山</t>
    <rPh sb="0" eb="2">
      <t>シロヤマ</t>
    </rPh>
    <phoneticPr fontId="5"/>
  </si>
  <si>
    <t>筑紫</t>
    <rPh sb="0" eb="2">
      <t>ツクシ</t>
    </rPh>
    <phoneticPr fontId="5"/>
  </si>
  <si>
    <t>瀬古泉</t>
    <rPh sb="0" eb="3">
      <t>セコイズミ</t>
    </rPh>
    <phoneticPr fontId="5"/>
  </si>
  <si>
    <t>山田</t>
    <rPh sb="0" eb="2">
      <t>ヤマダ</t>
    </rPh>
    <phoneticPr fontId="5"/>
  </si>
  <si>
    <t>六把野新田</t>
    <rPh sb="0" eb="5">
      <t>ロッパノシンデン</t>
    </rPh>
    <phoneticPr fontId="5"/>
  </si>
  <si>
    <t>鳥取</t>
    <rPh sb="0" eb="2">
      <t>トットリ</t>
    </rPh>
    <phoneticPr fontId="5"/>
  </si>
  <si>
    <t>八幡新田</t>
    <rPh sb="0" eb="2">
      <t>ハチマン</t>
    </rPh>
    <rPh sb="2" eb="4">
      <t>シンデン</t>
    </rPh>
    <phoneticPr fontId="5"/>
  </si>
  <si>
    <t>H24</t>
  </si>
  <si>
    <t>大木</t>
    <rPh sb="0" eb="2">
      <t>オオキ</t>
    </rPh>
    <phoneticPr fontId="5"/>
  </si>
  <si>
    <t>北大社</t>
    <rPh sb="0" eb="3">
      <t>キタオオヤシロ</t>
    </rPh>
    <phoneticPr fontId="5"/>
  </si>
  <si>
    <t>南大社</t>
    <rPh sb="0" eb="3">
      <t>ミナミオオヤシロ</t>
    </rPh>
    <phoneticPr fontId="5"/>
  </si>
  <si>
    <t>H27</t>
  </si>
  <si>
    <t>長深</t>
    <rPh sb="0" eb="2">
      <t>ナガフケ</t>
    </rPh>
    <phoneticPr fontId="5"/>
  </si>
  <si>
    <t>中上</t>
    <rPh sb="0" eb="2">
      <t>ナカガミ</t>
    </rPh>
    <phoneticPr fontId="5"/>
  </si>
  <si>
    <t>西１</t>
    <rPh sb="0" eb="1">
      <t>ニシ</t>
    </rPh>
    <phoneticPr fontId="5"/>
  </si>
  <si>
    <t>西２</t>
    <rPh sb="0" eb="1">
      <t>ニシ</t>
    </rPh>
    <phoneticPr fontId="5"/>
  </si>
  <si>
    <t>西３</t>
    <rPh sb="0" eb="1">
      <t>ニシ</t>
    </rPh>
    <phoneticPr fontId="5"/>
  </si>
  <si>
    <t>西４</t>
    <rPh sb="0" eb="1">
      <t>ニシ</t>
    </rPh>
    <phoneticPr fontId="5"/>
  </si>
  <si>
    <t>東１</t>
    <rPh sb="0" eb="1">
      <t>ヒガシ</t>
    </rPh>
    <phoneticPr fontId="5"/>
  </si>
  <si>
    <t>※高齢化率＝各地区65歳以上人口／各地区住基人口×100</t>
    <phoneticPr fontId="5"/>
  </si>
  <si>
    <t>各地区住基人口</t>
  </si>
  <si>
    <t>東２</t>
    <rPh sb="0" eb="1">
      <t>ヒガシ</t>
    </rPh>
    <phoneticPr fontId="5"/>
  </si>
  <si>
    <t>東３</t>
    <rPh sb="0" eb="1">
      <t>ヒガシ</t>
    </rPh>
    <phoneticPr fontId="5"/>
  </si>
  <si>
    <t>東４</t>
    <rPh sb="0" eb="1">
      <t>ヒガシ</t>
    </rPh>
    <phoneticPr fontId="5"/>
  </si>
  <si>
    <t>城１</t>
    <rPh sb="0" eb="1">
      <t>シロ</t>
    </rPh>
    <phoneticPr fontId="5"/>
  </si>
  <si>
    <t>城２</t>
    <rPh sb="0" eb="1">
      <t>シロ</t>
    </rPh>
    <phoneticPr fontId="5"/>
  </si>
  <si>
    <t>城３</t>
    <rPh sb="0" eb="1">
      <t>シロ</t>
    </rPh>
    <phoneticPr fontId="5"/>
  </si>
  <si>
    <t>合　　計</t>
    <rPh sb="0" eb="1">
      <t>アイ</t>
    </rPh>
    <rPh sb="3" eb="4">
      <t>ケイ</t>
    </rPh>
    <phoneticPr fontId="5"/>
  </si>
  <si>
    <t>町民課　　　　(1月～12月の計）</t>
    <rPh sb="0" eb="2">
      <t>チョウミン</t>
    </rPh>
    <rPh sb="2" eb="3">
      <t>カ</t>
    </rPh>
    <rPh sb="9" eb="10">
      <t>ガツ</t>
    </rPh>
    <rPh sb="13" eb="14">
      <t>ガツ</t>
    </rPh>
    <rPh sb="15" eb="16">
      <t>ケイ</t>
    </rPh>
    <phoneticPr fontId="5"/>
  </si>
  <si>
    <t>刑法犯罪認知件数</t>
  </si>
  <si>
    <t>年次</t>
  </si>
  <si>
    <t>刑法犯罪認知件数の推移</t>
    <phoneticPr fontId="5"/>
  </si>
  <si>
    <t>　 　 25,736人</t>
    <phoneticPr fontId="5"/>
  </si>
  <si>
    <t>1135.7人（1㎢当り）</t>
    <phoneticPr fontId="3"/>
  </si>
  <si>
    <t>165人（2.2日に1人）</t>
    <phoneticPr fontId="3"/>
  </si>
  <si>
    <t>令和6年度</t>
    <phoneticPr fontId="3"/>
  </si>
  <si>
    <t>263人（1.4日に1人）</t>
    <phoneticPr fontId="3"/>
  </si>
  <si>
    <t>742人（1日に2.0人）</t>
    <phoneticPr fontId="3"/>
  </si>
  <si>
    <t>794人（1日に2.2人）</t>
    <phoneticPr fontId="3"/>
  </si>
  <si>
    <t>2.5人（1世帯当たり）※</t>
    <phoneticPr fontId="3"/>
  </si>
  <si>
    <t>60組（6.1日に1組）</t>
    <phoneticPr fontId="3"/>
  </si>
  <si>
    <t>令和6年度(当町への婚姻届出件数)</t>
    <phoneticPr fontId="3"/>
  </si>
  <si>
    <t>外国人住民数</t>
    <rPh sb="3" eb="5">
      <t>ジュウミン</t>
    </rPh>
    <rPh sb="5" eb="6">
      <t>スウ</t>
    </rPh>
    <phoneticPr fontId="5"/>
  </si>
  <si>
    <t>令和6年12月31日現在</t>
    <rPh sb="0" eb="2">
      <t>レイワ</t>
    </rPh>
    <rPh sb="3" eb="4">
      <t>ネン</t>
    </rPh>
    <rPh sb="4" eb="5">
      <t>ヘイネン</t>
    </rPh>
    <rPh sb="6" eb="7">
      <t>ガツ</t>
    </rPh>
    <rPh sb="9" eb="12">
      <t>ニチゲンザイ</t>
    </rPh>
    <phoneticPr fontId="5"/>
  </si>
  <si>
    <t>外国人住民数（人）</t>
    <rPh sb="0" eb="2">
      <t>ガイコク</t>
    </rPh>
    <rPh sb="2" eb="3">
      <t>ジン</t>
    </rPh>
    <rPh sb="3" eb="5">
      <t>ジュウミン</t>
    </rPh>
    <rPh sb="5" eb="6">
      <t>スウ</t>
    </rPh>
    <rPh sb="7" eb="8">
      <t>ニン</t>
    </rPh>
    <phoneticPr fontId="5"/>
  </si>
  <si>
    <t>伊賀市</t>
    <rPh sb="2" eb="3">
      <t>シ</t>
    </rPh>
    <phoneticPr fontId="5"/>
  </si>
  <si>
    <t>東員町</t>
  </si>
  <si>
    <t>木曽岬町</t>
    <rPh sb="0" eb="2">
      <t>キソ</t>
    </rPh>
    <phoneticPr fontId="5"/>
  </si>
  <si>
    <t>紀北町</t>
    <rPh sb="1" eb="2">
      <t>キタ</t>
    </rPh>
    <phoneticPr fontId="5"/>
  </si>
  <si>
    <t>玉城町</t>
    <phoneticPr fontId="5"/>
  </si>
  <si>
    <t>大紀町</t>
    <rPh sb="1" eb="2">
      <t>キ</t>
    </rPh>
    <phoneticPr fontId="5"/>
  </si>
  <si>
    <t>南伊勢町</t>
    <rPh sb="1" eb="2">
      <t>イ</t>
    </rPh>
    <rPh sb="2" eb="3">
      <t>ゼイ</t>
    </rPh>
    <phoneticPr fontId="5"/>
  </si>
  <si>
    <t>資料出所：三重県環境生活部ダイバーシティ社会推進課</t>
    <rPh sb="0" eb="2">
      <t>シリョウ</t>
    </rPh>
    <rPh sb="2" eb="4">
      <t>シュッショ</t>
    </rPh>
    <rPh sb="5" eb="8">
      <t>ミエケン</t>
    </rPh>
    <rPh sb="8" eb="10">
      <t>カンキョウ</t>
    </rPh>
    <rPh sb="10" eb="12">
      <t>セイカツ</t>
    </rPh>
    <rPh sb="12" eb="13">
      <t>ブ</t>
    </rPh>
    <rPh sb="20" eb="22">
      <t>シャカイ</t>
    </rPh>
    <rPh sb="22" eb="24">
      <t>スイシン</t>
    </rPh>
    <rPh sb="24" eb="25">
      <t>カ</t>
    </rPh>
    <phoneticPr fontId="5"/>
  </si>
  <si>
    <t>地域づくり応援課</t>
    <rPh sb="0" eb="2">
      <t>チイキ</t>
    </rPh>
    <rPh sb="5" eb="7">
      <t>オウエン</t>
    </rPh>
    <rPh sb="7" eb="8">
      <t>カ</t>
    </rPh>
    <phoneticPr fontId="5"/>
  </si>
  <si>
    <t>自治会のコミュニティ活動事業に対する補助金等の推移</t>
    <rPh sb="0" eb="3">
      <t>ジチカイ</t>
    </rPh>
    <rPh sb="10" eb="12">
      <t>カツドウ</t>
    </rPh>
    <rPh sb="12" eb="14">
      <t>ジギョウ</t>
    </rPh>
    <rPh sb="15" eb="16">
      <t>タイ</t>
    </rPh>
    <rPh sb="18" eb="21">
      <t>ホジョキン</t>
    </rPh>
    <rPh sb="21" eb="22">
      <t>トウ</t>
    </rPh>
    <rPh sb="23" eb="25">
      <t>スイイ</t>
    </rPh>
    <phoneticPr fontId="5"/>
  </si>
  <si>
    <t>コミュニティ交付金総額</t>
    <rPh sb="6" eb="9">
      <t>コウフキン</t>
    </rPh>
    <rPh sb="9" eb="10">
      <t>ソウ</t>
    </rPh>
    <rPh sb="10" eb="11">
      <t>ガク</t>
    </rPh>
    <phoneticPr fontId="5"/>
  </si>
  <si>
    <t>自治会のコミュニティ活動事業に対する補助金等の推移</t>
    <rPh sb="0" eb="2">
      <t>ジチ</t>
    </rPh>
    <rPh sb="2" eb="3">
      <t>カイ</t>
    </rPh>
    <rPh sb="10" eb="12">
      <t>カツドウ</t>
    </rPh>
    <rPh sb="12" eb="14">
      <t>ジギョウ</t>
    </rPh>
    <rPh sb="15" eb="16">
      <t>タイ</t>
    </rPh>
    <rPh sb="18" eb="21">
      <t>ホジョキン</t>
    </rPh>
    <rPh sb="21" eb="22">
      <t>トウ</t>
    </rPh>
    <rPh sb="23" eb="25">
      <t>スイイ</t>
    </rPh>
    <phoneticPr fontId="5"/>
  </si>
  <si>
    <t>補助金額（円）</t>
    <rPh sb="0" eb="3">
      <t>ホジョキン</t>
    </rPh>
    <rPh sb="3" eb="4">
      <t>ガク</t>
    </rPh>
    <rPh sb="5" eb="6">
      <t>エン</t>
    </rPh>
    <phoneticPr fontId="5"/>
  </si>
  <si>
    <t>Ｈ29</t>
  </si>
  <si>
    <t>※平成24年度までは「ふるさとづくり事業」、平成25年度以降は「コミュニティ交付金事業」についての補助金額</t>
    <rPh sb="1" eb="3">
      <t>ヘイセイ</t>
    </rPh>
    <rPh sb="5" eb="7">
      <t>ネンド</t>
    </rPh>
    <rPh sb="18" eb="20">
      <t>ジギョウ</t>
    </rPh>
    <rPh sb="22" eb="24">
      <t>ヘイセイ</t>
    </rPh>
    <rPh sb="26" eb="28">
      <t>ネンド</t>
    </rPh>
    <rPh sb="28" eb="30">
      <t>イコウ</t>
    </rPh>
    <rPh sb="38" eb="41">
      <t>コウフキン</t>
    </rPh>
    <rPh sb="41" eb="43">
      <t>ジギョウ</t>
    </rPh>
    <rPh sb="49" eb="52">
      <t>ホジョキン</t>
    </rPh>
    <rPh sb="52" eb="53">
      <t>ガク</t>
    </rPh>
    <phoneticPr fontId="5"/>
  </si>
  <si>
    <t>※「コミュニティ交付金事業」の交付金限度額は、均等割300,000円＋700円×自治会加入世帯数（平成25年度～平成27年度）</t>
    <rPh sb="8" eb="11">
      <t>コウフキン</t>
    </rPh>
    <rPh sb="11" eb="13">
      <t>ジギョウ</t>
    </rPh>
    <rPh sb="15" eb="18">
      <t>コウフキン</t>
    </rPh>
    <rPh sb="18" eb="20">
      <t>ゲンド</t>
    </rPh>
    <rPh sb="20" eb="21">
      <t>ガク</t>
    </rPh>
    <rPh sb="23" eb="26">
      <t>キントウワリ</t>
    </rPh>
    <rPh sb="33" eb="34">
      <t>エン</t>
    </rPh>
    <rPh sb="38" eb="39">
      <t>エン</t>
    </rPh>
    <rPh sb="40" eb="43">
      <t>ジチカイ</t>
    </rPh>
    <rPh sb="43" eb="45">
      <t>カニュウ</t>
    </rPh>
    <rPh sb="45" eb="48">
      <t>セタイスウ</t>
    </rPh>
    <rPh sb="49" eb="51">
      <t>ヘイセイ</t>
    </rPh>
    <rPh sb="53" eb="54">
      <t>ネン</t>
    </rPh>
    <rPh sb="54" eb="55">
      <t>ド</t>
    </rPh>
    <rPh sb="56" eb="58">
      <t>ヘイセイ</t>
    </rPh>
    <rPh sb="60" eb="62">
      <t>ネンド</t>
    </rPh>
    <phoneticPr fontId="5"/>
  </si>
  <si>
    <t>※「コミュニティ交付金事業」の交付金限度額は、均等割300,000円＋700円×自治会加入世帯数＋地域共同活動事業割（平成28年度～令和3年度）</t>
    <rPh sb="8" eb="11">
      <t>コウフキン</t>
    </rPh>
    <rPh sb="11" eb="13">
      <t>ジギョウ</t>
    </rPh>
    <rPh sb="15" eb="18">
      <t>コウフキン</t>
    </rPh>
    <rPh sb="18" eb="20">
      <t>ゲンド</t>
    </rPh>
    <rPh sb="20" eb="21">
      <t>ガク</t>
    </rPh>
    <rPh sb="23" eb="26">
      <t>キントウワリ</t>
    </rPh>
    <rPh sb="33" eb="34">
      <t>エン</t>
    </rPh>
    <rPh sb="38" eb="39">
      <t>エン</t>
    </rPh>
    <rPh sb="40" eb="43">
      <t>ジチカイ</t>
    </rPh>
    <rPh sb="43" eb="45">
      <t>カニュウ</t>
    </rPh>
    <rPh sb="45" eb="48">
      <t>セタイスウ</t>
    </rPh>
    <rPh sb="49" eb="51">
      <t>チイキ</t>
    </rPh>
    <rPh sb="51" eb="53">
      <t>キョウドウ</t>
    </rPh>
    <rPh sb="53" eb="55">
      <t>カツドウ</t>
    </rPh>
    <rPh sb="55" eb="57">
      <t>ジギョウ</t>
    </rPh>
    <rPh sb="57" eb="58">
      <t>ワ</t>
    </rPh>
    <rPh sb="59" eb="61">
      <t>ヘイセイ</t>
    </rPh>
    <rPh sb="63" eb="65">
      <t>ネンド</t>
    </rPh>
    <rPh sb="66" eb="68">
      <t>レイワ</t>
    </rPh>
    <rPh sb="69" eb="70">
      <t>ネン</t>
    </rPh>
    <rPh sb="70" eb="71">
      <t>ド</t>
    </rPh>
    <phoneticPr fontId="5"/>
  </si>
  <si>
    <t>※「コミュニティ交付金事業」の交付金限度額は、均等割300,000円＋700円×自治会加入世帯数（令和4年度～）</t>
    <rPh sb="8" eb="11">
      <t>コウフキン</t>
    </rPh>
    <rPh sb="11" eb="13">
      <t>ジギョウ</t>
    </rPh>
    <rPh sb="15" eb="18">
      <t>コウフキン</t>
    </rPh>
    <rPh sb="18" eb="20">
      <t>ゲンド</t>
    </rPh>
    <rPh sb="20" eb="21">
      <t>ガク</t>
    </rPh>
    <rPh sb="23" eb="26">
      <t>キントウワリ</t>
    </rPh>
    <rPh sb="33" eb="34">
      <t>エン</t>
    </rPh>
    <rPh sb="38" eb="39">
      <t>エン</t>
    </rPh>
    <rPh sb="40" eb="43">
      <t>ジチカイ</t>
    </rPh>
    <rPh sb="43" eb="45">
      <t>カニュウ</t>
    </rPh>
    <rPh sb="45" eb="48">
      <t>セタイスウ</t>
    </rPh>
    <rPh sb="49" eb="51">
      <t>レイワ</t>
    </rPh>
    <rPh sb="52" eb="54">
      <t>ネンド</t>
    </rPh>
    <phoneticPr fontId="5"/>
  </si>
  <si>
    <t>子ども家庭課</t>
    <rPh sb="0" eb="1">
      <t>コ</t>
    </rPh>
    <rPh sb="3" eb="5">
      <t>カテイ</t>
    </rPh>
    <rPh sb="5" eb="6">
      <t>カ</t>
    </rPh>
    <phoneticPr fontId="5"/>
  </si>
  <si>
    <t>H24からR6年度まで</t>
    <rPh sb="7" eb="9">
      <t>ネンド</t>
    </rPh>
    <phoneticPr fontId="5"/>
  </si>
  <si>
    <t>対象者数、助成者数、助成者割合</t>
    <rPh sb="0" eb="3">
      <t>タイショウシャ</t>
    </rPh>
    <rPh sb="3" eb="4">
      <t>スウ</t>
    </rPh>
    <rPh sb="5" eb="7">
      <t>ジョセイ</t>
    </rPh>
    <rPh sb="7" eb="8">
      <t>シャ</t>
    </rPh>
    <rPh sb="8" eb="9">
      <t>スウ</t>
    </rPh>
    <rPh sb="10" eb="12">
      <t>ジョセイ</t>
    </rPh>
    <rPh sb="12" eb="13">
      <t>シャ</t>
    </rPh>
    <rPh sb="13" eb="15">
      <t>ワリアイ</t>
    </rPh>
    <phoneticPr fontId="5"/>
  </si>
  <si>
    <t>対象者数（人）</t>
    <rPh sb="0" eb="2">
      <t>タイショウ</t>
    </rPh>
    <rPh sb="2" eb="3">
      <t>シャ</t>
    </rPh>
    <rPh sb="3" eb="4">
      <t>スウ</t>
    </rPh>
    <rPh sb="5" eb="6">
      <t>ニン</t>
    </rPh>
    <phoneticPr fontId="5"/>
  </si>
  <si>
    <t>予防接種費用助成者数(延べ人数）</t>
    <rPh sb="0" eb="2">
      <t>ヨボウ</t>
    </rPh>
    <rPh sb="2" eb="4">
      <t>セッシュ</t>
    </rPh>
    <rPh sb="4" eb="6">
      <t>ヒヨウ</t>
    </rPh>
    <rPh sb="6" eb="8">
      <t>ジョセイ</t>
    </rPh>
    <rPh sb="8" eb="9">
      <t>シャ</t>
    </rPh>
    <rPh sb="9" eb="10">
      <t>スウ</t>
    </rPh>
    <rPh sb="11" eb="12">
      <t>ノ</t>
    </rPh>
    <rPh sb="13" eb="14">
      <t>ニン</t>
    </rPh>
    <rPh sb="14" eb="15">
      <t>カズ</t>
    </rPh>
    <phoneticPr fontId="5"/>
  </si>
  <si>
    <t>※1人2回まで助成</t>
    <rPh sb="2" eb="3">
      <t>ニン</t>
    </rPh>
    <rPh sb="4" eb="5">
      <t>カイ</t>
    </rPh>
    <rPh sb="7" eb="9">
      <t>ジョセイ</t>
    </rPh>
    <phoneticPr fontId="5"/>
  </si>
  <si>
    <t>R5</t>
    <phoneticPr fontId="4"/>
  </si>
  <si>
    <t>R6</t>
    <phoneticPr fontId="4"/>
  </si>
  <si>
    <t>令和７年３月３１日現在</t>
    <rPh sb="0" eb="1">
      <t>レイ</t>
    </rPh>
    <rPh sb="1" eb="2">
      <t>ワ</t>
    </rPh>
    <rPh sb="3" eb="4">
      <t>ネン</t>
    </rPh>
    <rPh sb="5" eb="6">
      <t>ガツ</t>
    </rPh>
    <rPh sb="8" eb="9">
      <t>ヒ</t>
    </rPh>
    <rPh sb="9" eb="11">
      <t>ゲンザイ</t>
    </rPh>
    <phoneticPr fontId="5"/>
  </si>
  <si>
    <t>三重県国民健康保険団体連合会</t>
    <rPh sb="0" eb="3">
      <t>ミエケン</t>
    </rPh>
    <rPh sb="3" eb="5">
      <t>コクミン</t>
    </rPh>
    <rPh sb="5" eb="7">
      <t>ケンコウ</t>
    </rPh>
    <rPh sb="7" eb="9">
      <t>ホケン</t>
    </rPh>
    <rPh sb="9" eb="11">
      <t>ダンタイ</t>
    </rPh>
    <rPh sb="11" eb="14">
      <t>レンゴウカイ</t>
    </rPh>
    <phoneticPr fontId="5"/>
  </si>
  <si>
    <t>国民健康保険料（税）収納率（現年度分）</t>
    <rPh sb="0" eb="2">
      <t>コクミン</t>
    </rPh>
    <rPh sb="2" eb="4">
      <t>ケンコウ</t>
    </rPh>
    <rPh sb="4" eb="7">
      <t>ホケンリョウ</t>
    </rPh>
    <rPh sb="8" eb="9">
      <t>ゼイ</t>
    </rPh>
    <rPh sb="10" eb="12">
      <t>シュウノウ</t>
    </rPh>
    <rPh sb="12" eb="13">
      <t>リツ</t>
    </rPh>
    <rPh sb="14" eb="15">
      <t>ゲン</t>
    </rPh>
    <rPh sb="15" eb="17">
      <t>ネンド</t>
    </rPh>
    <rPh sb="17" eb="18">
      <t>ブン</t>
    </rPh>
    <phoneticPr fontId="5"/>
  </si>
  <si>
    <t>令和５年度決算</t>
    <rPh sb="0" eb="2">
      <t>レイワ</t>
    </rPh>
    <rPh sb="6" eb="7">
      <t>サン</t>
    </rPh>
    <phoneticPr fontId="5"/>
  </si>
  <si>
    <t>現年度収納率（％）</t>
    <rPh sb="0" eb="1">
      <t>ゲン</t>
    </rPh>
    <rPh sb="1" eb="3">
      <t>ネンド</t>
    </rPh>
    <rPh sb="3" eb="5">
      <t>シュウノウ</t>
    </rPh>
    <rPh sb="5" eb="6">
      <t>リツ</t>
    </rPh>
    <phoneticPr fontId="5"/>
  </si>
  <si>
    <t>大台町</t>
    <rPh sb="0" eb="2">
      <t>オオダイ</t>
    </rPh>
    <rPh sb="2" eb="3">
      <t>マチ</t>
    </rPh>
    <phoneticPr fontId="5"/>
  </si>
  <si>
    <t>算出方法：</t>
    <rPh sb="0" eb="2">
      <t>サンシュツ</t>
    </rPh>
    <rPh sb="2" eb="4">
      <t>ホウホウ</t>
    </rPh>
    <phoneticPr fontId="5"/>
  </si>
  <si>
    <t>現年度収納額÷現年度調定額</t>
    <rPh sb="0" eb="1">
      <t>ゲン</t>
    </rPh>
    <rPh sb="1" eb="3">
      <t>ネンド</t>
    </rPh>
    <rPh sb="3" eb="6">
      <t>シュウノウガク</t>
    </rPh>
    <rPh sb="7" eb="8">
      <t>ゲン</t>
    </rPh>
    <rPh sb="8" eb="10">
      <t>ネンド</t>
    </rPh>
    <rPh sb="10" eb="11">
      <t>チョウ</t>
    </rPh>
    <rPh sb="11" eb="13">
      <t>テイガク</t>
    </rPh>
    <rPh sb="12" eb="13">
      <t>ガク</t>
    </rPh>
    <phoneticPr fontId="5"/>
  </si>
  <si>
    <t>後期高齢者医療保険料収納率(現年度分）</t>
  </si>
  <si>
    <t>順位</t>
  </si>
  <si>
    <t>市町名</t>
  </si>
  <si>
    <t>現年度収納率（％）</t>
  </si>
  <si>
    <t>資料出所：</t>
  </si>
  <si>
    <t>三重県後期高齢者医療広域連合</t>
  </si>
  <si>
    <t>算出方法：</t>
  </si>
  <si>
    <t>現年度収納額÷現年度調定額</t>
  </si>
  <si>
    <t>H21からR6年度まで</t>
    <rPh sb="7" eb="9">
      <t>ネンド</t>
    </rPh>
    <phoneticPr fontId="5"/>
  </si>
  <si>
    <t>各種検診の受診者数、要精検・要医療者数</t>
    <rPh sb="0" eb="2">
      <t>カクシュ</t>
    </rPh>
    <rPh sb="2" eb="4">
      <t>ケンシン</t>
    </rPh>
    <rPh sb="5" eb="7">
      <t>ジュシン</t>
    </rPh>
    <rPh sb="7" eb="8">
      <t>シャ</t>
    </rPh>
    <rPh sb="8" eb="9">
      <t>スウ</t>
    </rPh>
    <rPh sb="10" eb="11">
      <t>ヨウ</t>
    </rPh>
    <rPh sb="11" eb="12">
      <t>セイ</t>
    </rPh>
    <rPh sb="12" eb="13">
      <t>ケン</t>
    </rPh>
    <rPh sb="14" eb="15">
      <t>ヨウ</t>
    </rPh>
    <rPh sb="15" eb="17">
      <t>イリョウ</t>
    </rPh>
    <rPh sb="17" eb="18">
      <t>シャ</t>
    </rPh>
    <rPh sb="18" eb="19">
      <t>スウ</t>
    </rPh>
    <phoneticPr fontId="5"/>
  </si>
  <si>
    <t>桑名保健所</t>
    <rPh sb="0" eb="2">
      <t>クワナ</t>
    </rPh>
    <rPh sb="2" eb="5">
      <t>ホケンジョ</t>
    </rPh>
    <phoneticPr fontId="5"/>
  </si>
  <si>
    <t>病院数、一般診療所数、歯科数、老人保健施設数など</t>
    <rPh sb="0" eb="2">
      <t>ビョウイン</t>
    </rPh>
    <rPh sb="2" eb="3">
      <t>スウ</t>
    </rPh>
    <rPh sb="4" eb="6">
      <t>イッパン</t>
    </rPh>
    <rPh sb="6" eb="8">
      <t>シンリョウ</t>
    </rPh>
    <rPh sb="8" eb="9">
      <t>ショ</t>
    </rPh>
    <rPh sb="9" eb="10">
      <t>スウ</t>
    </rPh>
    <rPh sb="11" eb="13">
      <t>シカ</t>
    </rPh>
    <rPh sb="13" eb="14">
      <t>スウ</t>
    </rPh>
    <rPh sb="15" eb="17">
      <t>ロウジン</t>
    </rPh>
    <rPh sb="17" eb="19">
      <t>ホケン</t>
    </rPh>
    <rPh sb="19" eb="21">
      <t>シセツ</t>
    </rPh>
    <rPh sb="21" eb="22">
      <t>スウ</t>
    </rPh>
    <phoneticPr fontId="5"/>
  </si>
  <si>
    <t>H18からR6まで　各年12.31時点</t>
    <rPh sb="10" eb="12">
      <t>カクネン</t>
    </rPh>
    <rPh sb="17" eb="19">
      <t>ジテン</t>
    </rPh>
    <phoneticPr fontId="5"/>
  </si>
  <si>
    <t>R6.4.1時点</t>
    <rPh sb="6" eb="8">
      <t>ジテン</t>
    </rPh>
    <phoneticPr fontId="5"/>
  </si>
  <si>
    <t>自治会別会員数</t>
    <rPh sb="0" eb="3">
      <t>ジチカイ</t>
    </rPh>
    <rPh sb="3" eb="4">
      <t>ベツ</t>
    </rPh>
    <rPh sb="4" eb="6">
      <t>カイイン</t>
    </rPh>
    <rPh sb="6" eb="7">
      <t>スウ</t>
    </rPh>
    <phoneticPr fontId="5"/>
  </si>
  <si>
    <t>認知症キャラバンメイト及びサポーターの1人当たり担当高齢者人口</t>
    <rPh sb="0" eb="3">
      <t>ニンチショウ</t>
    </rPh>
    <phoneticPr fontId="5"/>
  </si>
  <si>
    <t>全国キャラバンメイト連絡協議会</t>
    <phoneticPr fontId="5"/>
  </si>
  <si>
    <t>健康づくり基本計画ヘルシーピープル・みえ</t>
    <rPh sb="0" eb="2">
      <t>ケンコウ</t>
    </rPh>
    <rPh sb="5" eb="7">
      <t>キホン</t>
    </rPh>
    <rPh sb="7" eb="9">
      <t>ケイカク</t>
    </rPh>
    <phoneticPr fontId="5"/>
  </si>
  <si>
    <t>H23からR4</t>
    <phoneticPr fontId="5"/>
  </si>
  <si>
    <t>集団がん検診の実施状況と受診者数</t>
    <rPh sb="0" eb="2">
      <t>シュウダン</t>
    </rPh>
    <rPh sb="4" eb="6">
      <t>ケンシン</t>
    </rPh>
    <rPh sb="12" eb="14">
      <t>ジュシン</t>
    </rPh>
    <phoneticPr fontId="5"/>
  </si>
  <si>
    <t>胃がん検診</t>
    <rPh sb="0" eb="1">
      <t>イ</t>
    </rPh>
    <rPh sb="3" eb="5">
      <t>ケンシン</t>
    </rPh>
    <phoneticPr fontId="5"/>
  </si>
  <si>
    <t>子宮がん検診</t>
    <rPh sb="0" eb="2">
      <t>シキュウ</t>
    </rPh>
    <rPh sb="4" eb="6">
      <t>ケンシン</t>
    </rPh>
    <phoneticPr fontId="5"/>
  </si>
  <si>
    <t>乳がん検診</t>
    <rPh sb="0" eb="1">
      <t>ニュウ</t>
    </rPh>
    <rPh sb="3" eb="5">
      <t>ケンシン</t>
    </rPh>
    <phoneticPr fontId="5"/>
  </si>
  <si>
    <t>大腸がん検診</t>
    <rPh sb="0" eb="2">
      <t>ダイチョウ</t>
    </rPh>
    <rPh sb="4" eb="6">
      <t>ケンシン</t>
    </rPh>
    <phoneticPr fontId="5"/>
  </si>
  <si>
    <t>肺がん検診</t>
    <rPh sb="0" eb="1">
      <t>ハイ</t>
    </rPh>
    <rPh sb="3" eb="5">
      <t>ケンシン</t>
    </rPh>
    <phoneticPr fontId="5"/>
  </si>
  <si>
    <t>前立腺がん検診</t>
    <rPh sb="0" eb="3">
      <t>ゼンリツセン</t>
    </rPh>
    <rPh sb="5" eb="7">
      <t>ケンシン</t>
    </rPh>
    <phoneticPr fontId="5"/>
  </si>
  <si>
    <t>受診者数</t>
    <rPh sb="0" eb="3">
      <t>ジュシンシャ</t>
    </rPh>
    <rPh sb="3" eb="4">
      <t>スウ</t>
    </rPh>
    <phoneticPr fontId="5"/>
  </si>
  <si>
    <t>うち要精検・要医療者数</t>
    <rPh sb="2" eb="3">
      <t>ヨウ</t>
    </rPh>
    <rPh sb="3" eb="4">
      <t>セイ</t>
    </rPh>
    <rPh sb="4" eb="5">
      <t>ケン</t>
    </rPh>
    <rPh sb="6" eb="7">
      <t>ヨウ</t>
    </rPh>
    <rPh sb="7" eb="9">
      <t>イリョウ</t>
    </rPh>
    <rPh sb="9" eb="10">
      <t>シャ</t>
    </rPh>
    <rPh sb="10" eb="11">
      <t>カズ</t>
    </rPh>
    <phoneticPr fontId="5"/>
  </si>
  <si>
    <t>※集団のみ(人間ドック除く)　　　　　　　　　　　　　　　　　　　　　　　　　　　　　　　　　　　　　　　　　　　　　　　　　　　　　　　　　　　　　　　　　　　　　　　　　　　</t>
    <rPh sb="1" eb="3">
      <t>シュウダン</t>
    </rPh>
    <rPh sb="6" eb="8">
      <t>ニンゲン</t>
    </rPh>
    <rPh sb="11" eb="12">
      <t>ノゾ</t>
    </rPh>
    <phoneticPr fontId="5"/>
  </si>
  <si>
    <t>　　　　　　　健康長寿課</t>
    <rPh sb="7" eb="9">
      <t>ケンコウ</t>
    </rPh>
    <rPh sb="9" eb="11">
      <t>チョウジュ</t>
    </rPh>
    <rPh sb="11" eb="12">
      <t>カ</t>
    </rPh>
    <phoneticPr fontId="5"/>
  </si>
  <si>
    <t>医療関係施設数</t>
    <phoneticPr fontId="5"/>
  </si>
  <si>
    <t>令和6年3月31日現在</t>
    <rPh sb="0" eb="2">
      <t>レイワ</t>
    </rPh>
    <rPh sb="3" eb="4">
      <t>ネン</t>
    </rPh>
    <rPh sb="5" eb="6">
      <t>ガツ</t>
    </rPh>
    <rPh sb="8" eb="11">
      <t>ニチゲンザイ</t>
    </rPh>
    <phoneticPr fontId="5"/>
  </si>
  <si>
    <t>病院</t>
    <rPh sb="0" eb="2">
      <t>ビョウイン</t>
    </rPh>
    <phoneticPr fontId="5"/>
  </si>
  <si>
    <t>一般診療所</t>
    <rPh sb="0" eb="2">
      <t>イッパン</t>
    </rPh>
    <rPh sb="2" eb="4">
      <t>シンリョウ</t>
    </rPh>
    <rPh sb="4" eb="5">
      <t>ショ</t>
    </rPh>
    <phoneticPr fontId="5"/>
  </si>
  <si>
    <t>歯科診療所</t>
    <rPh sb="0" eb="2">
      <t>シカ</t>
    </rPh>
    <rPh sb="2" eb="4">
      <t>シンリョウ</t>
    </rPh>
    <rPh sb="4" eb="5">
      <t>ショ</t>
    </rPh>
    <phoneticPr fontId="5"/>
  </si>
  <si>
    <t>一般</t>
    <rPh sb="0" eb="2">
      <t>イッパン</t>
    </rPh>
    <phoneticPr fontId="5"/>
  </si>
  <si>
    <t>精神</t>
    <rPh sb="0" eb="2">
      <t>セイシン</t>
    </rPh>
    <phoneticPr fontId="5"/>
  </si>
  <si>
    <t>有床</t>
    <rPh sb="0" eb="2">
      <t>ユウショウ</t>
    </rPh>
    <phoneticPr fontId="5"/>
  </si>
  <si>
    <t>無床</t>
    <rPh sb="0" eb="1">
      <t>ム</t>
    </rPh>
    <rPh sb="1" eb="2">
      <t>ユカ</t>
    </rPh>
    <phoneticPr fontId="5"/>
  </si>
  <si>
    <t>一般診療所数の内訳</t>
    <rPh sb="0" eb="2">
      <t>イッパン</t>
    </rPh>
    <rPh sb="2" eb="4">
      <t>シンリョウ</t>
    </rPh>
    <rPh sb="4" eb="5">
      <t>ショ</t>
    </rPh>
    <rPh sb="5" eb="6">
      <t>スウ</t>
    </rPh>
    <rPh sb="7" eb="9">
      <t>ウチワケ</t>
    </rPh>
    <phoneticPr fontId="5"/>
  </si>
  <si>
    <t>内科7か所、整形外科3か所、眼科1か所、小児科1か所、耳鼻科2か所、皮膚科1か所、その他1か所</t>
    <rPh sb="33" eb="36">
      <t>ヒフカ</t>
    </rPh>
    <rPh sb="38" eb="39">
      <t>ショ</t>
    </rPh>
    <phoneticPr fontId="5"/>
  </si>
  <si>
    <t>資料出所：桑名保健所年報</t>
    <rPh sb="0" eb="2">
      <t>シリョウ</t>
    </rPh>
    <rPh sb="2" eb="4">
      <t>シュッショ</t>
    </rPh>
    <rPh sb="7" eb="10">
      <t>ホケンジョ</t>
    </rPh>
    <phoneticPr fontId="5"/>
  </si>
  <si>
    <t>要介護(要支援)認定者数の推移</t>
    <rPh sb="0" eb="3">
      <t>ヨウカイゴ</t>
    </rPh>
    <rPh sb="4" eb="5">
      <t>ヨウ</t>
    </rPh>
    <rPh sb="5" eb="7">
      <t>シエン</t>
    </rPh>
    <rPh sb="8" eb="10">
      <t>ニンテイ</t>
    </rPh>
    <rPh sb="10" eb="11">
      <t>シャ</t>
    </rPh>
    <rPh sb="11" eb="12">
      <t>スウ</t>
    </rPh>
    <rPh sb="13" eb="15">
      <t>スイイ</t>
    </rPh>
    <phoneticPr fontId="5"/>
  </si>
  <si>
    <t>令和6年12月31日現在（各年12月31日時点）</t>
    <rPh sb="0" eb="2">
      <t>レイワ</t>
    </rPh>
    <rPh sb="3" eb="4">
      <t>ネン</t>
    </rPh>
    <rPh sb="6" eb="7">
      <t>ガツ</t>
    </rPh>
    <rPh sb="9" eb="10">
      <t>ニチ</t>
    </rPh>
    <rPh sb="10" eb="12">
      <t>ゲンザイ</t>
    </rPh>
    <rPh sb="13" eb="15">
      <t>カクネン</t>
    </rPh>
    <rPh sb="17" eb="18">
      <t>ガツ</t>
    </rPh>
    <rPh sb="20" eb="21">
      <t>ニチ</t>
    </rPh>
    <rPh sb="21" eb="23">
      <t>ジテン</t>
    </rPh>
    <phoneticPr fontId="5"/>
  </si>
  <si>
    <t>要介護認定者数　　（人）</t>
    <rPh sb="0" eb="3">
      <t>ヨウカイゴ</t>
    </rPh>
    <rPh sb="3" eb="5">
      <t>ニンテイ</t>
    </rPh>
    <rPh sb="5" eb="6">
      <t>シャ</t>
    </rPh>
    <rPh sb="6" eb="7">
      <t>スウ</t>
    </rPh>
    <rPh sb="10" eb="11">
      <t>ニン</t>
    </rPh>
    <phoneticPr fontId="5"/>
  </si>
  <si>
    <t>シニアクラブの状況</t>
    <phoneticPr fontId="5"/>
  </si>
  <si>
    <t>令和6年4月1日現在</t>
    <rPh sb="0" eb="2">
      <t>レイワ</t>
    </rPh>
    <rPh sb="3" eb="4">
      <t>ネン</t>
    </rPh>
    <phoneticPr fontId="5"/>
  </si>
  <si>
    <t>自治会名</t>
  </si>
  <si>
    <t>会員数（人）</t>
  </si>
  <si>
    <t>筑紫</t>
  </si>
  <si>
    <t>穴太</t>
  </si>
  <si>
    <t>瀬古泉</t>
  </si>
  <si>
    <t>山田</t>
  </si>
  <si>
    <t>六把野新田</t>
  </si>
  <si>
    <t>鳥取</t>
  </si>
  <si>
    <t>八幡新田</t>
  </si>
  <si>
    <t>大木</t>
  </si>
  <si>
    <t>北大社</t>
  </si>
  <si>
    <t>南大社</t>
  </si>
  <si>
    <t>長深</t>
  </si>
  <si>
    <t>中上</t>
  </si>
  <si>
    <t>笹尾西1丁目</t>
  </si>
  <si>
    <t>笹尾西2丁目</t>
  </si>
  <si>
    <t>笹尾西3丁目</t>
  </si>
  <si>
    <t>笹尾西4丁目</t>
  </si>
  <si>
    <t>笹尾東1丁目</t>
  </si>
  <si>
    <t>笹尾東2丁目</t>
  </si>
  <si>
    <t>笹尾東3丁目</t>
  </si>
  <si>
    <t>笹尾東4丁目</t>
  </si>
  <si>
    <t>城山1丁目</t>
  </si>
  <si>
    <t>城山2丁目</t>
  </si>
  <si>
    <t>城山3丁目</t>
  </si>
  <si>
    <t>合計</t>
  </si>
  <si>
    <t>健康長寿課</t>
    <rPh sb="0" eb="2">
      <t>ケンコウ</t>
    </rPh>
    <phoneticPr fontId="5"/>
  </si>
  <si>
    <t>認知症キャラバンメイト及び認知症サポーターの1人当たり担当高齢者人口</t>
    <rPh sb="0" eb="3">
      <t>ニンチショウ</t>
    </rPh>
    <rPh sb="11" eb="12">
      <t>オヨ</t>
    </rPh>
    <rPh sb="13" eb="15">
      <t>ニンチ</t>
    </rPh>
    <rPh sb="15" eb="16">
      <t>ショウ</t>
    </rPh>
    <rPh sb="24" eb="25">
      <t>ア</t>
    </rPh>
    <rPh sb="27" eb="29">
      <t>タントウ</t>
    </rPh>
    <rPh sb="29" eb="32">
      <t>コウレイシャ</t>
    </rPh>
    <rPh sb="32" eb="34">
      <t>ジンコウ</t>
    </rPh>
    <phoneticPr fontId="5"/>
  </si>
  <si>
    <t>令和6年12月31日現在</t>
    <rPh sb="0" eb="2">
      <t>レイワ</t>
    </rPh>
    <rPh sb="3" eb="4">
      <t>ネン</t>
    </rPh>
    <rPh sb="4" eb="5">
      <t>ガンネン</t>
    </rPh>
    <rPh sb="6" eb="7">
      <t>ガツ</t>
    </rPh>
    <rPh sb="9" eb="10">
      <t>ニチ</t>
    </rPh>
    <rPh sb="10" eb="12">
      <t>ゲンザイ</t>
    </rPh>
    <phoneticPr fontId="5"/>
  </si>
  <si>
    <t>認知症キャラバンメイト及びサポーターの1人当たり担当高齢者人口</t>
    <rPh sb="0" eb="3">
      <t>ニンチショウ</t>
    </rPh>
    <rPh sb="11" eb="12">
      <t>オヨ</t>
    </rPh>
    <rPh sb="21" eb="22">
      <t>ア</t>
    </rPh>
    <rPh sb="24" eb="26">
      <t>タントウ</t>
    </rPh>
    <rPh sb="26" eb="29">
      <t>コウレイシャ</t>
    </rPh>
    <rPh sb="29" eb="31">
      <t>ジンコウ</t>
    </rPh>
    <phoneticPr fontId="5"/>
  </si>
  <si>
    <t>御浜町</t>
    <phoneticPr fontId="5"/>
  </si>
  <si>
    <t>いなべ市</t>
    <phoneticPr fontId="5"/>
  </si>
  <si>
    <t>東員町</t>
    <rPh sb="0" eb="3">
      <t>トウインチョウ</t>
    </rPh>
    <phoneticPr fontId="4"/>
  </si>
  <si>
    <t>大台町</t>
    <phoneticPr fontId="5"/>
  </si>
  <si>
    <t>松阪市</t>
    <phoneticPr fontId="5"/>
  </si>
  <si>
    <t>鈴鹿市</t>
    <phoneticPr fontId="5"/>
  </si>
  <si>
    <t>名張市</t>
    <phoneticPr fontId="5"/>
  </si>
  <si>
    <t>多気町</t>
    <phoneticPr fontId="5"/>
  </si>
  <si>
    <t>度会町</t>
    <rPh sb="0" eb="2">
      <t>ワタライ</t>
    </rPh>
    <phoneticPr fontId="5"/>
  </si>
  <si>
    <t>玉城町</t>
    <rPh sb="0" eb="2">
      <t>タマキ</t>
    </rPh>
    <phoneticPr fontId="5"/>
  </si>
  <si>
    <t>四日市市</t>
    <rPh sb="0" eb="3">
      <t>ヨッカイチ</t>
    </rPh>
    <phoneticPr fontId="5"/>
  </si>
  <si>
    <t>尾鷲市</t>
    <rPh sb="0" eb="2">
      <t>オワセ</t>
    </rPh>
    <phoneticPr fontId="5"/>
  </si>
  <si>
    <t>大紀町</t>
    <rPh sb="0" eb="2">
      <t>タイキ</t>
    </rPh>
    <phoneticPr fontId="5"/>
  </si>
  <si>
    <t>伊賀市</t>
    <phoneticPr fontId="5"/>
  </si>
  <si>
    <t>志摩市</t>
    <phoneticPr fontId="5"/>
  </si>
  <si>
    <t>朝日町</t>
    <phoneticPr fontId="5"/>
  </si>
  <si>
    <t>木曽岬町</t>
    <phoneticPr fontId="5"/>
  </si>
  <si>
    <t>資料出所：全国キャラバン・メイト連絡協議会</t>
    <rPh sb="0" eb="2">
      <t>シリョウ</t>
    </rPh>
    <rPh sb="2" eb="4">
      <t>シュッショ</t>
    </rPh>
    <phoneticPr fontId="5"/>
  </si>
  <si>
    <t>算出方法：高齢者メイト及びサポーターの1人当たり担当高齢者人口=
町内65歳以上の高齢者数／「キャラバンメイト」「認知症サポーター」総数
備考
高齢者メイト及びサポーターの1人当たり担当高齢者人口とは、65歳以上人口に対する認知症サポーター養成講座を受講した人の割合です。</t>
    <rPh sb="69" eb="71">
      <t>ビコウ</t>
    </rPh>
    <rPh sb="103" eb="106">
      <t>サイイジョウ</t>
    </rPh>
    <rPh sb="106" eb="108">
      <t>ジンコウ</t>
    </rPh>
    <rPh sb="109" eb="110">
      <t>タイ</t>
    </rPh>
    <rPh sb="112" eb="114">
      <t>ニンチ</t>
    </rPh>
    <rPh sb="114" eb="115">
      <t>ショウ</t>
    </rPh>
    <rPh sb="120" eb="122">
      <t>ヨウセイ</t>
    </rPh>
    <rPh sb="122" eb="124">
      <t>コウザ</t>
    </rPh>
    <rPh sb="125" eb="127">
      <t>ジュコウ</t>
    </rPh>
    <rPh sb="129" eb="130">
      <t>ヒト</t>
    </rPh>
    <rPh sb="131" eb="133">
      <t>ワリアイ</t>
    </rPh>
    <phoneticPr fontId="5"/>
  </si>
  <si>
    <t>東員町（年）</t>
    <rPh sb="0" eb="2">
      <t>トウイン</t>
    </rPh>
    <rPh sb="2" eb="3">
      <t>チョウ</t>
    </rPh>
    <rPh sb="4" eb="5">
      <t>ネン</t>
    </rPh>
    <phoneticPr fontId="5"/>
  </si>
  <si>
    <t>三重県（年）</t>
    <rPh sb="0" eb="3">
      <t>ミエケン</t>
    </rPh>
    <rPh sb="4" eb="5">
      <t>ネン</t>
    </rPh>
    <phoneticPr fontId="5"/>
  </si>
  <si>
    <t>男</t>
    <rPh sb="0" eb="1">
      <t>オトコ</t>
    </rPh>
    <phoneticPr fontId="5"/>
  </si>
  <si>
    <t>女</t>
    <rPh sb="0" eb="1">
      <t>オンナ</t>
    </rPh>
    <phoneticPr fontId="5"/>
  </si>
  <si>
    <t>Ｈ28</t>
  </si>
  <si>
    <t>資料出所：健康づくり基本計画ヘルシーピープル・みえ</t>
    <rPh sb="0" eb="2">
      <t>シリョウ</t>
    </rPh>
    <rPh sb="2" eb="4">
      <t>シュッショ</t>
    </rPh>
    <rPh sb="5" eb="7">
      <t>ケンコウ</t>
    </rPh>
    <rPh sb="10" eb="12">
      <t>キホン</t>
    </rPh>
    <rPh sb="12" eb="14">
      <t>ケイカク</t>
    </rPh>
    <phoneticPr fontId="5"/>
  </si>
  <si>
    <t>備考
健康寿命とは、介護保険法による介護認定（介護サービス）を受けることなく自立して心身ともに健康的な日常生活を営むことができる期間をいいます。</t>
    <rPh sb="0" eb="2">
      <t>ビコウ</t>
    </rPh>
    <rPh sb="3" eb="5">
      <t>ケンコウ</t>
    </rPh>
    <rPh sb="5" eb="7">
      <t>ジュミョウ</t>
    </rPh>
    <rPh sb="10" eb="12">
      <t>カイゴ</t>
    </rPh>
    <rPh sb="12" eb="14">
      <t>ホケン</t>
    </rPh>
    <rPh sb="14" eb="15">
      <t>ホウ</t>
    </rPh>
    <rPh sb="18" eb="20">
      <t>カイゴ</t>
    </rPh>
    <rPh sb="20" eb="22">
      <t>ニンテイ</t>
    </rPh>
    <rPh sb="23" eb="25">
      <t>カイゴ</t>
    </rPh>
    <rPh sb="31" eb="32">
      <t>ウ</t>
    </rPh>
    <rPh sb="38" eb="40">
      <t>ジリツ</t>
    </rPh>
    <rPh sb="42" eb="44">
      <t>シンシン</t>
    </rPh>
    <rPh sb="47" eb="50">
      <t>ケンコウテキ</t>
    </rPh>
    <rPh sb="51" eb="53">
      <t>ニチジョウ</t>
    </rPh>
    <rPh sb="53" eb="55">
      <t>セイカツ</t>
    </rPh>
    <rPh sb="56" eb="57">
      <t>イトナ</t>
    </rPh>
    <rPh sb="64" eb="66">
      <t>キカン</t>
    </rPh>
    <phoneticPr fontId="5"/>
  </si>
  <si>
    <t>実延長、改良済延長、改良率、舗装済延長、舗装率、永久橋数</t>
    <rPh sb="0" eb="1">
      <t>ジツ</t>
    </rPh>
    <rPh sb="1" eb="3">
      <t>エンチョウ</t>
    </rPh>
    <rPh sb="4" eb="6">
      <t>カイリョウ</t>
    </rPh>
    <rPh sb="6" eb="7">
      <t>スミ</t>
    </rPh>
    <rPh sb="7" eb="9">
      <t>エンチョウ</t>
    </rPh>
    <rPh sb="10" eb="12">
      <t>カイリョウ</t>
    </rPh>
    <rPh sb="12" eb="13">
      <t>リツ</t>
    </rPh>
    <rPh sb="14" eb="16">
      <t>ホソウ</t>
    </rPh>
    <rPh sb="16" eb="17">
      <t>ズ</t>
    </rPh>
    <rPh sb="17" eb="19">
      <t>エンチョウ</t>
    </rPh>
    <rPh sb="20" eb="22">
      <t>ホソウ</t>
    </rPh>
    <rPh sb="22" eb="23">
      <t>リツ</t>
    </rPh>
    <rPh sb="24" eb="26">
      <t>エイキュウ</t>
    </rPh>
    <rPh sb="26" eb="27">
      <t>ハシ</t>
    </rPh>
    <rPh sb="27" eb="28">
      <t>スウ</t>
    </rPh>
    <phoneticPr fontId="5"/>
  </si>
  <si>
    <t>歩道設置延長、歩道整備率</t>
    <rPh sb="0" eb="2">
      <t>ホドウ</t>
    </rPh>
    <rPh sb="2" eb="4">
      <t>セッチ</t>
    </rPh>
    <rPh sb="4" eb="6">
      <t>エンチョウ</t>
    </rPh>
    <rPh sb="7" eb="9">
      <t>ホドウ</t>
    </rPh>
    <rPh sb="9" eb="11">
      <t>セイビ</t>
    </rPh>
    <rPh sb="11" eb="12">
      <t>リツ</t>
    </rPh>
    <phoneticPr fontId="5"/>
  </si>
  <si>
    <t>人身事故、物損事故、死者、負傷者</t>
    <rPh sb="0" eb="2">
      <t>ジンシン</t>
    </rPh>
    <rPh sb="2" eb="4">
      <t>ジコ</t>
    </rPh>
    <rPh sb="5" eb="7">
      <t>ブッソン</t>
    </rPh>
    <rPh sb="7" eb="9">
      <t>ジコ</t>
    </rPh>
    <rPh sb="10" eb="12">
      <t>シシャ</t>
    </rPh>
    <rPh sb="13" eb="16">
      <t>フショウシャ</t>
    </rPh>
    <phoneticPr fontId="5"/>
  </si>
  <si>
    <t>H24からR6まで（利用者数）　
R7.4.1時点（その他）</t>
    <rPh sb="10" eb="13">
      <t>リヨウシャ</t>
    </rPh>
    <rPh sb="28" eb="29">
      <t>タ</t>
    </rPh>
    <phoneticPr fontId="5"/>
  </si>
  <si>
    <t>公園数、総面積、1人当たり公園面積、中部公園利用者数</t>
    <rPh sb="0" eb="2">
      <t>コウエン</t>
    </rPh>
    <rPh sb="2" eb="3">
      <t>スウ</t>
    </rPh>
    <rPh sb="4" eb="5">
      <t>ソウ</t>
    </rPh>
    <rPh sb="5" eb="7">
      <t>メンセキ</t>
    </rPh>
    <rPh sb="9" eb="10">
      <t>ニン</t>
    </rPh>
    <rPh sb="10" eb="11">
      <t>ア</t>
    </rPh>
    <rPh sb="13" eb="15">
      <t>コウエン</t>
    </rPh>
    <rPh sb="15" eb="17">
      <t>メンセキ</t>
    </rPh>
    <rPh sb="18" eb="20">
      <t>チュウブ</t>
    </rPh>
    <rPh sb="20" eb="22">
      <t>コウエン</t>
    </rPh>
    <rPh sb="22" eb="24">
      <t>リヨウ</t>
    </rPh>
    <rPh sb="24" eb="25">
      <t>シャ</t>
    </rPh>
    <rPh sb="25" eb="26">
      <t>スウ</t>
    </rPh>
    <phoneticPr fontId="5"/>
  </si>
  <si>
    <t>令和7年4月1日現在</t>
    <rPh sb="0" eb="1">
      <t>レイ</t>
    </rPh>
    <rPh sb="1" eb="2">
      <t>ワ</t>
    </rPh>
    <rPh sb="3" eb="4">
      <t>ネン</t>
    </rPh>
    <rPh sb="5" eb="6">
      <t>ガツ</t>
    </rPh>
    <rPh sb="7" eb="8">
      <t>ヒ</t>
    </rPh>
    <rPh sb="8" eb="10">
      <t>ゲンザイ</t>
    </rPh>
    <phoneticPr fontId="5"/>
  </si>
  <si>
    <t>実延長（ｋｍ）</t>
    <rPh sb="0" eb="1">
      <t>ジツ</t>
    </rPh>
    <rPh sb="1" eb="3">
      <t>エンチョウ</t>
    </rPh>
    <phoneticPr fontId="5"/>
  </si>
  <si>
    <t>改良済延長（ｋｍ）</t>
    <rPh sb="0" eb="2">
      <t>カイリョウ</t>
    </rPh>
    <rPh sb="2" eb="3">
      <t>ズ</t>
    </rPh>
    <rPh sb="3" eb="5">
      <t>エンチョウ</t>
    </rPh>
    <phoneticPr fontId="5"/>
  </si>
  <si>
    <t>改良率（％）</t>
    <rPh sb="0" eb="2">
      <t>カイリョウ</t>
    </rPh>
    <rPh sb="2" eb="3">
      <t>リツ</t>
    </rPh>
    <phoneticPr fontId="5"/>
  </si>
  <si>
    <t>舗装済延長（ｋｍ）</t>
    <rPh sb="0" eb="2">
      <t>ホソウ</t>
    </rPh>
    <rPh sb="2" eb="3">
      <t>ズ</t>
    </rPh>
    <rPh sb="3" eb="5">
      <t>エンチョウ</t>
    </rPh>
    <phoneticPr fontId="5"/>
  </si>
  <si>
    <t>舗装率（％）</t>
    <rPh sb="0" eb="2">
      <t>ホソウ</t>
    </rPh>
    <rPh sb="2" eb="3">
      <t>リツ</t>
    </rPh>
    <phoneticPr fontId="5"/>
  </si>
  <si>
    <t>永久橋数（箇所）</t>
    <rPh sb="0" eb="2">
      <t>エイキュウ</t>
    </rPh>
    <rPh sb="2" eb="3">
      <t>ハシ</t>
    </rPh>
    <rPh sb="3" eb="4">
      <t>スウ</t>
    </rPh>
    <rPh sb="5" eb="7">
      <t>カショ</t>
    </rPh>
    <phoneticPr fontId="5"/>
  </si>
  <si>
    <t>1級町道</t>
    <rPh sb="1" eb="2">
      <t>キュウ</t>
    </rPh>
    <rPh sb="2" eb="4">
      <t>チョウドウ</t>
    </rPh>
    <phoneticPr fontId="5"/>
  </si>
  <si>
    <t>2級町道</t>
    <rPh sb="1" eb="2">
      <t>キュウ</t>
    </rPh>
    <rPh sb="2" eb="4">
      <t>チョウドウ</t>
    </rPh>
    <phoneticPr fontId="5"/>
  </si>
  <si>
    <t>その他の町道</t>
    <rPh sb="2" eb="3">
      <t>タ</t>
    </rPh>
    <rPh sb="4" eb="6">
      <t>チョウドウ</t>
    </rPh>
    <phoneticPr fontId="5"/>
  </si>
  <si>
    <t>令和7年4月1日現在</t>
    <rPh sb="0" eb="1">
      <t>レイ</t>
    </rPh>
    <rPh sb="1" eb="2">
      <t>ワ</t>
    </rPh>
    <phoneticPr fontId="5"/>
  </si>
  <si>
    <t>歩道設置延長（ｋｍ）</t>
    <rPh sb="0" eb="2">
      <t>ホドウ</t>
    </rPh>
    <rPh sb="2" eb="4">
      <t>セッチ</t>
    </rPh>
    <rPh sb="4" eb="6">
      <t>エンチョウ</t>
    </rPh>
    <phoneticPr fontId="5"/>
  </si>
  <si>
    <t>歩道整備率</t>
    <rPh sb="0" eb="2">
      <t>ホドウ</t>
    </rPh>
    <rPh sb="2" eb="4">
      <t>セイビ</t>
    </rPh>
    <rPh sb="4" eb="5">
      <t>リツ</t>
    </rPh>
    <phoneticPr fontId="5"/>
  </si>
  <si>
    <t>建設課</t>
    <phoneticPr fontId="5"/>
  </si>
  <si>
    <t>交通事故発生件数の推移</t>
    <rPh sb="0" eb="2">
      <t>コウツウ</t>
    </rPh>
    <rPh sb="2" eb="4">
      <t>ジコ</t>
    </rPh>
    <rPh sb="4" eb="6">
      <t>ハッセイ</t>
    </rPh>
    <rPh sb="6" eb="8">
      <t>ケンスウ</t>
    </rPh>
    <rPh sb="9" eb="11">
      <t>スイイ</t>
    </rPh>
    <phoneticPr fontId="5"/>
  </si>
  <si>
    <t>人身事故（件）</t>
    <rPh sb="0" eb="2">
      <t>ジンシン</t>
    </rPh>
    <rPh sb="2" eb="4">
      <t>ジコ</t>
    </rPh>
    <rPh sb="5" eb="6">
      <t>ケン</t>
    </rPh>
    <phoneticPr fontId="5"/>
  </si>
  <si>
    <t>物損事故（件）</t>
    <rPh sb="0" eb="2">
      <t>ブッソン</t>
    </rPh>
    <rPh sb="2" eb="4">
      <t>ジコ</t>
    </rPh>
    <rPh sb="5" eb="6">
      <t>ケン</t>
    </rPh>
    <phoneticPr fontId="5"/>
  </si>
  <si>
    <t>Ｈ24</t>
  </si>
  <si>
    <t>Ｈ26</t>
  </si>
  <si>
    <t>Ｈ30</t>
  </si>
  <si>
    <t>R1</t>
  </si>
  <si>
    <t>交通事故による死傷者数の推移</t>
    <rPh sb="0" eb="2">
      <t>コウツウ</t>
    </rPh>
    <rPh sb="2" eb="4">
      <t>ジコ</t>
    </rPh>
    <rPh sb="7" eb="10">
      <t>シショウシャ</t>
    </rPh>
    <rPh sb="10" eb="11">
      <t>スウ</t>
    </rPh>
    <rPh sb="12" eb="14">
      <t>スイイ</t>
    </rPh>
    <phoneticPr fontId="5"/>
  </si>
  <si>
    <t>死者（人）</t>
    <rPh sb="0" eb="2">
      <t>シシャ</t>
    </rPh>
    <rPh sb="3" eb="4">
      <t>ニン</t>
    </rPh>
    <phoneticPr fontId="5"/>
  </si>
  <si>
    <t>負傷者（人）</t>
    <rPh sb="0" eb="3">
      <t>フショウシャ</t>
    </rPh>
    <rPh sb="4" eb="5">
      <t>ニン</t>
    </rPh>
    <phoneticPr fontId="5"/>
  </si>
  <si>
    <t>公園数（箇所）</t>
    <rPh sb="0" eb="2">
      <t>コウエン</t>
    </rPh>
    <rPh sb="2" eb="3">
      <t>スウ</t>
    </rPh>
    <rPh sb="4" eb="6">
      <t>カショ</t>
    </rPh>
    <phoneticPr fontId="5"/>
  </si>
  <si>
    <t>総面積（㎡）</t>
    <rPh sb="0" eb="3">
      <t>ソウメンセキ</t>
    </rPh>
    <phoneticPr fontId="5"/>
  </si>
  <si>
    <t>町民1人当たり公園面積（㎡）</t>
    <rPh sb="0" eb="2">
      <t>チョウミン</t>
    </rPh>
    <rPh sb="4" eb="5">
      <t>ア</t>
    </rPh>
    <rPh sb="7" eb="9">
      <t>コウエン</t>
    </rPh>
    <rPh sb="9" eb="11">
      <t>メンセキ</t>
    </rPh>
    <phoneticPr fontId="5"/>
  </si>
  <si>
    <t>中部公園年間利用者数（人）</t>
    <rPh sb="0" eb="2">
      <t>チュウブ</t>
    </rPh>
    <rPh sb="2" eb="4">
      <t>コウエン</t>
    </rPh>
    <rPh sb="4" eb="6">
      <t>ネンカン</t>
    </rPh>
    <rPh sb="6" eb="8">
      <t>リヨウ</t>
    </rPh>
    <rPh sb="8" eb="9">
      <t>シャ</t>
    </rPh>
    <rPh sb="9" eb="10">
      <t>スウ</t>
    </rPh>
    <rPh sb="11" eb="12">
      <t>ヒト</t>
    </rPh>
    <phoneticPr fontId="5"/>
  </si>
  <si>
    <t>平成24年度</t>
    <rPh sb="0" eb="2">
      <t>ヘイセイ</t>
    </rPh>
    <rPh sb="4" eb="6">
      <t>ネンド</t>
    </rPh>
    <phoneticPr fontId="5"/>
  </si>
  <si>
    <t>平成25年度</t>
    <rPh sb="0" eb="2">
      <t>ヘイセイ</t>
    </rPh>
    <rPh sb="4" eb="6">
      <t>ネンド</t>
    </rPh>
    <phoneticPr fontId="5"/>
  </si>
  <si>
    <t>平成26年度</t>
    <rPh sb="0" eb="2">
      <t>ヘイセイ</t>
    </rPh>
    <rPh sb="4" eb="6">
      <t>ネンド</t>
    </rPh>
    <phoneticPr fontId="5"/>
  </si>
  <si>
    <t>平成27年度</t>
    <rPh sb="0" eb="2">
      <t>ヘイセイ</t>
    </rPh>
    <rPh sb="4" eb="6">
      <t>ネンド</t>
    </rPh>
    <phoneticPr fontId="5"/>
  </si>
  <si>
    <t>平成28年度</t>
    <rPh sb="0" eb="2">
      <t>ヘイセイ</t>
    </rPh>
    <rPh sb="4" eb="6">
      <t>ネンド</t>
    </rPh>
    <phoneticPr fontId="5"/>
  </si>
  <si>
    <t>平成29年度</t>
    <rPh sb="0" eb="2">
      <t>ヘイセイ</t>
    </rPh>
    <rPh sb="4" eb="6">
      <t>ネンド</t>
    </rPh>
    <phoneticPr fontId="5"/>
  </si>
  <si>
    <t>平成30年度</t>
    <rPh sb="0" eb="2">
      <t>ヘイセイ</t>
    </rPh>
    <rPh sb="4" eb="6">
      <t>ネンド</t>
    </rPh>
    <phoneticPr fontId="5"/>
  </si>
  <si>
    <t>令和元年度</t>
    <rPh sb="0" eb="1">
      <t>レイ</t>
    </rPh>
    <rPh sb="1" eb="2">
      <t>ワ</t>
    </rPh>
    <rPh sb="2" eb="3">
      <t>ガン</t>
    </rPh>
    <rPh sb="3" eb="5">
      <t>ネンド</t>
    </rPh>
    <phoneticPr fontId="5"/>
  </si>
  <si>
    <t>令和2年度</t>
    <rPh sb="0" eb="1">
      <t>レイ</t>
    </rPh>
    <rPh sb="1" eb="2">
      <t>ワ</t>
    </rPh>
    <rPh sb="3" eb="5">
      <t>ネンド</t>
    </rPh>
    <phoneticPr fontId="5"/>
  </si>
  <si>
    <t>令和3年度</t>
    <rPh sb="0" eb="1">
      <t>レイ</t>
    </rPh>
    <rPh sb="1" eb="2">
      <t>ワ</t>
    </rPh>
    <rPh sb="3" eb="5">
      <t>ネンド</t>
    </rPh>
    <phoneticPr fontId="5"/>
  </si>
  <si>
    <t>令和4年度</t>
    <rPh sb="0" eb="2">
      <t>レイワ</t>
    </rPh>
    <rPh sb="3" eb="5">
      <t>ネンド</t>
    </rPh>
    <phoneticPr fontId="5"/>
  </si>
  <si>
    <t>令和6年度</t>
    <rPh sb="0" eb="2">
      <t>レイワ</t>
    </rPh>
    <rPh sb="3" eb="5">
      <t>ネンド</t>
    </rPh>
    <phoneticPr fontId="5"/>
  </si>
  <si>
    <t>観光</t>
    <rPh sb="0" eb="2">
      <t>カンコウ</t>
    </rPh>
    <phoneticPr fontId="5"/>
  </si>
  <si>
    <t>観光レクリエーション入込客数</t>
    <rPh sb="0" eb="2">
      <t>カンコウ</t>
    </rPh>
    <rPh sb="10" eb="12">
      <t>イリコミ</t>
    </rPh>
    <rPh sb="12" eb="14">
      <t>キャクスウ</t>
    </rPh>
    <phoneticPr fontId="5"/>
  </si>
  <si>
    <t>H29からR6まで</t>
    <phoneticPr fontId="5"/>
  </si>
  <si>
    <t>1月1日から12月31日までの参加者数</t>
    <rPh sb="1" eb="2">
      <t>ガツ</t>
    </rPh>
    <rPh sb="3" eb="4">
      <t>ヒ</t>
    </rPh>
    <rPh sb="8" eb="9">
      <t>ガツ</t>
    </rPh>
    <rPh sb="11" eb="12">
      <t>ヒ</t>
    </rPh>
    <rPh sb="15" eb="18">
      <t>サンカシャ</t>
    </rPh>
    <rPh sb="18" eb="19">
      <t>スウ</t>
    </rPh>
    <phoneticPr fontId="5"/>
  </si>
  <si>
    <t>H19からR6まで　各年度3.31時点</t>
    <rPh sb="10" eb="11">
      <t>カク</t>
    </rPh>
    <rPh sb="11" eb="12">
      <t>ネン</t>
    </rPh>
    <rPh sb="12" eb="13">
      <t>ド</t>
    </rPh>
    <rPh sb="17" eb="19">
      <t>ジテン</t>
    </rPh>
    <phoneticPr fontId="5"/>
  </si>
  <si>
    <t>観光レクリエーション入込客数</t>
    <rPh sb="0" eb="2">
      <t>カンコウ</t>
    </rPh>
    <rPh sb="10" eb="11">
      <t>イ</t>
    </rPh>
    <rPh sb="11" eb="12">
      <t>コ</t>
    </rPh>
    <rPh sb="12" eb="14">
      <t>キャクスウ</t>
    </rPh>
    <phoneticPr fontId="5"/>
  </si>
  <si>
    <t>各年１月１日から１２月３１日まで</t>
    <rPh sb="0" eb="1">
      <t>カク</t>
    </rPh>
    <rPh sb="1" eb="2">
      <t>ネン</t>
    </rPh>
    <rPh sb="3" eb="4">
      <t>ガツ</t>
    </rPh>
    <rPh sb="5" eb="6">
      <t>ヒ</t>
    </rPh>
    <rPh sb="10" eb="11">
      <t>ガツ</t>
    </rPh>
    <rPh sb="13" eb="14">
      <t>ヒ</t>
    </rPh>
    <phoneticPr fontId="5"/>
  </si>
  <si>
    <t>観光レクリエーション入込客数(人)</t>
    <rPh sb="15" eb="16">
      <t>ニン</t>
    </rPh>
    <phoneticPr fontId="5"/>
  </si>
  <si>
    <t>内訳</t>
    <rPh sb="0" eb="2">
      <t>ウチワケ</t>
    </rPh>
    <phoneticPr fontId="5"/>
  </si>
  <si>
    <t>中部公園：105,582人</t>
    <rPh sb="0" eb="2">
      <t>チュウブ</t>
    </rPh>
    <rPh sb="2" eb="4">
      <t>コウエン</t>
    </rPh>
    <rPh sb="12" eb="13">
      <t>ニン</t>
    </rPh>
    <phoneticPr fontId="5"/>
  </si>
  <si>
    <t>中部公園：124,876人</t>
    <rPh sb="0" eb="2">
      <t>チュウブ</t>
    </rPh>
    <rPh sb="2" eb="4">
      <t>コウエン</t>
    </rPh>
    <rPh sb="12" eb="13">
      <t>ニン</t>
    </rPh>
    <phoneticPr fontId="5"/>
  </si>
  <si>
    <t>中部公園：168,106人</t>
    <rPh sb="0" eb="2">
      <t>チュウブ</t>
    </rPh>
    <rPh sb="2" eb="4">
      <t>コウエン</t>
    </rPh>
    <rPh sb="12" eb="13">
      <t>ニン</t>
    </rPh>
    <phoneticPr fontId="5"/>
  </si>
  <si>
    <t>中部公園：108,439人</t>
    <rPh sb="0" eb="2">
      <t>チュウブ</t>
    </rPh>
    <rPh sb="2" eb="4">
      <t>コウエン</t>
    </rPh>
    <rPh sb="12" eb="13">
      <t>ニン</t>
    </rPh>
    <phoneticPr fontId="5"/>
  </si>
  <si>
    <t>中部公園：126,079人</t>
    <rPh sb="0" eb="2">
      <t>チュウブ</t>
    </rPh>
    <rPh sb="2" eb="4">
      <t>コウエン</t>
    </rPh>
    <rPh sb="12" eb="13">
      <t>ニン</t>
    </rPh>
    <phoneticPr fontId="5"/>
  </si>
  <si>
    <t>中部公園：124,949人</t>
    <rPh sb="0" eb="2">
      <t>チュウブ</t>
    </rPh>
    <rPh sb="2" eb="4">
      <t>コウエン</t>
    </rPh>
    <rPh sb="12" eb="13">
      <t>ニン</t>
    </rPh>
    <phoneticPr fontId="5"/>
  </si>
  <si>
    <t>中部公園：132,160人</t>
    <rPh sb="0" eb="2">
      <t>チュウブ</t>
    </rPh>
    <rPh sb="2" eb="4">
      <t>コウエン</t>
    </rPh>
    <rPh sb="12" eb="13">
      <t>ニン</t>
    </rPh>
    <phoneticPr fontId="5"/>
  </si>
  <si>
    <t>中部公園：103,639人</t>
    <rPh sb="0" eb="2">
      <t>チュウブ</t>
    </rPh>
    <rPh sb="2" eb="4">
      <t>コウエン</t>
    </rPh>
    <rPh sb="12" eb="13">
      <t>ニン</t>
    </rPh>
    <phoneticPr fontId="5"/>
  </si>
  <si>
    <t>地籍調査進捗状況</t>
    <rPh sb="0" eb="2">
      <t>チセキ</t>
    </rPh>
    <rPh sb="2" eb="4">
      <t>チョウサ</t>
    </rPh>
    <rPh sb="4" eb="6">
      <t>シンチョク</t>
    </rPh>
    <rPh sb="6" eb="8">
      <t>ジョウキョウ</t>
    </rPh>
    <phoneticPr fontId="5"/>
  </si>
  <si>
    <t>各年度3月31日現在</t>
    <rPh sb="0" eb="1">
      <t>カク</t>
    </rPh>
    <rPh sb="1" eb="2">
      <t>ネン</t>
    </rPh>
    <rPh sb="2" eb="3">
      <t>ド</t>
    </rPh>
    <rPh sb="4" eb="5">
      <t>ガツ</t>
    </rPh>
    <rPh sb="7" eb="8">
      <t>ヒ</t>
    </rPh>
    <rPh sb="8" eb="10">
      <t>ゲンザイ</t>
    </rPh>
    <phoneticPr fontId="5"/>
  </si>
  <si>
    <t>地籍調査
進捗率（％）</t>
    <rPh sb="0" eb="2">
      <t>チセキ</t>
    </rPh>
    <rPh sb="2" eb="4">
      <t>チョウサ</t>
    </rPh>
    <rPh sb="5" eb="7">
      <t>シンチョク</t>
    </rPh>
    <rPh sb="7" eb="8">
      <t>リツ</t>
    </rPh>
    <phoneticPr fontId="5"/>
  </si>
  <si>
    <t>令和7年3月31日現在</t>
    <rPh sb="0" eb="2">
      <t>レイワ</t>
    </rPh>
    <rPh sb="3" eb="4">
      <t>ネン</t>
    </rPh>
    <rPh sb="5" eb="6">
      <t>ガツ</t>
    </rPh>
    <rPh sb="8" eb="9">
      <t>ヒ</t>
    </rPh>
    <rPh sb="9" eb="11">
      <t>ゲンザイ</t>
    </rPh>
    <phoneticPr fontId="5"/>
  </si>
  <si>
    <t>着手面積（㎢）</t>
    <rPh sb="0" eb="2">
      <t>チャクシュ</t>
    </rPh>
    <rPh sb="2" eb="4">
      <t>メンセキ</t>
    </rPh>
    <phoneticPr fontId="5"/>
  </si>
  <si>
    <t>東員町全体面積</t>
    <rPh sb="0" eb="2">
      <t>トウイン</t>
    </rPh>
    <rPh sb="2" eb="3">
      <t>チョウ</t>
    </rPh>
    <rPh sb="3" eb="5">
      <t>ゼンタイ</t>
    </rPh>
    <rPh sb="5" eb="7">
      <t>メンセキ</t>
    </rPh>
    <phoneticPr fontId="5"/>
  </si>
  <si>
    <t>除外地区面積</t>
    <rPh sb="0" eb="2">
      <t>ジョガイ</t>
    </rPh>
    <rPh sb="2" eb="4">
      <t>チク</t>
    </rPh>
    <rPh sb="4" eb="6">
      <t>メンセキ</t>
    </rPh>
    <phoneticPr fontId="5"/>
  </si>
  <si>
    <t>調査面積</t>
    <rPh sb="0" eb="2">
      <t>チョウサ</t>
    </rPh>
    <rPh sb="2" eb="4">
      <t>メンセキ</t>
    </rPh>
    <phoneticPr fontId="5"/>
  </si>
  <si>
    <t>着手面積</t>
    <rPh sb="0" eb="2">
      <t>チャクシュ</t>
    </rPh>
    <rPh sb="2" eb="4">
      <t>メンセキ</t>
    </rPh>
    <phoneticPr fontId="5"/>
  </si>
  <si>
    <t>進捗率</t>
    <rPh sb="0" eb="2">
      <t>シンチョク</t>
    </rPh>
    <rPh sb="2" eb="3">
      <t>リツ</t>
    </rPh>
    <phoneticPr fontId="5"/>
  </si>
  <si>
    <t>※進捗率＝着手面積／調査面積×100</t>
    <rPh sb="1" eb="3">
      <t>シンチョク</t>
    </rPh>
    <rPh sb="3" eb="4">
      <t>リツ</t>
    </rPh>
    <rPh sb="5" eb="7">
      <t>チャクシュ</t>
    </rPh>
    <rPh sb="7" eb="9">
      <t>メンセキ</t>
    </rPh>
    <rPh sb="10" eb="12">
      <t>チョウサ</t>
    </rPh>
    <rPh sb="12" eb="14">
      <t>メンセキ</t>
    </rPh>
    <phoneticPr fontId="5"/>
  </si>
  <si>
    <t>平成26年9月30日まで</t>
    <rPh sb="0" eb="2">
      <t>ヘイセイ</t>
    </rPh>
    <rPh sb="4" eb="5">
      <t>ネン</t>
    </rPh>
    <rPh sb="6" eb="7">
      <t>ガツ</t>
    </rPh>
    <rPh sb="9" eb="10">
      <t>ヒ</t>
    </rPh>
    <phoneticPr fontId="5"/>
  </si>
  <si>
    <t>（社）日本水道協会</t>
    <rPh sb="1" eb="2">
      <t>シャ</t>
    </rPh>
    <rPh sb="3" eb="5">
      <t>ニホン</t>
    </rPh>
    <rPh sb="5" eb="7">
      <t>スイドウ</t>
    </rPh>
    <rPh sb="7" eb="9">
      <t>キョウカイ</t>
    </rPh>
    <phoneticPr fontId="5"/>
  </si>
  <si>
    <t>全国比較（給水人口区分1．5万人～3万人）で5位まで</t>
    <rPh sb="0" eb="2">
      <t>ゼンコク</t>
    </rPh>
    <rPh sb="2" eb="4">
      <t>ヒカク</t>
    </rPh>
    <rPh sb="5" eb="7">
      <t>キュウスイ</t>
    </rPh>
    <rPh sb="7" eb="9">
      <t>ジンコウ</t>
    </rPh>
    <rPh sb="9" eb="11">
      <t>クブン</t>
    </rPh>
    <rPh sb="14" eb="16">
      <t>マンニン</t>
    </rPh>
    <rPh sb="18" eb="20">
      <t>マンニン</t>
    </rPh>
    <rPh sb="23" eb="24">
      <t>イ</t>
    </rPh>
    <phoneticPr fontId="5"/>
  </si>
  <si>
    <t>国土交通省</t>
    <rPh sb="0" eb="2">
      <t>コクド</t>
    </rPh>
    <rPh sb="2" eb="5">
      <t>コウツウショウ</t>
    </rPh>
    <phoneticPr fontId="5"/>
  </si>
  <si>
    <t>R6.3.31時点</t>
    <rPh sb="7" eb="9">
      <t>ジテン</t>
    </rPh>
    <phoneticPr fontId="5"/>
  </si>
  <si>
    <t>県内5位まで</t>
    <rPh sb="0" eb="2">
      <t>ケンナイ</t>
    </rPh>
    <rPh sb="3" eb="4">
      <t>イ</t>
    </rPh>
    <phoneticPr fontId="5"/>
  </si>
  <si>
    <t>給水人口、戸数、1日最大給水量</t>
    <rPh sb="0" eb="2">
      <t>キュウスイ</t>
    </rPh>
    <rPh sb="2" eb="4">
      <t>ジンコウ</t>
    </rPh>
    <rPh sb="5" eb="7">
      <t>コスウ</t>
    </rPh>
    <rPh sb="9" eb="10">
      <t>ヒ</t>
    </rPh>
    <rPh sb="10" eb="12">
      <t>サイダイ</t>
    </rPh>
    <rPh sb="12" eb="14">
      <t>キュウスイ</t>
    </rPh>
    <rPh sb="14" eb="15">
      <t>リョウ</t>
    </rPh>
    <phoneticPr fontId="5"/>
  </si>
  <si>
    <t>計画区域面積、区域内人口、水洗化人口、水洗化率</t>
    <rPh sb="0" eb="2">
      <t>ケイカク</t>
    </rPh>
    <rPh sb="2" eb="4">
      <t>クイキ</t>
    </rPh>
    <rPh sb="4" eb="6">
      <t>メンセキ</t>
    </rPh>
    <rPh sb="7" eb="10">
      <t>クイキナイ</t>
    </rPh>
    <rPh sb="10" eb="12">
      <t>ジンコウ</t>
    </rPh>
    <rPh sb="13" eb="16">
      <t>スイセンカ</t>
    </rPh>
    <rPh sb="16" eb="18">
      <t>ジンコウ</t>
    </rPh>
    <rPh sb="19" eb="22">
      <t>スイセンカ</t>
    </rPh>
    <rPh sb="22" eb="23">
      <t>リツ</t>
    </rPh>
    <phoneticPr fontId="5"/>
  </si>
  <si>
    <t>水道料金</t>
  </si>
  <si>
    <t>令和6年4月1日現在</t>
    <rPh sb="0" eb="2">
      <t>レイワ</t>
    </rPh>
    <rPh sb="3" eb="4">
      <t>ネン</t>
    </rPh>
    <rPh sb="5" eb="6">
      <t>ガツ</t>
    </rPh>
    <rPh sb="7" eb="10">
      <t>ニチゲンザイ</t>
    </rPh>
    <phoneticPr fontId="5"/>
  </si>
  <si>
    <t>標準家庭水道料金（1カ月10㎥あたり）</t>
    <phoneticPr fontId="5"/>
  </si>
  <si>
    <t>全国比較（給水人口区分1．5万人～3万人）</t>
    <rPh sb="0" eb="2">
      <t>ゼンコク</t>
    </rPh>
    <rPh sb="2" eb="4">
      <t>ヒカク</t>
    </rPh>
    <rPh sb="5" eb="7">
      <t>キュウスイ</t>
    </rPh>
    <rPh sb="7" eb="9">
      <t>ジンコウ</t>
    </rPh>
    <rPh sb="9" eb="11">
      <t>クブン</t>
    </rPh>
    <rPh sb="14" eb="16">
      <t>マンニン</t>
    </rPh>
    <rPh sb="18" eb="20">
      <t>マンニン</t>
    </rPh>
    <phoneticPr fontId="5"/>
  </si>
  <si>
    <t>自治体名</t>
    <rPh sb="0" eb="3">
      <t>ジチタイ</t>
    </rPh>
    <rPh sb="3" eb="4">
      <t>メイ</t>
    </rPh>
    <phoneticPr fontId="5"/>
  </si>
  <si>
    <t>料金（円）</t>
    <rPh sb="0" eb="2">
      <t>リョウキン</t>
    </rPh>
    <rPh sb="3" eb="4">
      <t>エン</t>
    </rPh>
    <phoneticPr fontId="5"/>
  </si>
  <si>
    <t>小山町（静岡県）</t>
    <rPh sb="0" eb="2">
      <t>オヤマ</t>
    </rPh>
    <rPh sb="2" eb="3">
      <t>マチ</t>
    </rPh>
    <rPh sb="4" eb="6">
      <t>シズオカ</t>
    </rPh>
    <rPh sb="6" eb="7">
      <t>ケン</t>
    </rPh>
    <phoneticPr fontId="5"/>
  </si>
  <si>
    <t>富士河口湖町（山梨県）</t>
    <rPh sb="0" eb="2">
      <t>フジ</t>
    </rPh>
    <rPh sb="2" eb="4">
      <t>カワグチ</t>
    </rPh>
    <rPh sb="4" eb="5">
      <t>コ</t>
    </rPh>
    <rPh sb="5" eb="6">
      <t>マチ</t>
    </rPh>
    <rPh sb="7" eb="9">
      <t>ヤマナシ</t>
    </rPh>
    <rPh sb="9" eb="10">
      <t>ケン</t>
    </rPh>
    <phoneticPr fontId="5"/>
  </si>
  <si>
    <t>岐南町（岐阜県）</t>
    <rPh sb="0" eb="2">
      <t>ギナン</t>
    </rPh>
    <rPh sb="2" eb="3">
      <t>マチ</t>
    </rPh>
    <rPh sb="4" eb="6">
      <t>ギフ</t>
    </rPh>
    <rPh sb="6" eb="7">
      <t>ケン</t>
    </rPh>
    <rPh sb="7" eb="8">
      <t>ヤマガタ</t>
    </rPh>
    <phoneticPr fontId="5"/>
  </si>
  <si>
    <t>川島町（埼玉県）</t>
    <rPh sb="0" eb="3">
      <t>カワシマチョウ</t>
    </rPh>
    <rPh sb="4" eb="6">
      <t>サイタマ</t>
    </rPh>
    <rPh sb="6" eb="7">
      <t>ケン</t>
    </rPh>
    <phoneticPr fontId="5"/>
  </si>
  <si>
    <t>開成町（神奈川県）</t>
    <rPh sb="0" eb="2">
      <t>カイセイ</t>
    </rPh>
    <rPh sb="2" eb="3">
      <t>マチ</t>
    </rPh>
    <rPh sb="4" eb="7">
      <t>カナガワ</t>
    </rPh>
    <rPh sb="7" eb="8">
      <t>ケン</t>
    </rPh>
    <phoneticPr fontId="5"/>
  </si>
  <si>
    <t>標準家庭水道料金（1カ月20㎥あたり）</t>
  </si>
  <si>
    <t>小山町（静岡県）</t>
    <rPh sb="0" eb="3">
      <t>コヤマチョウ</t>
    </rPh>
    <rPh sb="4" eb="6">
      <t>シズオカ</t>
    </rPh>
    <rPh sb="6" eb="7">
      <t>ケン</t>
    </rPh>
    <phoneticPr fontId="5"/>
  </si>
  <si>
    <t>白浜町（和歌山県）</t>
    <rPh sb="0" eb="2">
      <t>シラハマ</t>
    </rPh>
    <rPh sb="2" eb="3">
      <t>マチ</t>
    </rPh>
    <rPh sb="4" eb="7">
      <t>ワカヤマ</t>
    </rPh>
    <rPh sb="7" eb="8">
      <t>ケン</t>
    </rPh>
    <phoneticPr fontId="5"/>
  </si>
  <si>
    <t>東員町（三重県）</t>
    <rPh sb="0" eb="2">
      <t>トウイン</t>
    </rPh>
    <rPh sb="2" eb="3">
      <t>チョウ</t>
    </rPh>
    <rPh sb="4" eb="6">
      <t>ミエ</t>
    </rPh>
    <rPh sb="6" eb="7">
      <t>ケン</t>
    </rPh>
    <phoneticPr fontId="5"/>
  </si>
  <si>
    <t>神戸町（岐阜県）</t>
    <rPh sb="0" eb="2">
      <t>コウベ</t>
    </rPh>
    <rPh sb="2" eb="3">
      <t>チョウ</t>
    </rPh>
    <rPh sb="4" eb="6">
      <t>ギフ</t>
    </rPh>
    <rPh sb="6" eb="7">
      <t>ケン</t>
    </rPh>
    <phoneticPr fontId="5"/>
  </si>
  <si>
    <t>※上記水道料金順位表は口径13㎜を対象</t>
    <rPh sb="1" eb="3">
      <t>ジョウキ</t>
    </rPh>
    <rPh sb="3" eb="5">
      <t>スイドウ</t>
    </rPh>
    <rPh sb="5" eb="7">
      <t>リョウキン</t>
    </rPh>
    <rPh sb="7" eb="9">
      <t>ジュンイ</t>
    </rPh>
    <rPh sb="9" eb="10">
      <t>ヒョウ</t>
    </rPh>
    <rPh sb="11" eb="13">
      <t>コウケイ</t>
    </rPh>
    <rPh sb="17" eb="19">
      <t>タイショウ</t>
    </rPh>
    <phoneticPr fontId="5"/>
  </si>
  <si>
    <t>資料出所：(社)日本水道協会</t>
  </si>
  <si>
    <t>下水道普及率</t>
    <rPh sb="0" eb="3">
      <t>ゲスイドウ</t>
    </rPh>
    <phoneticPr fontId="5"/>
  </si>
  <si>
    <t>県内市町比較</t>
  </si>
  <si>
    <t>令和6年3月31日現在</t>
    <rPh sb="0" eb="2">
      <t>レイワ</t>
    </rPh>
    <rPh sb="3" eb="4">
      <t>ネン</t>
    </rPh>
    <rPh sb="4" eb="5">
      <t>ヘイネン</t>
    </rPh>
    <rPh sb="5" eb="6">
      <t>ガツ</t>
    </rPh>
    <rPh sb="8" eb="9">
      <t>ニチ</t>
    </rPh>
    <rPh sb="9" eb="11">
      <t>ゲンザイ</t>
    </rPh>
    <phoneticPr fontId="5"/>
  </si>
  <si>
    <t>自治体名</t>
  </si>
  <si>
    <t>普及率（％）</t>
  </si>
  <si>
    <t>東員町</t>
    <rPh sb="0" eb="2">
      <t>トウイン</t>
    </rPh>
    <rPh sb="2" eb="3">
      <t>チョウ</t>
    </rPh>
    <phoneticPr fontId="5"/>
  </si>
  <si>
    <t>朝日町</t>
    <rPh sb="0" eb="2">
      <t>アサヒ</t>
    </rPh>
    <rPh sb="2" eb="3">
      <t>チョウ</t>
    </rPh>
    <phoneticPr fontId="5"/>
  </si>
  <si>
    <t>資料出所：国土交通省
全国市町村別下水道処理人口普及率一覧</t>
    <rPh sb="5" eb="7">
      <t>コクド</t>
    </rPh>
    <rPh sb="7" eb="10">
      <t>コウツウショウ</t>
    </rPh>
    <phoneticPr fontId="5"/>
  </si>
  <si>
    <t>上水道の整備状況</t>
  </si>
  <si>
    <t>現在給水人口</t>
    <rPh sb="0" eb="2">
      <t>ゲンザイ</t>
    </rPh>
    <rPh sb="2" eb="4">
      <t>キュウスイ</t>
    </rPh>
    <rPh sb="4" eb="6">
      <t>ジンコウ</t>
    </rPh>
    <phoneticPr fontId="5"/>
  </si>
  <si>
    <t>1日最大給水量
（立方メートル）</t>
    <rPh sb="1" eb="2">
      <t>ヒ</t>
    </rPh>
    <rPh sb="2" eb="4">
      <t>サイダイ</t>
    </rPh>
    <rPh sb="4" eb="6">
      <t>キュウスイ</t>
    </rPh>
    <rPh sb="6" eb="7">
      <t>リョウ</t>
    </rPh>
    <rPh sb="9" eb="11">
      <t>リッポウ</t>
    </rPh>
    <phoneticPr fontId="5"/>
  </si>
  <si>
    <t>戸数（戸）</t>
    <rPh sb="0" eb="2">
      <t>コスウ</t>
    </rPh>
    <rPh sb="3" eb="4">
      <t>コ</t>
    </rPh>
    <phoneticPr fontId="5"/>
  </si>
  <si>
    <t>下水道の整備状況</t>
  </si>
  <si>
    <t>施設名</t>
    <rPh sb="0" eb="2">
      <t>シセツ</t>
    </rPh>
    <rPh sb="2" eb="3">
      <t>メイ</t>
    </rPh>
    <phoneticPr fontId="5"/>
  </si>
  <si>
    <t>計画区域面積(ha）</t>
    <rPh sb="0" eb="2">
      <t>ケイカク</t>
    </rPh>
    <rPh sb="2" eb="4">
      <t>クイキ</t>
    </rPh>
    <rPh sb="4" eb="6">
      <t>メンセキ</t>
    </rPh>
    <phoneticPr fontId="5"/>
  </si>
  <si>
    <t>整備面積(ha）</t>
    <rPh sb="0" eb="2">
      <t>セイビ</t>
    </rPh>
    <rPh sb="2" eb="4">
      <t>メンセキ</t>
    </rPh>
    <phoneticPr fontId="5"/>
  </si>
  <si>
    <t>供用開始区域内人口（人）</t>
    <rPh sb="0" eb="2">
      <t>キョウヨウ</t>
    </rPh>
    <rPh sb="2" eb="4">
      <t>カイシ</t>
    </rPh>
    <rPh sb="4" eb="6">
      <t>クイキ</t>
    </rPh>
    <rPh sb="6" eb="7">
      <t>ナイ</t>
    </rPh>
    <rPh sb="7" eb="9">
      <t>ジンコウ</t>
    </rPh>
    <rPh sb="10" eb="11">
      <t>ニン</t>
    </rPh>
    <phoneticPr fontId="5"/>
  </si>
  <si>
    <t>水洗化人口（人）</t>
    <rPh sb="0" eb="3">
      <t>スイセンカ</t>
    </rPh>
    <rPh sb="3" eb="5">
      <t>ジンコウ</t>
    </rPh>
    <rPh sb="6" eb="7">
      <t>ニン</t>
    </rPh>
    <phoneticPr fontId="5"/>
  </si>
  <si>
    <t>水洗化率</t>
    <rPh sb="0" eb="3">
      <t>スイセンカ</t>
    </rPh>
    <rPh sb="3" eb="4">
      <t>リツ</t>
    </rPh>
    <phoneticPr fontId="5"/>
  </si>
  <si>
    <t>東員町公共下水道</t>
    <rPh sb="0" eb="3">
      <t>トウインチョウ</t>
    </rPh>
    <rPh sb="3" eb="5">
      <t>コウキョウ</t>
    </rPh>
    <rPh sb="5" eb="8">
      <t>ゲスイドウ</t>
    </rPh>
    <phoneticPr fontId="5"/>
  </si>
  <si>
    <t>R6.5.1時点</t>
    <rPh sb="6" eb="8">
      <t>ジテン</t>
    </rPh>
    <phoneticPr fontId="5"/>
  </si>
  <si>
    <t>施設名、所在地、園児数</t>
    <rPh sb="0" eb="2">
      <t>シセツ</t>
    </rPh>
    <rPh sb="2" eb="3">
      <t>メイ</t>
    </rPh>
    <rPh sb="4" eb="6">
      <t>ショザイ</t>
    </rPh>
    <rPh sb="6" eb="7">
      <t>チ</t>
    </rPh>
    <rPh sb="8" eb="10">
      <t>エンジ</t>
    </rPh>
    <rPh sb="10" eb="11">
      <t>スウ</t>
    </rPh>
    <phoneticPr fontId="5"/>
  </si>
  <si>
    <t>H18からR6まで　各年5.1現在</t>
    <rPh sb="10" eb="11">
      <t>カク</t>
    </rPh>
    <rPh sb="11" eb="12">
      <t>ネン</t>
    </rPh>
    <rPh sb="15" eb="17">
      <t>ゲンザイ</t>
    </rPh>
    <phoneticPr fontId="5"/>
  </si>
  <si>
    <t>H18（16）からR6まで</t>
    <phoneticPr fontId="5"/>
  </si>
  <si>
    <t>学年別、学校別</t>
    <rPh sb="0" eb="3">
      <t>ガクネンベツ</t>
    </rPh>
    <rPh sb="4" eb="6">
      <t>ガッコウ</t>
    </rPh>
    <rPh sb="6" eb="7">
      <t>ベツ</t>
    </rPh>
    <phoneticPr fontId="5"/>
  </si>
  <si>
    <t>保育園・幼稚園の施設</t>
    <rPh sb="8" eb="10">
      <t>シセツ</t>
    </rPh>
    <phoneticPr fontId="5"/>
  </si>
  <si>
    <t>令和6年5月1日現在</t>
    <rPh sb="0" eb="2">
      <t>レイワ</t>
    </rPh>
    <rPh sb="3" eb="4">
      <t>ネン</t>
    </rPh>
    <rPh sb="5" eb="6">
      <t>ガツ</t>
    </rPh>
    <rPh sb="7" eb="8">
      <t>ニチ</t>
    </rPh>
    <phoneticPr fontId="5"/>
  </si>
  <si>
    <t>施設名</t>
    <rPh sb="0" eb="3">
      <t>シセツメイ</t>
    </rPh>
    <phoneticPr fontId="5"/>
  </si>
  <si>
    <t>所在地</t>
    <rPh sb="0" eb="3">
      <t>ショザイチ</t>
    </rPh>
    <phoneticPr fontId="5"/>
  </si>
  <si>
    <t>園児数</t>
    <rPh sb="0" eb="2">
      <t>エンジ</t>
    </rPh>
    <rPh sb="2" eb="3">
      <t>スウ</t>
    </rPh>
    <phoneticPr fontId="5"/>
  </si>
  <si>
    <t>三和幼稚園・みなみ保育園</t>
    <rPh sb="0" eb="2">
      <t>サンワ</t>
    </rPh>
    <rPh sb="2" eb="5">
      <t>ヨウチエン</t>
    </rPh>
    <rPh sb="9" eb="12">
      <t>ホイクエン</t>
    </rPh>
    <phoneticPr fontId="5"/>
  </si>
  <si>
    <t>東員町大字長深６９０番地</t>
    <rPh sb="0" eb="3">
      <t>トウインチョウ</t>
    </rPh>
    <rPh sb="3" eb="5">
      <t>オオアザ</t>
    </rPh>
    <rPh sb="5" eb="6">
      <t>ナガ</t>
    </rPh>
    <rPh sb="6" eb="7">
      <t>フ</t>
    </rPh>
    <rPh sb="10" eb="12">
      <t>バンチ</t>
    </rPh>
    <phoneticPr fontId="5"/>
  </si>
  <si>
    <t>稲部幼稚園・いなべ保育園</t>
    <rPh sb="0" eb="2">
      <t>イナベ</t>
    </rPh>
    <rPh sb="2" eb="5">
      <t>ヨウチエン</t>
    </rPh>
    <rPh sb="9" eb="12">
      <t>ホイクエン</t>
    </rPh>
    <phoneticPr fontId="5"/>
  </si>
  <si>
    <t>東員町大字大木１０７５番地</t>
    <rPh sb="0" eb="3">
      <t>トウインチョウ</t>
    </rPh>
    <rPh sb="3" eb="5">
      <t>オオアザ</t>
    </rPh>
    <rPh sb="5" eb="7">
      <t>オオキ</t>
    </rPh>
    <rPh sb="11" eb="13">
      <t>バンチ</t>
    </rPh>
    <phoneticPr fontId="5"/>
  </si>
  <si>
    <t>神田幼稚園・東員保育園</t>
    <rPh sb="0" eb="2">
      <t>カンダ</t>
    </rPh>
    <rPh sb="2" eb="5">
      <t>ヨウチエン</t>
    </rPh>
    <rPh sb="6" eb="8">
      <t>トウイン</t>
    </rPh>
    <rPh sb="8" eb="11">
      <t>ホイクエン</t>
    </rPh>
    <phoneticPr fontId="5"/>
  </si>
  <si>
    <t>東員町大字六把野新田１１１番地</t>
    <rPh sb="0" eb="3">
      <t>トウインチョウ</t>
    </rPh>
    <rPh sb="3" eb="5">
      <t>オオアザ</t>
    </rPh>
    <rPh sb="5" eb="8">
      <t>ロッパノ</t>
    </rPh>
    <rPh sb="8" eb="10">
      <t>シンデン</t>
    </rPh>
    <rPh sb="13" eb="15">
      <t>バンチ</t>
    </rPh>
    <phoneticPr fontId="5"/>
  </si>
  <si>
    <t>笹尾西幼稚園・笹尾第一保育園</t>
    <rPh sb="0" eb="2">
      <t>ササオ</t>
    </rPh>
    <rPh sb="2" eb="3">
      <t>ニシ</t>
    </rPh>
    <rPh sb="3" eb="6">
      <t>ヨウチエン</t>
    </rPh>
    <rPh sb="7" eb="9">
      <t>ササオ</t>
    </rPh>
    <rPh sb="9" eb="10">
      <t>ダイ</t>
    </rPh>
    <rPh sb="10" eb="11">
      <t>イチ</t>
    </rPh>
    <rPh sb="11" eb="14">
      <t>ホイクエン</t>
    </rPh>
    <phoneticPr fontId="5"/>
  </si>
  <si>
    <t>東員町笹尾西２丁目３１番１</t>
    <rPh sb="0" eb="3">
      <t>トウインチョウ</t>
    </rPh>
    <rPh sb="3" eb="5">
      <t>ササオ</t>
    </rPh>
    <rPh sb="5" eb="6">
      <t>ニシ</t>
    </rPh>
    <rPh sb="7" eb="9">
      <t>チョウメ</t>
    </rPh>
    <rPh sb="11" eb="12">
      <t>バン</t>
    </rPh>
    <phoneticPr fontId="5"/>
  </si>
  <si>
    <t>笹尾東幼稚園・笹尾第二保育園</t>
    <rPh sb="0" eb="2">
      <t>ササオ</t>
    </rPh>
    <rPh sb="2" eb="3">
      <t>ヒガシ</t>
    </rPh>
    <rPh sb="3" eb="6">
      <t>ヨウチエン</t>
    </rPh>
    <rPh sb="7" eb="9">
      <t>ササオ</t>
    </rPh>
    <rPh sb="9" eb="10">
      <t>ダイ</t>
    </rPh>
    <rPh sb="10" eb="11">
      <t>ニ</t>
    </rPh>
    <rPh sb="11" eb="14">
      <t>ホイクエン</t>
    </rPh>
    <phoneticPr fontId="5"/>
  </si>
  <si>
    <t>東員町笹尾東４丁目２８番</t>
    <rPh sb="0" eb="3">
      <t>トウインチョウ</t>
    </rPh>
    <rPh sb="3" eb="5">
      <t>ササオ</t>
    </rPh>
    <rPh sb="5" eb="6">
      <t>ヒガシ</t>
    </rPh>
    <rPh sb="7" eb="9">
      <t>チョウメ</t>
    </rPh>
    <rPh sb="11" eb="12">
      <t>バン</t>
    </rPh>
    <phoneticPr fontId="5"/>
  </si>
  <si>
    <t>城山幼稚園・しろやま保育園</t>
    <rPh sb="0" eb="2">
      <t>シロヤマ</t>
    </rPh>
    <rPh sb="2" eb="5">
      <t>ヨウチエン</t>
    </rPh>
    <rPh sb="10" eb="13">
      <t>ホイクエン</t>
    </rPh>
    <phoneticPr fontId="5"/>
  </si>
  <si>
    <t>東員町城山１丁目４４番</t>
    <rPh sb="0" eb="3">
      <t>トウインチョウ</t>
    </rPh>
    <rPh sb="3" eb="5">
      <t>シロヤマ</t>
    </rPh>
    <rPh sb="6" eb="8">
      <t>チョウメ</t>
    </rPh>
    <rPh sb="10" eb="11">
      <t>バン</t>
    </rPh>
    <phoneticPr fontId="5"/>
  </si>
  <si>
    <t>園児数の推移</t>
    <rPh sb="0" eb="2">
      <t>エンジ</t>
    </rPh>
    <rPh sb="2" eb="3">
      <t>カズ</t>
    </rPh>
    <rPh sb="4" eb="6">
      <t>スイイ</t>
    </rPh>
    <phoneticPr fontId="5"/>
  </si>
  <si>
    <t>幼稚園児</t>
    <rPh sb="0" eb="2">
      <t>ヨウチ</t>
    </rPh>
    <rPh sb="2" eb="4">
      <t>エンジ</t>
    </rPh>
    <phoneticPr fontId="5"/>
  </si>
  <si>
    <t>各年5月1日現在</t>
    <rPh sb="0" eb="1">
      <t>カク</t>
    </rPh>
    <rPh sb="1" eb="2">
      <t>トシ</t>
    </rPh>
    <rPh sb="3" eb="4">
      <t>ガツ</t>
    </rPh>
    <rPh sb="5" eb="6">
      <t>ニチ</t>
    </rPh>
    <rPh sb="6" eb="8">
      <t>ゲンザイ</t>
    </rPh>
    <phoneticPr fontId="5"/>
  </si>
  <si>
    <t>人数</t>
    <rPh sb="0" eb="2">
      <t>ニンズウ</t>
    </rPh>
    <phoneticPr fontId="5"/>
  </si>
  <si>
    <t>保育園児</t>
    <rPh sb="0" eb="2">
      <t>ホイク</t>
    </rPh>
    <rPh sb="2" eb="4">
      <t>エンジ</t>
    </rPh>
    <phoneticPr fontId="5"/>
  </si>
  <si>
    <t>学校教育課</t>
    <rPh sb="0" eb="2">
      <t>ガッコウ</t>
    </rPh>
    <rPh sb="2" eb="5">
      <t>キョウイクカ</t>
    </rPh>
    <phoneticPr fontId="5"/>
  </si>
  <si>
    <t>児童数の推移（小学生）</t>
    <phoneticPr fontId="5"/>
  </si>
  <si>
    <t>学校基本調査：各年5月1日現在</t>
    <rPh sb="0" eb="2">
      <t>ガッコウ</t>
    </rPh>
    <rPh sb="2" eb="4">
      <t>キホン</t>
    </rPh>
    <rPh sb="4" eb="6">
      <t>チョウサ</t>
    </rPh>
    <rPh sb="7" eb="8">
      <t>オノオノ</t>
    </rPh>
    <rPh sb="8" eb="9">
      <t>ネン</t>
    </rPh>
    <rPh sb="10" eb="11">
      <t>ガツ</t>
    </rPh>
    <rPh sb="12" eb="13">
      <t>ニチ</t>
    </rPh>
    <rPh sb="13" eb="15">
      <t>ゲンザイ</t>
    </rPh>
    <phoneticPr fontId="5"/>
  </si>
  <si>
    <t>学年別</t>
    <rPh sb="0" eb="3">
      <t>ガクネンベツ</t>
    </rPh>
    <phoneticPr fontId="5"/>
  </si>
  <si>
    <t>1年生</t>
    <rPh sb="1" eb="2">
      <t>ネン</t>
    </rPh>
    <rPh sb="2" eb="3">
      <t>セイ</t>
    </rPh>
    <phoneticPr fontId="5"/>
  </si>
  <si>
    <t>2年生</t>
    <rPh sb="1" eb="2">
      <t>ネン</t>
    </rPh>
    <rPh sb="2" eb="3">
      <t>セイ</t>
    </rPh>
    <phoneticPr fontId="5"/>
  </si>
  <si>
    <t>3年生</t>
    <rPh sb="1" eb="2">
      <t>ネン</t>
    </rPh>
    <rPh sb="2" eb="3">
      <t>セイ</t>
    </rPh>
    <phoneticPr fontId="5"/>
  </si>
  <si>
    <t>4年生</t>
    <rPh sb="1" eb="2">
      <t>ネン</t>
    </rPh>
    <rPh sb="2" eb="3">
      <t>セイ</t>
    </rPh>
    <phoneticPr fontId="5"/>
  </si>
  <si>
    <t>5年生</t>
    <rPh sb="1" eb="2">
      <t>ネン</t>
    </rPh>
    <rPh sb="2" eb="3">
      <t>セイ</t>
    </rPh>
    <phoneticPr fontId="5"/>
  </si>
  <si>
    <t>6年生</t>
    <rPh sb="1" eb="2">
      <t>ネン</t>
    </rPh>
    <rPh sb="2" eb="3">
      <t>セイ</t>
    </rPh>
    <phoneticPr fontId="5"/>
  </si>
  <si>
    <t>小学校別</t>
    <rPh sb="0" eb="1">
      <t>ショウ</t>
    </rPh>
    <rPh sb="1" eb="3">
      <t>ガッコウ</t>
    </rPh>
    <rPh sb="3" eb="4">
      <t>ベツ</t>
    </rPh>
    <phoneticPr fontId="5"/>
  </si>
  <si>
    <t>神田小</t>
    <rPh sb="0" eb="2">
      <t>カンダ</t>
    </rPh>
    <rPh sb="2" eb="3">
      <t>ショウ</t>
    </rPh>
    <phoneticPr fontId="5"/>
  </si>
  <si>
    <t>稲部小</t>
    <rPh sb="0" eb="1">
      <t>イネ</t>
    </rPh>
    <rPh sb="1" eb="2">
      <t>ブ</t>
    </rPh>
    <rPh sb="2" eb="3">
      <t>ショウ</t>
    </rPh>
    <phoneticPr fontId="5"/>
  </si>
  <si>
    <t>三和小</t>
    <rPh sb="0" eb="2">
      <t>サンワ</t>
    </rPh>
    <rPh sb="2" eb="3">
      <t>ショウ</t>
    </rPh>
    <phoneticPr fontId="5"/>
  </si>
  <si>
    <t>笹尾西小</t>
    <rPh sb="0" eb="2">
      <t>ササオ</t>
    </rPh>
    <rPh sb="2" eb="3">
      <t>ニシ</t>
    </rPh>
    <rPh sb="3" eb="4">
      <t>ショウ</t>
    </rPh>
    <phoneticPr fontId="5"/>
  </si>
  <si>
    <t>笹尾東小</t>
    <rPh sb="0" eb="2">
      <t>ササオ</t>
    </rPh>
    <rPh sb="2" eb="3">
      <t>ヒガシ</t>
    </rPh>
    <rPh sb="3" eb="4">
      <t>ショウ</t>
    </rPh>
    <phoneticPr fontId="5"/>
  </si>
  <si>
    <t>城山小</t>
    <rPh sb="0" eb="2">
      <t>シロヤマ</t>
    </rPh>
    <rPh sb="2" eb="3">
      <t>ショウ</t>
    </rPh>
    <phoneticPr fontId="5"/>
  </si>
  <si>
    <t>H16</t>
    <phoneticPr fontId="5"/>
  </si>
  <si>
    <t>学校教育課</t>
    <phoneticPr fontId="5"/>
  </si>
  <si>
    <t>Ｒ４</t>
  </si>
  <si>
    <t>Ｒ６</t>
  </si>
  <si>
    <t>中学校別</t>
    <rPh sb="0" eb="3">
      <t>チュウガッコウ</t>
    </rPh>
    <rPh sb="3" eb="4">
      <t>ベツ</t>
    </rPh>
    <phoneticPr fontId="5"/>
  </si>
  <si>
    <t>東員第一中</t>
    <rPh sb="0" eb="2">
      <t>トウイン</t>
    </rPh>
    <rPh sb="2" eb="4">
      <t>ダイイチ</t>
    </rPh>
    <rPh sb="4" eb="5">
      <t>チュウ</t>
    </rPh>
    <phoneticPr fontId="5"/>
  </si>
  <si>
    <t>東員第二中</t>
    <rPh sb="0" eb="2">
      <t>トウイン</t>
    </rPh>
    <rPh sb="2" eb="3">
      <t>ダイ</t>
    </rPh>
    <rPh sb="3" eb="4">
      <t>ニ</t>
    </rPh>
    <rPh sb="4" eb="5">
      <t>チュウ</t>
    </rPh>
    <phoneticPr fontId="5"/>
  </si>
  <si>
    <t>Ｈ16</t>
    <phoneticPr fontId="5"/>
  </si>
  <si>
    <t>Ｈ17</t>
    <phoneticPr fontId="5"/>
  </si>
  <si>
    <t>社会教育課</t>
    <rPh sb="0" eb="2">
      <t>シャカイ</t>
    </rPh>
    <rPh sb="2" eb="4">
      <t>キョウイク</t>
    </rPh>
    <rPh sb="4" eb="5">
      <t>カ</t>
    </rPh>
    <phoneticPr fontId="5"/>
  </si>
  <si>
    <t>R6年度実績</t>
    <rPh sb="2" eb="4">
      <t>ネンド</t>
    </rPh>
    <rPh sb="4" eb="6">
      <t>ジッセキ</t>
    </rPh>
    <phoneticPr fontId="5"/>
  </si>
  <si>
    <t>講座名、開催場所</t>
    <rPh sb="0" eb="2">
      <t>コウザ</t>
    </rPh>
    <rPh sb="2" eb="3">
      <t>メイ</t>
    </rPh>
    <rPh sb="4" eb="6">
      <t>カイサイ</t>
    </rPh>
    <rPh sb="6" eb="8">
      <t>バショ</t>
    </rPh>
    <phoneticPr fontId="5"/>
  </si>
  <si>
    <t>名称、指定年月日、所在地</t>
    <rPh sb="0" eb="2">
      <t>メイショウ</t>
    </rPh>
    <rPh sb="3" eb="5">
      <t>シテイ</t>
    </rPh>
    <rPh sb="5" eb="8">
      <t>ネンガッピ</t>
    </rPh>
    <rPh sb="9" eb="11">
      <t>ショザイ</t>
    </rPh>
    <rPh sb="11" eb="12">
      <t>チ</t>
    </rPh>
    <phoneticPr fontId="5"/>
  </si>
  <si>
    <t>東員町立図書館調</t>
    <rPh sb="0" eb="3">
      <t>トウインチョウ</t>
    </rPh>
    <rPh sb="3" eb="4">
      <t>リツ</t>
    </rPh>
    <rPh sb="4" eb="7">
      <t>トショカン</t>
    </rPh>
    <rPh sb="7" eb="8">
      <t>シラ</t>
    </rPh>
    <phoneticPr fontId="5"/>
  </si>
  <si>
    <t>H21からR6年度まで
蔵書数は3.31時点</t>
    <rPh sb="7" eb="9">
      <t>ネンド</t>
    </rPh>
    <rPh sb="12" eb="13">
      <t>ゾウ</t>
    </rPh>
    <rPh sb="13" eb="14">
      <t>ショ</t>
    </rPh>
    <rPh sb="14" eb="15">
      <t>スウ</t>
    </rPh>
    <rPh sb="20" eb="22">
      <t>ジテン</t>
    </rPh>
    <phoneticPr fontId="5"/>
  </si>
  <si>
    <t>H22～R6年度</t>
    <rPh sb="6" eb="8">
      <t>ネンド</t>
    </rPh>
    <phoneticPr fontId="5"/>
  </si>
  <si>
    <t>施設名、所在地、備考</t>
    <rPh sb="0" eb="2">
      <t>シセツ</t>
    </rPh>
    <rPh sb="2" eb="3">
      <t>メイ</t>
    </rPh>
    <rPh sb="4" eb="6">
      <t>ショザイ</t>
    </rPh>
    <rPh sb="6" eb="7">
      <t>チ</t>
    </rPh>
    <rPh sb="8" eb="10">
      <t>ビコウ</t>
    </rPh>
    <phoneticPr fontId="5"/>
  </si>
  <si>
    <t>開催講座の状況（公民館講座）</t>
    <rPh sb="0" eb="2">
      <t>カイサイ</t>
    </rPh>
    <rPh sb="2" eb="4">
      <t>コウザ</t>
    </rPh>
    <rPh sb="8" eb="11">
      <t>コウミンカン</t>
    </rPh>
    <rPh sb="11" eb="13">
      <t>コウザ</t>
    </rPh>
    <phoneticPr fontId="5"/>
  </si>
  <si>
    <t>令和６年度実績</t>
    <rPh sb="0" eb="2">
      <t>レイワ</t>
    </rPh>
    <rPh sb="3" eb="5">
      <t>ネンド</t>
    </rPh>
    <rPh sb="5" eb="7">
      <t>ジッセキ</t>
    </rPh>
    <phoneticPr fontId="5"/>
  </si>
  <si>
    <t>開催場所</t>
    <rPh sb="0" eb="2">
      <t>カイサイ</t>
    </rPh>
    <rPh sb="2" eb="4">
      <t>バショ</t>
    </rPh>
    <phoneticPr fontId="5"/>
  </si>
  <si>
    <t>　水彩画入門</t>
    <rPh sb="1" eb="4">
      <t>スイサイガ</t>
    </rPh>
    <rPh sb="4" eb="6">
      <t>ニュウモン</t>
    </rPh>
    <phoneticPr fontId="5"/>
  </si>
  <si>
    <t>東員町総合文化センター</t>
    <rPh sb="0" eb="3">
      <t>トウインチョウ</t>
    </rPh>
    <rPh sb="3" eb="5">
      <t>ソウゴウ</t>
    </rPh>
    <rPh sb="5" eb="7">
      <t>ブンカ</t>
    </rPh>
    <phoneticPr fontId="5"/>
  </si>
  <si>
    <t>　トールペイント</t>
  </si>
  <si>
    <t>　　　　　　　　〃</t>
  </si>
  <si>
    <t>　かんたん水彩画</t>
    <rPh sb="5" eb="8">
      <t>スイサイガ</t>
    </rPh>
    <phoneticPr fontId="5"/>
  </si>
  <si>
    <t>　ペン画入門</t>
    <rPh sb="3" eb="4">
      <t>ガ</t>
    </rPh>
    <rPh sb="4" eb="6">
      <t>ニュウモン</t>
    </rPh>
    <phoneticPr fontId="5"/>
  </si>
  <si>
    <t>　「基本の『き』からの着付け」</t>
    <rPh sb="2" eb="4">
      <t>キホン</t>
    </rPh>
    <rPh sb="11" eb="13">
      <t>キツ</t>
    </rPh>
    <phoneticPr fontId="5"/>
  </si>
  <si>
    <t>　たのしい着付け</t>
    <rPh sb="5" eb="7">
      <t>キツ</t>
    </rPh>
    <phoneticPr fontId="5"/>
  </si>
  <si>
    <t>　楽しいお茶</t>
    <rPh sb="1" eb="2">
      <t>タノ</t>
    </rPh>
    <rPh sb="5" eb="6">
      <t>チャ</t>
    </rPh>
    <phoneticPr fontId="5"/>
  </si>
  <si>
    <t>　書道入門講座</t>
    <rPh sb="1" eb="3">
      <t>ショドウ</t>
    </rPh>
    <rPh sb="3" eb="5">
      <t>ニュウモン</t>
    </rPh>
    <rPh sb="5" eb="7">
      <t>コウザ</t>
    </rPh>
    <phoneticPr fontId="5"/>
  </si>
  <si>
    <t>　書道に親しむ</t>
    <rPh sb="1" eb="3">
      <t>ショドウ</t>
    </rPh>
    <rPh sb="4" eb="5">
      <t>シタ</t>
    </rPh>
    <phoneticPr fontId="5"/>
  </si>
  <si>
    <t>　季節の言葉を楽しむ書写</t>
    <rPh sb="1" eb="3">
      <t>キセツ</t>
    </rPh>
    <rPh sb="4" eb="6">
      <t>コトバ</t>
    </rPh>
    <rPh sb="7" eb="8">
      <t>タノ</t>
    </rPh>
    <rPh sb="10" eb="12">
      <t>ショシャ</t>
    </rPh>
    <phoneticPr fontId="5"/>
  </si>
  <si>
    <t>　気功健康法</t>
    <rPh sb="1" eb="6">
      <t>キコウケンコウホウ</t>
    </rPh>
    <phoneticPr fontId="5"/>
  </si>
  <si>
    <t>　らくらく健康吹き矢</t>
    <rPh sb="5" eb="7">
      <t>ケンコウ</t>
    </rPh>
    <rPh sb="7" eb="8">
      <t>フ</t>
    </rPh>
    <rPh sb="9" eb="10">
      <t>ヤ</t>
    </rPh>
    <phoneticPr fontId="5"/>
  </si>
  <si>
    <t>　チェアバレトン</t>
  </si>
  <si>
    <t>　腸活ヨガ</t>
    <rPh sb="1" eb="3">
      <t>チョウカツ</t>
    </rPh>
    <phoneticPr fontId="7"/>
  </si>
  <si>
    <t>　楽しい手編み</t>
    <rPh sb="1" eb="2">
      <t>タノ</t>
    </rPh>
    <rPh sb="4" eb="6">
      <t>テア</t>
    </rPh>
    <phoneticPr fontId="5"/>
  </si>
  <si>
    <t>　洋裁教室</t>
    <rPh sb="1" eb="3">
      <t>ヨウサイ</t>
    </rPh>
    <rPh sb="3" eb="5">
      <t>キョウシツ</t>
    </rPh>
    <phoneticPr fontId="5"/>
  </si>
  <si>
    <t>　陶芸(作る･使う楽しさ)</t>
    <rPh sb="1" eb="3">
      <t>トウゲイ</t>
    </rPh>
    <rPh sb="4" eb="5">
      <t>ツク</t>
    </rPh>
    <rPh sb="7" eb="8">
      <t>シ</t>
    </rPh>
    <rPh sb="9" eb="10">
      <t>タノ</t>
    </rPh>
    <phoneticPr fontId="7"/>
  </si>
  <si>
    <t>　グラスアート</t>
  </si>
  <si>
    <t>　初めてのケーキ作り</t>
    <rPh sb="1" eb="2">
      <t>ハジ</t>
    </rPh>
    <rPh sb="8" eb="9">
      <t>ヅク</t>
    </rPh>
    <phoneticPr fontId="5"/>
  </si>
  <si>
    <t>　手作りパンとお菓子講座</t>
    <rPh sb="1" eb="3">
      <t>テヅク</t>
    </rPh>
    <rPh sb="8" eb="10">
      <t>カシ</t>
    </rPh>
    <rPh sb="10" eb="12">
      <t>コウザ</t>
    </rPh>
    <phoneticPr fontId="5"/>
  </si>
  <si>
    <t>　糀が主役！発酵調味料作り</t>
    <rPh sb="1" eb="2">
      <t>コウジ</t>
    </rPh>
    <rPh sb="3" eb="5">
      <t>シュヤク</t>
    </rPh>
    <rPh sb="6" eb="8">
      <t>ハッコウ</t>
    </rPh>
    <rPh sb="8" eb="11">
      <t>チョウミリョウ</t>
    </rPh>
    <rPh sb="11" eb="12">
      <t>ヅク</t>
    </rPh>
    <phoneticPr fontId="7"/>
  </si>
  <si>
    <t>　お家で手作り季節の和菓子</t>
    <rPh sb="2" eb="3">
      <t>ウチ</t>
    </rPh>
    <rPh sb="4" eb="6">
      <t>テヅク</t>
    </rPh>
    <rPh sb="7" eb="9">
      <t>キセツ</t>
    </rPh>
    <rPh sb="10" eb="13">
      <t>ワガシ</t>
    </rPh>
    <phoneticPr fontId="5"/>
  </si>
  <si>
    <t>　クラシックギター教室</t>
    <rPh sb="9" eb="11">
      <t>キョウシツ</t>
    </rPh>
    <phoneticPr fontId="5"/>
  </si>
  <si>
    <t>　お箏はじめ</t>
    <rPh sb="2" eb="3">
      <t>コト</t>
    </rPh>
    <phoneticPr fontId="5"/>
  </si>
  <si>
    <t>　楽しいｉPｈｏｎｅ</t>
    <rPh sb="1" eb="2">
      <t>タノ</t>
    </rPh>
    <phoneticPr fontId="5"/>
  </si>
  <si>
    <t>　楽しいAndroidスマホ</t>
    <rPh sb="1" eb="2">
      <t>タノ</t>
    </rPh>
    <phoneticPr fontId="5"/>
  </si>
  <si>
    <t>　スマホとパソコンの連携</t>
    <rPh sb="10" eb="12">
      <t>レンケイ</t>
    </rPh>
    <phoneticPr fontId="5"/>
  </si>
  <si>
    <t>　歌って楽しむ英語</t>
    <rPh sb="1" eb="2">
      <t>ウタ</t>
    </rPh>
    <rPh sb="4" eb="5">
      <t>タノ</t>
    </rPh>
    <rPh sb="7" eb="9">
      <t>エイゴ</t>
    </rPh>
    <phoneticPr fontId="5"/>
  </si>
  <si>
    <t>　楽しいコーチングB</t>
    <rPh sb="1" eb="2">
      <t>タノ</t>
    </rPh>
    <phoneticPr fontId="7"/>
  </si>
  <si>
    <t>　初心者将棋教室</t>
    <rPh sb="1" eb="4">
      <t>ショシンシャ</t>
    </rPh>
    <rPh sb="4" eb="6">
      <t>ショウギ</t>
    </rPh>
    <rPh sb="6" eb="8">
      <t>キョウシツ</t>
    </rPh>
    <phoneticPr fontId="5"/>
  </si>
  <si>
    <t>　整理収納で暮らしを変える</t>
    <rPh sb="1" eb="3">
      <t>セイリ</t>
    </rPh>
    <rPh sb="3" eb="5">
      <t>シュウノウ</t>
    </rPh>
    <rPh sb="6" eb="7">
      <t>ク</t>
    </rPh>
    <rPh sb="10" eb="11">
      <t>カ</t>
    </rPh>
    <phoneticPr fontId="7"/>
  </si>
  <si>
    <t>　基礎からのネイル</t>
    <rPh sb="1" eb="3">
      <t>キソ</t>
    </rPh>
    <phoneticPr fontId="5"/>
  </si>
  <si>
    <t>　初心者用ばら栽培講座</t>
    <rPh sb="1" eb="4">
      <t>ショシンシャ</t>
    </rPh>
    <rPh sb="4" eb="5">
      <t>ヨウ</t>
    </rPh>
    <rPh sb="7" eb="9">
      <t>サイバイ</t>
    </rPh>
    <rPh sb="9" eb="11">
      <t>コウザ</t>
    </rPh>
    <phoneticPr fontId="5"/>
  </si>
  <si>
    <t>指定文化財・天然記念物の状況</t>
    <phoneticPr fontId="5"/>
  </si>
  <si>
    <t>令和7年4月1日時点</t>
    <rPh sb="0" eb="2">
      <t>レイワ</t>
    </rPh>
    <rPh sb="3" eb="4">
      <t>ネン</t>
    </rPh>
    <rPh sb="4" eb="5">
      <t>ヘイネン</t>
    </rPh>
    <rPh sb="5" eb="6">
      <t>ガツ</t>
    </rPh>
    <rPh sb="7" eb="8">
      <t>ニチ</t>
    </rPh>
    <rPh sb="8" eb="10">
      <t>ジテン</t>
    </rPh>
    <phoneticPr fontId="5"/>
  </si>
  <si>
    <t>名称</t>
    <rPh sb="0" eb="2">
      <t>メイショウ</t>
    </rPh>
    <phoneticPr fontId="5"/>
  </si>
  <si>
    <t>指定年月日</t>
    <rPh sb="0" eb="2">
      <t>シテイ</t>
    </rPh>
    <rPh sb="2" eb="5">
      <t>ネンガッピ</t>
    </rPh>
    <phoneticPr fontId="5"/>
  </si>
  <si>
    <t>有形文化財</t>
    <rPh sb="0" eb="2">
      <t>ユウケイ</t>
    </rPh>
    <rPh sb="2" eb="5">
      <t>ブンカザイ</t>
    </rPh>
    <phoneticPr fontId="5"/>
  </si>
  <si>
    <t>木造薬師如来坐像（彫刻）</t>
    <rPh sb="0" eb="2">
      <t>モクゾウ</t>
    </rPh>
    <rPh sb="2" eb="4">
      <t>ヤクシ</t>
    </rPh>
    <rPh sb="4" eb="6">
      <t>ニョライ</t>
    </rPh>
    <rPh sb="6" eb="8">
      <t>ザゾウ</t>
    </rPh>
    <rPh sb="9" eb="11">
      <t>チョウコク</t>
    </rPh>
    <phoneticPr fontId="5"/>
  </si>
  <si>
    <t>東員町大字穴太</t>
    <rPh sb="0" eb="3">
      <t>トウインチョウ</t>
    </rPh>
    <rPh sb="3" eb="5">
      <t>オオアザ</t>
    </rPh>
    <rPh sb="5" eb="7">
      <t>アノウ</t>
    </rPh>
    <phoneticPr fontId="5"/>
  </si>
  <si>
    <t>県指定</t>
    <rPh sb="0" eb="3">
      <t>ケンシテイ</t>
    </rPh>
    <phoneticPr fontId="5"/>
  </si>
  <si>
    <t>絹本着色景川和尚像（絵画）</t>
    <rPh sb="0" eb="2">
      <t>ケンポン</t>
    </rPh>
    <rPh sb="2" eb="4">
      <t>チャクショク</t>
    </rPh>
    <rPh sb="4" eb="5">
      <t>ケイ</t>
    </rPh>
    <rPh sb="5" eb="6">
      <t>カワ</t>
    </rPh>
    <rPh sb="6" eb="8">
      <t>オショウ</t>
    </rPh>
    <rPh sb="8" eb="9">
      <t>ゾウ</t>
    </rPh>
    <rPh sb="10" eb="12">
      <t>カイガ</t>
    </rPh>
    <phoneticPr fontId="5"/>
  </si>
  <si>
    <t>東員町大字長深</t>
    <rPh sb="0" eb="3">
      <t>トウインチョウ</t>
    </rPh>
    <rPh sb="3" eb="5">
      <t>オオアザ</t>
    </rPh>
    <rPh sb="5" eb="6">
      <t>ナガ</t>
    </rPh>
    <rPh sb="6" eb="7">
      <t>フ</t>
    </rPh>
    <phoneticPr fontId="5"/>
  </si>
  <si>
    <t>無形民俗文化財</t>
    <rPh sb="0" eb="2">
      <t>ムケイ</t>
    </rPh>
    <rPh sb="2" eb="4">
      <t>ミンゾク</t>
    </rPh>
    <rPh sb="4" eb="7">
      <t>ブンカザイ</t>
    </rPh>
    <phoneticPr fontId="5"/>
  </si>
  <si>
    <t>猪名部神社上げ馬神事</t>
    <rPh sb="0" eb="1">
      <t>イノシシ</t>
    </rPh>
    <rPh sb="1" eb="2">
      <t>ナ</t>
    </rPh>
    <rPh sb="2" eb="3">
      <t>ブ</t>
    </rPh>
    <rPh sb="3" eb="5">
      <t>ジンジャ</t>
    </rPh>
    <rPh sb="5" eb="6">
      <t>ア</t>
    </rPh>
    <rPh sb="7" eb="8">
      <t>ウマ</t>
    </rPh>
    <rPh sb="8" eb="10">
      <t>シンジ</t>
    </rPh>
    <phoneticPr fontId="5"/>
  </si>
  <si>
    <t>東員町大字北大社</t>
    <rPh sb="0" eb="3">
      <t>トウインチョウ</t>
    </rPh>
    <rPh sb="3" eb="5">
      <t>オオアザ</t>
    </rPh>
    <rPh sb="5" eb="8">
      <t>キタオオヤシロ</t>
    </rPh>
    <phoneticPr fontId="5"/>
  </si>
  <si>
    <t>六把野獅子舞</t>
    <rPh sb="0" eb="3">
      <t>ロッパノ</t>
    </rPh>
    <rPh sb="3" eb="6">
      <t>シシマイ</t>
    </rPh>
    <phoneticPr fontId="5"/>
  </si>
  <si>
    <t>東員町大字六把野新田６９８番地</t>
    <rPh sb="0" eb="3">
      <t>トウインチョウ</t>
    </rPh>
    <rPh sb="3" eb="5">
      <t>オオアザ</t>
    </rPh>
    <rPh sb="5" eb="8">
      <t>ロッパノ</t>
    </rPh>
    <rPh sb="8" eb="10">
      <t>シンデン</t>
    </rPh>
    <rPh sb="13" eb="15">
      <t>バンチ</t>
    </rPh>
    <phoneticPr fontId="5"/>
  </si>
  <si>
    <t>町指定</t>
    <rPh sb="0" eb="1">
      <t>チョウ</t>
    </rPh>
    <rPh sb="1" eb="3">
      <t>シテイ</t>
    </rPh>
    <phoneticPr fontId="5"/>
  </si>
  <si>
    <t>天然記念物</t>
    <rPh sb="0" eb="2">
      <t>テンネン</t>
    </rPh>
    <rPh sb="2" eb="5">
      <t>キネンブツ</t>
    </rPh>
    <phoneticPr fontId="5"/>
  </si>
  <si>
    <t>トウインヤエヤマザクラ（第2号）自生地</t>
    <rPh sb="12" eb="13">
      <t>ダイ</t>
    </rPh>
    <rPh sb="14" eb="15">
      <t>ゴウ</t>
    </rPh>
    <rPh sb="16" eb="19">
      <t>ジセイチ</t>
    </rPh>
    <phoneticPr fontId="5"/>
  </si>
  <si>
    <t>東員町城山１丁目４７番７</t>
    <rPh sb="0" eb="3">
      <t>トウインチョウ</t>
    </rPh>
    <rPh sb="3" eb="5">
      <t>シロヤマ</t>
    </rPh>
    <rPh sb="6" eb="8">
      <t>チョウメ</t>
    </rPh>
    <rPh sb="10" eb="11">
      <t>バン</t>
    </rPh>
    <phoneticPr fontId="5"/>
  </si>
  <si>
    <t>東員町笹尾東１丁目２８番５</t>
    <rPh sb="0" eb="3">
      <t>トウインチョウ</t>
    </rPh>
    <rPh sb="3" eb="5">
      <t>ササオ</t>
    </rPh>
    <rPh sb="5" eb="6">
      <t>ヒガシ</t>
    </rPh>
    <rPh sb="7" eb="9">
      <t>チョウメ</t>
    </rPh>
    <rPh sb="11" eb="12">
      <t>バン</t>
    </rPh>
    <phoneticPr fontId="5"/>
  </si>
  <si>
    <t>観音もみじ</t>
    <rPh sb="0" eb="2">
      <t>カンノン</t>
    </rPh>
    <rPh sb="2" eb="3">
      <t>コイズミ</t>
    </rPh>
    <phoneticPr fontId="5"/>
  </si>
  <si>
    <t>東員町大字瀬古泉字出口９９３番地</t>
    <rPh sb="0" eb="3">
      <t>トウインチョウ</t>
    </rPh>
    <rPh sb="3" eb="5">
      <t>オオアザ</t>
    </rPh>
    <rPh sb="5" eb="7">
      <t>セコ</t>
    </rPh>
    <rPh sb="7" eb="8">
      <t>イズミ</t>
    </rPh>
    <rPh sb="8" eb="9">
      <t>アザ</t>
    </rPh>
    <rPh sb="9" eb="11">
      <t>デグチ</t>
    </rPh>
    <rPh sb="14" eb="16">
      <t>バンチ</t>
    </rPh>
    <phoneticPr fontId="5"/>
  </si>
  <si>
    <t>（解除）</t>
    <rPh sb="1" eb="3">
      <t>カイジョ</t>
    </rPh>
    <phoneticPr fontId="4"/>
  </si>
  <si>
    <t>解除年月日</t>
    <rPh sb="0" eb="2">
      <t>カイジョ</t>
    </rPh>
    <rPh sb="2" eb="5">
      <t>ネンガッピ</t>
    </rPh>
    <phoneticPr fontId="5"/>
  </si>
  <si>
    <t>トウインヤエヤマザクラ</t>
    <phoneticPr fontId="5"/>
  </si>
  <si>
    <t>東員町城山１丁目１８番１６</t>
    <rPh sb="0" eb="3">
      <t>トウインチョウ</t>
    </rPh>
    <rPh sb="3" eb="5">
      <t>シロヤマ</t>
    </rPh>
    <rPh sb="6" eb="8">
      <t>チョウメ</t>
    </rPh>
    <rPh sb="10" eb="11">
      <t>バン</t>
    </rPh>
    <phoneticPr fontId="5"/>
  </si>
  <si>
    <t>※１　各年3月31日現在</t>
    <rPh sb="3" eb="4">
      <t>カク</t>
    </rPh>
    <rPh sb="4" eb="5">
      <t>ネン</t>
    </rPh>
    <rPh sb="6" eb="7">
      <t>ガツ</t>
    </rPh>
    <rPh sb="9" eb="10">
      <t>ヒ</t>
    </rPh>
    <rPh sb="10" eb="12">
      <t>ゲンザイ</t>
    </rPh>
    <phoneticPr fontId="5"/>
  </si>
  <si>
    <t>町民1人当たり貸出冊数（冊）</t>
    <rPh sb="0" eb="2">
      <t>チョウミン</t>
    </rPh>
    <rPh sb="4" eb="5">
      <t>ア</t>
    </rPh>
    <rPh sb="7" eb="9">
      <t>カシダシ</t>
    </rPh>
    <rPh sb="9" eb="11">
      <t>サッスウ</t>
    </rPh>
    <rPh sb="12" eb="13">
      <t>サツ</t>
    </rPh>
    <phoneticPr fontId="5"/>
  </si>
  <si>
    <t>蔵書冊数（冊）　※1</t>
    <rPh sb="0" eb="2">
      <t>ゾウショ</t>
    </rPh>
    <rPh sb="2" eb="3">
      <t>サツ</t>
    </rPh>
    <rPh sb="3" eb="4">
      <t>スウ</t>
    </rPh>
    <rPh sb="5" eb="6">
      <t>サツ</t>
    </rPh>
    <phoneticPr fontId="5"/>
  </si>
  <si>
    <t>町立図書館蔵書冊数、町民一人当たり貸出冊数</t>
    <rPh sb="0" eb="1">
      <t>チョウ</t>
    </rPh>
    <rPh sb="1" eb="2">
      <t>リツ</t>
    </rPh>
    <rPh sb="2" eb="5">
      <t>トショカン</t>
    </rPh>
    <rPh sb="5" eb="7">
      <t>ゾウショ</t>
    </rPh>
    <rPh sb="7" eb="8">
      <t>サツ</t>
    </rPh>
    <rPh sb="8" eb="9">
      <t>スウ</t>
    </rPh>
    <rPh sb="10" eb="11">
      <t>チョウ</t>
    </rPh>
    <rPh sb="11" eb="12">
      <t>ミン</t>
    </rPh>
    <rPh sb="12" eb="14">
      <t>ヒトリ</t>
    </rPh>
    <rPh sb="14" eb="15">
      <t>ア</t>
    </rPh>
    <rPh sb="17" eb="19">
      <t>カシダシ</t>
    </rPh>
    <rPh sb="19" eb="20">
      <t>サツ</t>
    </rPh>
    <rPh sb="20" eb="21">
      <t>カズ</t>
    </rPh>
    <phoneticPr fontId="5"/>
  </si>
  <si>
    <t>スポーツ施設の利用者数</t>
    <rPh sb="7" eb="9">
      <t>リヨウ</t>
    </rPh>
    <rPh sb="9" eb="10">
      <t>シャ</t>
    </rPh>
    <rPh sb="10" eb="11">
      <t>スウ</t>
    </rPh>
    <phoneticPr fontId="5"/>
  </si>
  <si>
    <t>所在地（電話番号）</t>
    <rPh sb="0" eb="3">
      <t>ショザイチ</t>
    </rPh>
    <rPh sb="4" eb="6">
      <t>デンワ</t>
    </rPh>
    <rPh sb="6" eb="8">
      <t>バンゴウ</t>
    </rPh>
    <phoneticPr fontId="5"/>
  </si>
  <si>
    <t>利用者数(人）</t>
    <rPh sb="0" eb="3">
      <t>リヨウシャ</t>
    </rPh>
    <rPh sb="3" eb="4">
      <t>スウ</t>
    </rPh>
    <rPh sb="5" eb="6">
      <t>ニン</t>
    </rPh>
    <phoneticPr fontId="5"/>
  </si>
  <si>
    <t>Ｈ22年度</t>
    <rPh sb="3" eb="5">
      <t>ネンド</t>
    </rPh>
    <phoneticPr fontId="5"/>
  </si>
  <si>
    <t>Ｈ23年度</t>
    <rPh sb="3" eb="5">
      <t>ネンド</t>
    </rPh>
    <phoneticPr fontId="5"/>
  </si>
  <si>
    <t>Ｈ24年度</t>
    <rPh sb="3" eb="5">
      <t>ネンド</t>
    </rPh>
    <phoneticPr fontId="5"/>
  </si>
  <si>
    <t>Ｈ25年度</t>
    <rPh sb="3" eb="5">
      <t>ネンド</t>
    </rPh>
    <phoneticPr fontId="5"/>
  </si>
  <si>
    <t>Ｈ26年度</t>
    <rPh sb="3" eb="5">
      <t>ネンド</t>
    </rPh>
    <phoneticPr fontId="5"/>
  </si>
  <si>
    <t>Ｈ27年度</t>
    <rPh sb="3" eb="5">
      <t>ネンド</t>
    </rPh>
    <phoneticPr fontId="5"/>
  </si>
  <si>
    <t>Ｈ28年度</t>
    <rPh sb="3" eb="5">
      <t>ネンド</t>
    </rPh>
    <phoneticPr fontId="5"/>
  </si>
  <si>
    <t>Ｈ29年度</t>
    <rPh sb="3" eb="5">
      <t>ネンド</t>
    </rPh>
    <phoneticPr fontId="5"/>
  </si>
  <si>
    <t>Ｈ30年度</t>
    <rPh sb="3" eb="5">
      <t>ネンド</t>
    </rPh>
    <phoneticPr fontId="5"/>
  </si>
  <si>
    <t>R1年度</t>
    <rPh sb="2" eb="4">
      <t>ネンド</t>
    </rPh>
    <phoneticPr fontId="5"/>
  </si>
  <si>
    <t>R2年度</t>
    <rPh sb="2" eb="4">
      <t>ネンド</t>
    </rPh>
    <phoneticPr fontId="5"/>
  </si>
  <si>
    <t>R3年度</t>
    <rPh sb="2" eb="4">
      <t>ネンド</t>
    </rPh>
    <phoneticPr fontId="5"/>
  </si>
  <si>
    <t>R4年度</t>
    <rPh sb="2" eb="4">
      <t>ネンド</t>
    </rPh>
    <phoneticPr fontId="5"/>
  </si>
  <si>
    <t>武道館</t>
    <rPh sb="0" eb="3">
      <t>ブドウカン</t>
    </rPh>
    <phoneticPr fontId="5"/>
  </si>
  <si>
    <t>東員町大字山田1600番地</t>
    <rPh sb="0" eb="3">
      <t>トウインチョウ</t>
    </rPh>
    <rPh sb="3" eb="5">
      <t>オオアザ</t>
    </rPh>
    <rPh sb="5" eb="7">
      <t>ヤマダ</t>
    </rPh>
    <rPh sb="11" eb="13">
      <t>バンチ</t>
    </rPh>
    <phoneticPr fontId="5"/>
  </si>
  <si>
    <t>柔道場、剣道場</t>
    <rPh sb="0" eb="2">
      <t>ジュウドウ</t>
    </rPh>
    <rPh sb="2" eb="3">
      <t>ジョウ</t>
    </rPh>
    <rPh sb="4" eb="7">
      <t>ケンドウジョウ</t>
    </rPh>
    <phoneticPr fontId="5"/>
  </si>
  <si>
    <t>中央球場</t>
    <rPh sb="0" eb="2">
      <t>チュウオウ</t>
    </rPh>
    <rPh sb="2" eb="4">
      <t>キュウジョウ</t>
    </rPh>
    <phoneticPr fontId="5"/>
  </si>
  <si>
    <t>東員町大字北大社450番地</t>
    <rPh sb="0" eb="2">
      <t>トウイン</t>
    </rPh>
    <rPh sb="2" eb="3">
      <t>チョウ</t>
    </rPh>
    <rPh sb="3" eb="5">
      <t>オオアザ</t>
    </rPh>
    <rPh sb="5" eb="8">
      <t>キタオオヤシロ</t>
    </rPh>
    <rPh sb="11" eb="13">
      <t>バンチ</t>
    </rPh>
    <phoneticPr fontId="5"/>
  </si>
  <si>
    <t>野球場、ナイター設備有</t>
    <rPh sb="0" eb="3">
      <t>ヤキュウジョウ</t>
    </rPh>
    <rPh sb="8" eb="10">
      <t>セツビ</t>
    </rPh>
    <rPh sb="10" eb="11">
      <t>ア</t>
    </rPh>
    <phoneticPr fontId="5"/>
  </si>
  <si>
    <t>城山球場</t>
    <rPh sb="0" eb="2">
      <t>シロヤマ</t>
    </rPh>
    <rPh sb="2" eb="4">
      <t>キュウジョウ</t>
    </rPh>
    <phoneticPr fontId="5"/>
  </si>
  <si>
    <t>東員町城山3丁目4番1</t>
    <rPh sb="0" eb="3">
      <t>トウインチョウ</t>
    </rPh>
    <rPh sb="3" eb="5">
      <t>シロヤマ</t>
    </rPh>
    <rPh sb="6" eb="8">
      <t>チョウメ</t>
    </rPh>
    <rPh sb="9" eb="10">
      <t>バン</t>
    </rPh>
    <phoneticPr fontId="5"/>
  </si>
  <si>
    <t>中央テニスコート</t>
    <rPh sb="0" eb="2">
      <t>チュウオウ</t>
    </rPh>
    <phoneticPr fontId="5"/>
  </si>
  <si>
    <t>セミアンツーカー3面</t>
    <rPh sb="9" eb="10">
      <t>メン</t>
    </rPh>
    <phoneticPr fontId="5"/>
  </si>
  <si>
    <t>城山テニスコート</t>
    <rPh sb="0" eb="2">
      <t>シロヤマ</t>
    </rPh>
    <phoneticPr fontId="5"/>
  </si>
  <si>
    <t>東員町城山1丁目47番1</t>
    <rPh sb="0" eb="3">
      <t>トウインチョウ</t>
    </rPh>
    <rPh sb="3" eb="5">
      <t>シロヤマ</t>
    </rPh>
    <rPh sb="6" eb="8">
      <t>チョウメ</t>
    </rPh>
    <rPh sb="10" eb="11">
      <t>バン</t>
    </rPh>
    <phoneticPr fontId="5"/>
  </si>
  <si>
    <t>ハード2面、オムニ4面、ナイター設備有　</t>
  </si>
  <si>
    <t>総合体育館</t>
    <rPh sb="0" eb="2">
      <t>ソウゴウ</t>
    </rPh>
    <rPh sb="2" eb="5">
      <t>タイイクカン</t>
    </rPh>
    <phoneticPr fontId="5"/>
  </si>
  <si>
    <t>東員町大字山田1600番地（0594－86－2819）</t>
    <rPh sb="0" eb="3">
      <t>トウインチョウ</t>
    </rPh>
    <rPh sb="3" eb="5">
      <t>オオアザ</t>
    </rPh>
    <rPh sb="5" eb="7">
      <t>ヤマダ</t>
    </rPh>
    <rPh sb="11" eb="13">
      <t>バンチ</t>
    </rPh>
    <phoneticPr fontId="5"/>
  </si>
  <si>
    <t>アリーナ、卓球室、トレーニングルーム等</t>
    <rPh sb="5" eb="7">
      <t>タッキュウ</t>
    </rPh>
    <rPh sb="7" eb="8">
      <t>シツ</t>
    </rPh>
    <rPh sb="18" eb="19">
      <t>トウ</t>
    </rPh>
    <phoneticPr fontId="5"/>
  </si>
  <si>
    <t>町民プール</t>
    <rPh sb="0" eb="2">
      <t>チョウミン</t>
    </rPh>
    <phoneticPr fontId="5"/>
  </si>
  <si>
    <t>東員町大字北大社428番地6（0594－76－7463）</t>
    <rPh sb="0" eb="3">
      <t>トウインチョウ</t>
    </rPh>
    <rPh sb="3" eb="5">
      <t>オオアザ</t>
    </rPh>
    <rPh sb="5" eb="8">
      <t>キタオオヤシロ</t>
    </rPh>
    <rPh sb="11" eb="13">
      <t>バンチ</t>
    </rPh>
    <phoneticPr fontId="5"/>
  </si>
  <si>
    <t>7月10日から9月1日まで</t>
    <rPh sb="1" eb="2">
      <t>ガツ</t>
    </rPh>
    <rPh sb="4" eb="5">
      <t>ヒ</t>
    </rPh>
    <rPh sb="8" eb="9">
      <t>ガツ</t>
    </rPh>
    <rPh sb="10" eb="11">
      <t>ヒ</t>
    </rPh>
    <phoneticPr fontId="5"/>
  </si>
  <si>
    <t>東員町スポーツ公園陸上競技場</t>
    <rPh sb="0" eb="2">
      <t>トウイン</t>
    </rPh>
    <rPh sb="2" eb="3">
      <t>チョウ</t>
    </rPh>
    <rPh sb="7" eb="9">
      <t>コウエン</t>
    </rPh>
    <rPh sb="9" eb="11">
      <t>リクジョウ</t>
    </rPh>
    <rPh sb="11" eb="14">
      <t>キョウギジョウ</t>
    </rPh>
    <phoneticPr fontId="5"/>
  </si>
  <si>
    <t>東員町大字北大社323番地（0594－76－0481）</t>
    <rPh sb="0" eb="3">
      <t>トウインチョウ</t>
    </rPh>
    <rPh sb="3" eb="5">
      <t>オオアザ</t>
    </rPh>
    <rPh sb="5" eb="8">
      <t>キタオオヤシロ</t>
    </rPh>
    <rPh sb="11" eb="13">
      <t>バンチ</t>
    </rPh>
    <phoneticPr fontId="5"/>
  </si>
  <si>
    <t>全天候ウレタン舗装400mトラック等</t>
    <rPh sb="0" eb="1">
      <t>ゼン</t>
    </rPh>
    <rPh sb="1" eb="3">
      <t>テンコウ</t>
    </rPh>
    <rPh sb="7" eb="9">
      <t>ホソウ</t>
    </rPh>
    <rPh sb="17" eb="18">
      <t>トウ</t>
    </rPh>
    <phoneticPr fontId="5"/>
  </si>
  <si>
    <t>城山多目的グラウンド</t>
    <rPh sb="0" eb="2">
      <t>シロヤマ</t>
    </rPh>
    <rPh sb="2" eb="5">
      <t>タモクテキ</t>
    </rPh>
    <phoneticPr fontId="5"/>
  </si>
  <si>
    <t>ナイター設備有</t>
    <rPh sb="4" eb="6">
      <t>セツビ</t>
    </rPh>
    <rPh sb="6" eb="7">
      <t>ア</t>
    </rPh>
    <phoneticPr fontId="5"/>
  </si>
  <si>
    <t>長深グラウンド</t>
    <rPh sb="0" eb="1">
      <t>ナガ</t>
    </rPh>
    <rPh sb="1" eb="2">
      <t>フ</t>
    </rPh>
    <phoneticPr fontId="5"/>
  </si>
  <si>
    <t>東員町大字長深3583番地</t>
    <rPh sb="0" eb="3">
      <t>トウインチョウ</t>
    </rPh>
    <rPh sb="3" eb="5">
      <t>オオアザ</t>
    </rPh>
    <rPh sb="5" eb="6">
      <t>ナガ</t>
    </rPh>
    <rPh sb="6" eb="7">
      <t>フ</t>
    </rPh>
    <rPh sb="11" eb="13">
      <t>バンチ</t>
    </rPh>
    <phoneticPr fontId="5"/>
  </si>
  <si>
    <t>野球場</t>
    <rPh sb="0" eb="3">
      <t>ヤキュウジョウ</t>
    </rPh>
    <phoneticPr fontId="5"/>
  </si>
  <si>
    <t>令和7年4月1日現在</t>
    <rPh sb="0" eb="2">
      <t>レイワ</t>
    </rPh>
    <rPh sb="3" eb="4">
      <t>ネン</t>
    </rPh>
    <rPh sb="4" eb="5">
      <t>ヘイネン</t>
    </rPh>
    <rPh sb="5" eb="6">
      <t>ガツ</t>
    </rPh>
    <rPh sb="7" eb="8">
      <t>ニチ</t>
    </rPh>
    <rPh sb="8" eb="10">
      <t>ゲンザイ</t>
    </rPh>
    <phoneticPr fontId="5"/>
  </si>
  <si>
    <t>　　228人（町民113人に1人）</t>
    <phoneticPr fontId="5"/>
  </si>
  <si>
    <t>県内市町との比較</t>
    <phoneticPr fontId="3"/>
  </si>
  <si>
    <t>身近なデータいろいろ</t>
    <phoneticPr fontId="3"/>
  </si>
  <si>
    <t>蔵書数、1人当り</t>
    <rPh sb="0" eb="2">
      <t>ゾウショ</t>
    </rPh>
    <rPh sb="2" eb="3">
      <t>スウ</t>
    </rPh>
    <rPh sb="6" eb="7">
      <t>アタ</t>
    </rPh>
    <phoneticPr fontId="5"/>
  </si>
  <si>
    <t>教育総務課</t>
    <rPh sb="0" eb="2">
      <t>キョウイク</t>
    </rPh>
    <rPh sb="2" eb="4">
      <t>ソウム</t>
    </rPh>
    <rPh sb="4" eb="5">
      <t>カ</t>
    </rPh>
    <phoneticPr fontId="5"/>
  </si>
  <si>
    <t>建設課</t>
    <rPh sb="0" eb="2">
      <t>ケンセツ</t>
    </rPh>
    <rPh sb="2" eb="3">
      <t>カ</t>
    </rPh>
    <phoneticPr fontId="3"/>
  </si>
  <si>
    <t>桑名圏域県管理河川水防災協議会</t>
    <phoneticPr fontId="3"/>
  </si>
  <si>
    <t>三重県道路インフラメンテナンス協議会幹事</t>
    <phoneticPr fontId="3"/>
  </si>
  <si>
    <t>平成26年</t>
    <rPh sb="0" eb="2">
      <t>ヘイセイ</t>
    </rPh>
    <rPh sb="4" eb="5">
      <t>ネン</t>
    </rPh>
    <phoneticPr fontId="3"/>
  </si>
  <si>
    <t>歳入</t>
    <phoneticPr fontId="5"/>
  </si>
  <si>
    <r>
      <t>山田半ノ木</t>
    </r>
    <r>
      <rPr>
        <sz val="11"/>
        <color indexed="8"/>
        <rFont val="ＭＳ ゴシック"/>
        <family val="3"/>
        <charset val="128"/>
      </rPr>
      <t>谷イヌナシ自生地</t>
    </r>
    <rPh sb="0" eb="2">
      <t>ヤマダ</t>
    </rPh>
    <rPh sb="2" eb="3">
      <t>ハン</t>
    </rPh>
    <rPh sb="4" eb="5">
      <t>キ</t>
    </rPh>
    <rPh sb="5" eb="6">
      <t>タニ</t>
    </rPh>
    <rPh sb="10" eb="12">
      <t>ジセイ</t>
    </rPh>
    <rPh sb="12" eb="13">
      <t>チ</t>
    </rPh>
    <phoneticPr fontId="5"/>
  </si>
  <si>
    <t>令和５年度決算</t>
    <phoneticPr fontId="5"/>
  </si>
  <si>
    <t>個人81
法人 6</t>
    <rPh sb="0" eb="2">
      <t>コジン</t>
    </rPh>
    <rPh sb="5" eb="7">
      <t>ホウジン</t>
    </rPh>
    <phoneticPr fontId="5"/>
  </si>
  <si>
    <t>H18</t>
    <phoneticPr fontId="3"/>
  </si>
  <si>
    <t>H19（※1）</t>
    <phoneticPr fontId="5"/>
  </si>
  <si>
    <t>H20（※2）</t>
    <phoneticPr fontId="5"/>
  </si>
  <si>
    <t>H21</t>
    <phoneticPr fontId="3"/>
  </si>
  <si>
    <t>H22</t>
    <phoneticPr fontId="3"/>
  </si>
  <si>
    <t>H23</t>
    <phoneticPr fontId="3"/>
  </si>
  <si>
    <t>令和7年6月</t>
    <rPh sb="0" eb="1">
      <t>レイ</t>
    </rPh>
    <rPh sb="1" eb="2">
      <t>ワ</t>
    </rPh>
    <rPh sb="3" eb="4">
      <t>ネン</t>
    </rPh>
    <rPh sb="5" eb="6">
      <t>ガツ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</si>
</sst>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_);[Red]\(0\)"/>
    <numFmt numFmtId="177" formatCode="0.00_ "/>
    <numFmt numFmtId="178" formatCode="0.0_ "/>
    <numFmt numFmtId="179" formatCode="0.0%"/>
    <numFmt numFmtId="180" formatCode="0.0;&quot;△ &quot;0.0"/>
    <numFmt numFmtId="181" formatCode="0.0_);[Red]\(0.0\)"/>
    <numFmt numFmtId="182" formatCode="#,##0_ "/>
    <numFmt numFmtId="183" formatCode="0.000%"/>
    <numFmt numFmtId="184" formatCode="0.00_);[Red]\(0.00\)"/>
    <numFmt numFmtId="185" formatCode="#,##0.0\ ;&quot;▲&quot;#,##0.0\ "/>
    <numFmt numFmtId="186" formatCode="#,##0;&quot;▲&quot;#,##0"/>
    <numFmt numFmtId="187" formatCode="#,##0.0;&quot;▲&quot;#,##0.0"/>
    <numFmt numFmtId="188" formatCode="[$-411]ggge&quot;年&quot;m&quot;月&quot;d&quot;日&quot;;@"/>
    <numFmt numFmtId="189" formatCode="#,##0_);[Red]\(#,##0\)"/>
    <numFmt numFmtId="190" formatCode="#,##0.0;[Red]\-#,##0.0"/>
    <numFmt numFmtId="191" formatCode="0.0"/>
    <numFmt numFmtId="192" formatCode="0.00&quot;&quot;&quot;㎢&quot;&quot;&quot;"/>
    <numFmt numFmtId="193" formatCode="#,##0.00_);[Red]\(#,##0.00\)"/>
    <numFmt numFmtId="194" formatCode="0.0&quot;&quot;&quot;％&quot;&quot;&quot;"/>
    <numFmt numFmtId="195" formatCode="[$]ggge&quot;年&quot;m&quot;月&quot;d&quot;日&quot;;@" x16r2:formatCode16="[$-ja-JP-x-gannen]ggge&quot;年&quot;m&quot;月&quot;d&quot;日&quot;;@"/>
  </numFmts>
  <fonts count="64" x14ac:knownFonts="1">
    <font>
      <sz val="11"/>
      <color theme="1"/>
      <name val="游ゴシック"/>
      <family val="2"/>
      <charset val="128"/>
      <scheme val="minor"/>
    </font>
    <font>
      <sz val="11"/>
      <color theme="1"/>
      <name val="游ゴシック"/>
      <family val="3"/>
      <charset val="128"/>
      <scheme val="minor"/>
    </font>
    <font>
      <sz val="11"/>
      <color theme="1"/>
      <name val="ＭＳ Ｐゴシック"/>
      <family val="3"/>
      <charset val="128"/>
    </font>
    <font>
      <sz val="6"/>
      <name val="游ゴシック"/>
      <family val="2"/>
      <charset val="128"/>
      <scheme val="minor"/>
    </font>
    <font>
      <sz val="6"/>
      <name val="游ゴシック"/>
      <family val="3"/>
      <charset val="128"/>
      <scheme val="minor"/>
    </font>
    <font>
      <sz val="6"/>
      <name val="ＭＳ Ｐゴシック"/>
      <family val="3"/>
      <charset val="128"/>
    </font>
    <font>
      <u/>
      <sz val="11"/>
      <color theme="10"/>
      <name val="ＭＳ Ｐゴシック"/>
      <family val="3"/>
      <charset val="128"/>
    </font>
    <font>
      <sz val="12"/>
      <color indexed="8"/>
      <name val="ＭＳ Ｐゴシック"/>
      <family val="3"/>
      <charset val="128"/>
    </font>
    <font>
      <b/>
      <sz val="14"/>
      <color theme="1"/>
      <name val="游ゴシック"/>
      <family val="3"/>
      <charset val="128"/>
      <scheme val="minor"/>
    </font>
    <font>
      <sz val="11"/>
      <name val="游ゴシック"/>
      <family val="3"/>
      <charset val="128"/>
      <scheme val="minor"/>
    </font>
    <font>
      <sz val="11"/>
      <color rgb="FFFF0000"/>
      <name val="ＭＳ Ｐゴシック"/>
      <family val="3"/>
      <charset val="128"/>
    </font>
    <font>
      <b/>
      <sz val="16"/>
      <color indexed="12"/>
      <name val="ＭＳ Ｐゴシック"/>
      <family val="3"/>
      <charset val="128"/>
    </font>
    <font>
      <sz val="11"/>
      <color indexed="8"/>
      <name val="ＭＳ Ｐゴシック"/>
      <family val="3"/>
      <charset val="128"/>
    </font>
    <font>
      <sz val="10"/>
      <color indexed="8"/>
      <name val="ＭＳ Ｐゴシック"/>
      <family val="3"/>
      <charset val="128"/>
    </font>
    <font>
      <sz val="11"/>
      <name val="ＭＳ Ｐゴシック"/>
      <family val="3"/>
      <charset val="128"/>
    </font>
    <font>
      <sz val="10"/>
      <name val="ＭＳ Ｐゴシック"/>
      <family val="3"/>
      <charset val="128"/>
    </font>
    <font>
      <sz val="12"/>
      <name val="ＭＳ Ｐゴシック"/>
      <family val="3"/>
      <charset val="128"/>
    </font>
    <font>
      <sz val="10"/>
      <color indexed="8"/>
      <name val="ＭＳ 明朝"/>
      <family val="1"/>
      <charset val="128"/>
    </font>
    <font>
      <sz val="11"/>
      <color indexed="8"/>
      <name val="ＭＳ Ｐ明朝"/>
      <family val="1"/>
      <charset val="128"/>
    </font>
    <font>
      <sz val="11"/>
      <color indexed="8"/>
      <name val="游ゴシック"/>
      <family val="3"/>
      <charset val="128"/>
      <scheme val="minor"/>
    </font>
    <font>
      <sz val="11"/>
      <color theme="1"/>
      <name val="游ゴシック"/>
      <family val="2"/>
      <scheme val="minor"/>
    </font>
    <font>
      <sz val="9"/>
      <color indexed="81"/>
      <name val="ＭＳ Ｐゴシック"/>
      <family val="3"/>
      <charset val="128"/>
    </font>
    <font>
      <sz val="11"/>
      <color indexed="12"/>
      <name val="ＭＳ Ｐゴシック"/>
      <family val="3"/>
      <charset val="128"/>
    </font>
    <font>
      <sz val="7"/>
      <name val="ＭＳ Ｐ明朝"/>
      <family val="1"/>
      <charset val="128"/>
    </font>
    <font>
      <sz val="9"/>
      <name val="ＭＳ Ｐゴシック"/>
      <family val="3"/>
      <charset val="128"/>
    </font>
    <font>
      <sz val="9"/>
      <color indexed="8"/>
      <name val="ＭＳ Ｐゴシック"/>
      <family val="3"/>
      <charset val="128"/>
    </font>
    <font>
      <sz val="6"/>
      <name val="ＭＳ 明朝"/>
      <family val="1"/>
      <charset val="128"/>
    </font>
    <font>
      <b/>
      <sz val="11"/>
      <color rgb="FFFF0000"/>
      <name val="ＭＳ Ｐゴシック"/>
      <family val="3"/>
      <charset val="128"/>
    </font>
    <font>
      <sz val="11"/>
      <color theme="0"/>
      <name val="ＭＳ Ｐゴシック"/>
      <family val="3"/>
      <charset val="128"/>
    </font>
    <font>
      <b/>
      <sz val="10"/>
      <name val="ＭＳ Ｐゴシック"/>
      <family val="3"/>
      <charset val="128"/>
    </font>
    <font>
      <sz val="10"/>
      <color theme="1"/>
      <name val="ＭＳ Ｐゴシック"/>
      <family val="3"/>
      <charset val="128"/>
    </font>
    <font>
      <sz val="28"/>
      <color indexed="8"/>
      <name val="ＭＳ ゴシック"/>
      <family val="3"/>
      <charset val="128"/>
    </font>
    <font>
      <sz val="11"/>
      <color theme="1"/>
      <name val="ＭＳ ゴシック"/>
      <family val="3"/>
      <charset val="128"/>
    </font>
    <font>
      <u/>
      <sz val="11"/>
      <color theme="10"/>
      <name val="ＭＳ ゴシック"/>
      <family val="3"/>
      <charset val="128"/>
    </font>
    <font>
      <u/>
      <sz val="8"/>
      <color theme="10"/>
      <name val="ＭＳ ゴシック"/>
      <family val="3"/>
      <charset val="128"/>
    </font>
    <font>
      <u/>
      <sz val="10"/>
      <color theme="10"/>
      <name val="ＭＳ ゴシック"/>
      <family val="3"/>
      <charset val="128"/>
    </font>
    <font>
      <u/>
      <sz val="6"/>
      <color theme="10"/>
      <name val="ＭＳ ゴシック"/>
      <family val="3"/>
      <charset val="128"/>
    </font>
    <font>
      <b/>
      <sz val="14"/>
      <color theme="1"/>
      <name val="ＭＳ ゴシック"/>
      <family val="3"/>
      <charset val="128"/>
    </font>
    <font>
      <sz val="12"/>
      <color indexed="8"/>
      <name val="ＭＳ ゴシック"/>
      <family val="3"/>
      <charset val="128"/>
    </font>
    <font>
      <sz val="11"/>
      <name val="ＭＳ ゴシック"/>
      <family val="3"/>
      <charset val="128"/>
    </font>
    <font>
      <sz val="11"/>
      <color rgb="FFFF0000"/>
      <name val="ＭＳ ゴシック"/>
      <family val="3"/>
      <charset val="128"/>
    </font>
    <font>
      <sz val="11"/>
      <color indexed="8"/>
      <name val="ＭＳ ゴシック"/>
      <family val="3"/>
      <charset val="128"/>
    </font>
    <font>
      <b/>
      <sz val="11"/>
      <color rgb="FFFF0000"/>
      <name val="ＭＳ ゴシック"/>
      <family val="3"/>
      <charset val="128"/>
    </font>
    <font>
      <b/>
      <sz val="14"/>
      <name val="ＭＳ ゴシック"/>
      <family val="3"/>
      <charset val="128"/>
    </font>
    <font>
      <b/>
      <sz val="16"/>
      <color indexed="12"/>
      <name val="ＭＳ ゴシック"/>
      <family val="3"/>
      <charset val="128"/>
    </font>
    <font>
      <sz val="10"/>
      <color indexed="8"/>
      <name val="ＭＳ ゴシック"/>
      <family val="3"/>
      <charset val="128"/>
    </font>
    <font>
      <sz val="11"/>
      <color indexed="12"/>
      <name val="ＭＳ ゴシック"/>
      <family val="3"/>
      <charset val="128"/>
    </font>
    <font>
      <sz val="11"/>
      <color rgb="FF000000"/>
      <name val="ＭＳ ゴシック"/>
      <family val="3"/>
      <charset val="128"/>
    </font>
    <font>
      <sz val="12"/>
      <name val="ＭＳ ゴシック"/>
      <family val="3"/>
      <charset val="128"/>
    </font>
    <font>
      <sz val="9"/>
      <color indexed="8"/>
      <name val="ＭＳ ゴシック"/>
      <family val="3"/>
      <charset val="128"/>
    </font>
    <font>
      <sz val="10"/>
      <color theme="1"/>
      <name val="ＭＳ ゴシック"/>
      <family val="3"/>
      <charset val="128"/>
    </font>
    <font>
      <sz val="10"/>
      <name val="ＭＳ ゴシック"/>
      <family val="3"/>
      <charset val="128"/>
    </font>
    <font>
      <b/>
      <sz val="18"/>
      <name val="ＭＳ ゴシック"/>
      <family val="3"/>
      <charset val="128"/>
    </font>
    <font>
      <b/>
      <sz val="22"/>
      <name val="ＭＳ ゴシック"/>
      <family val="3"/>
      <charset val="128"/>
    </font>
    <font>
      <sz val="12"/>
      <color theme="1"/>
      <name val="ＭＳ ゴシック"/>
      <family val="3"/>
      <charset val="128"/>
    </font>
    <font>
      <sz val="14"/>
      <name val="ＭＳ ゴシック"/>
      <family val="3"/>
      <charset val="128"/>
    </font>
    <font>
      <b/>
      <sz val="12"/>
      <color indexed="8"/>
      <name val="ＭＳ ゴシック"/>
      <family val="3"/>
      <charset val="128"/>
    </font>
    <font>
      <sz val="11"/>
      <color theme="0"/>
      <name val="ＭＳ ゴシック"/>
      <family val="3"/>
      <charset val="128"/>
    </font>
    <font>
      <b/>
      <sz val="16"/>
      <color rgb="FF0000FF"/>
      <name val="ＭＳ ゴシック"/>
      <family val="3"/>
      <charset val="128"/>
    </font>
    <font>
      <b/>
      <sz val="11"/>
      <color rgb="FFC00000"/>
      <name val="ＭＳ ゴシック"/>
      <family val="3"/>
      <charset val="128"/>
    </font>
    <font>
      <sz val="14"/>
      <color indexed="8"/>
      <name val="ＭＳ ゴシック"/>
      <family val="3"/>
      <charset val="128"/>
    </font>
    <font>
      <b/>
      <sz val="14"/>
      <color rgb="FFC00000"/>
      <name val="ＭＳ ゴシック"/>
      <family val="3"/>
      <charset val="128"/>
    </font>
    <font>
      <sz val="11"/>
      <color indexed="8"/>
      <name val="Magneto"/>
      <family val="5"/>
    </font>
    <font>
      <sz val="8"/>
      <name val="ＭＳ ゴシック"/>
      <family val="3"/>
      <charset val="128"/>
    </font>
  </fonts>
  <fills count="29">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0"/>
        <bgColor indexed="64"/>
      </patternFill>
    </fill>
    <fill>
      <patternFill patternType="solid">
        <fgColor rgb="FFFFFF00"/>
        <bgColor indexed="64"/>
      </patternFill>
    </fill>
    <fill>
      <patternFill patternType="solid">
        <fgColor rgb="FF99CCFF"/>
        <bgColor indexed="64"/>
      </patternFill>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46"/>
        <bgColor indexed="64"/>
      </patternFill>
    </fill>
    <fill>
      <patternFill patternType="solid">
        <fgColor theme="8" tint="0.59999389629810485"/>
        <bgColor indexed="64"/>
      </patternFill>
    </fill>
    <fill>
      <patternFill patternType="solid">
        <fgColor rgb="FFFF99CC"/>
        <bgColor indexed="64"/>
      </patternFill>
    </fill>
    <fill>
      <patternFill patternType="solid">
        <fgColor rgb="FFFFFFCC"/>
        <bgColor indexed="64"/>
      </patternFill>
    </fill>
    <fill>
      <patternFill patternType="solid">
        <fgColor rgb="FF6699FF"/>
        <bgColor indexed="64"/>
      </patternFill>
    </fill>
    <fill>
      <patternFill patternType="solid">
        <fgColor rgb="FFFFC000"/>
        <bgColor indexed="64"/>
      </patternFill>
    </fill>
    <fill>
      <patternFill patternType="solid">
        <fgColor rgb="FFCCFFFF"/>
        <bgColor indexed="64"/>
      </patternFill>
    </fill>
    <fill>
      <patternFill patternType="solid">
        <fgColor rgb="FF99FFCC"/>
        <bgColor indexed="64"/>
      </patternFill>
    </fill>
    <fill>
      <patternFill patternType="solid">
        <fgColor theme="0"/>
        <bgColor indexed="64"/>
      </patternFill>
    </fill>
    <fill>
      <patternFill patternType="solid">
        <fgColor theme="9" tint="0.39997558519241921"/>
        <bgColor indexed="64"/>
      </patternFill>
    </fill>
    <fill>
      <patternFill patternType="solid">
        <fgColor rgb="FFCCECFF"/>
        <bgColor indexed="64"/>
      </patternFill>
    </fill>
    <fill>
      <patternFill patternType="solid">
        <fgColor indexed="65"/>
      </patternFill>
    </fill>
    <fill>
      <patternFill patternType="solid">
        <fgColor indexed="43"/>
      </patternFill>
    </fill>
    <fill>
      <patternFill patternType="solid">
        <fgColor rgb="FFFFCC99"/>
        <bgColor indexed="64"/>
      </patternFill>
    </fill>
    <fill>
      <patternFill patternType="solid">
        <fgColor indexed="31"/>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indexed="27"/>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alignment vertical="center"/>
    </xf>
    <xf numFmtId="0" fontId="1" fillId="0" borderId="0">
      <alignment vertical="center"/>
    </xf>
    <xf numFmtId="0" fontId="6" fillId="0" borderId="0" applyNumberFormat="0" applyFill="0" applyBorder="0" applyAlignment="0" applyProtection="0">
      <alignment vertical="top"/>
      <protection locked="0"/>
    </xf>
    <xf numFmtId="38" fontId="12" fillId="0" borderId="0" applyFont="0" applyFill="0" applyBorder="0" applyAlignment="0" applyProtection="0">
      <alignment vertical="center"/>
    </xf>
    <xf numFmtId="0" fontId="17" fillId="0" borderId="0" applyNumberFormat="0" applyFont="0" applyFill="0" applyBorder="0" applyAlignment="0" applyProtection="0"/>
    <xf numFmtId="9" fontId="12" fillId="0" borderId="0" applyFont="0" applyFill="0" applyBorder="0" applyAlignment="0" applyProtection="0">
      <alignment vertical="center"/>
    </xf>
    <xf numFmtId="9" fontId="1" fillId="0" borderId="0" applyFont="0" applyFill="0" applyBorder="0" applyAlignment="0" applyProtection="0">
      <alignment vertical="center"/>
    </xf>
    <xf numFmtId="0" fontId="20" fillId="0" borderId="0"/>
    <xf numFmtId="38" fontId="1" fillId="0" borderId="0" applyFont="0" applyFill="0" applyBorder="0" applyAlignment="0" applyProtection="0">
      <alignment vertical="center"/>
    </xf>
    <xf numFmtId="0" fontId="14" fillId="0" borderId="0">
      <alignment vertical="center"/>
    </xf>
    <xf numFmtId="38" fontId="12" fillId="0" borderId="0" applyFont="0" applyFill="0" applyBorder="0" applyAlignment="0" applyProtection="0">
      <alignment vertical="center"/>
    </xf>
  </cellStyleXfs>
  <cellXfs count="682">
    <xf numFmtId="0" fontId="0" fillId="0" borderId="0" xfId="0">
      <alignment vertical="center"/>
    </xf>
    <xf numFmtId="0" fontId="2" fillId="2" borderId="0" xfId="1" applyFont="1" applyFill="1">
      <alignment vertical="center"/>
    </xf>
    <xf numFmtId="0" fontId="2" fillId="0" borderId="0" xfId="1" applyFont="1">
      <alignment vertical="center"/>
    </xf>
    <xf numFmtId="176" fontId="2" fillId="0" borderId="0" xfId="1" applyNumberFormat="1" applyFont="1" applyAlignment="1">
      <alignment horizontal="center" vertical="center" shrinkToFit="1"/>
    </xf>
    <xf numFmtId="176" fontId="2" fillId="0" borderId="0" xfId="1" applyNumberFormat="1" applyFont="1" applyAlignment="1">
      <alignment vertical="center" shrinkToFit="1"/>
    </xf>
    <xf numFmtId="176" fontId="2" fillId="0" borderId="0" xfId="1" applyNumberFormat="1" applyFont="1" applyAlignment="1">
      <alignment horizontal="left" vertical="center" shrinkToFit="1"/>
    </xf>
    <xf numFmtId="0" fontId="2" fillId="0" borderId="0" xfId="1" applyFont="1" applyAlignment="1">
      <alignment vertical="center" shrinkToFit="1"/>
    </xf>
    <xf numFmtId="0" fontId="2" fillId="0" borderId="1" xfId="1" applyFont="1" applyBorder="1" applyAlignment="1">
      <alignment vertical="center" shrinkToFit="1"/>
    </xf>
    <xf numFmtId="0" fontId="2" fillId="0" borderId="4" xfId="1" applyFont="1" applyBorder="1" applyAlignment="1">
      <alignment vertical="center" shrinkToFit="1"/>
    </xf>
    <xf numFmtId="0" fontId="2" fillId="0" borderId="0" xfId="1" applyFont="1" applyAlignment="1">
      <alignment horizontal="center" vertical="center"/>
    </xf>
    <xf numFmtId="176" fontId="7" fillId="3" borderId="1" xfId="1" applyNumberFormat="1" applyFont="1" applyFill="1" applyBorder="1" applyAlignment="1">
      <alignment horizontal="center" vertical="center" shrinkToFit="1"/>
    </xf>
    <xf numFmtId="176" fontId="7" fillId="3" borderId="1" xfId="1" applyNumberFormat="1" applyFont="1" applyFill="1" applyBorder="1" applyAlignment="1">
      <alignment horizontal="left" vertical="center" shrinkToFit="1"/>
    </xf>
    <xf numFmtId="0" fontId="7" fillId="4" borderId="1" xfId="1" applyFont="1" applyFill="1" applyBorder="1" applyAlignment="1">
      <alignment horizontal="center" vertical="center" shrinkToFit="1"/>
    </xf>
    <xf numFmtId="0" fontId="1" fillId="0" borderId="0" xfId="1">
      <alignment vertical="center"/>
    </xf>
    <xf numFmtId="176" fontId="1" fillId="0" borderId="0" xfId="1" applyNumberFormat="1" applyAlignment="1">
      <alignment horizontal="center" vertical="center" shrinkToFit="1"/>
    </xf>
    <xf numFmtId="176" fontId="1" fillId="0" borderId="0" xfId="1" applyNumberFormat="1" applyAlignment="1">
      <alignment vertical="center" shrinkToFit="1"/>
    </xf>
    <xf numFmtId="176" fontId="8" fillId="0" borderId="0" xfId="1" applyNumberFormat="1" applyFont="1" applyAlignment="1">
      <alignment vertical="center" shrinkToFit="1"/>
    </xf>
    <xf numFmtId="0" fontId="1" fillId="0" borderId="0" xfId="1" applyAlignment="1">
      <alignment vertical="center" shrinkToFit="1"/>
    </xf>
    <xf numFmtId="0" fontId="1" fillId="0" borderId="0" xfId="1" applyAlignment="1">
      <alignment horizontal="center" vertical="center"/>
    </xf>
    <xf numFmtId="0" fontId="11" fillId="0" borderId="0" xfId="1" applyFont="1">
      <alignment vertical="center"/>
    </xf>
    <xf numFmtId="38" fontId="12" fillId="0" borderId="0" xfId="3" applyFont="1">
      <alignment vertical="center"/>
    </xf>
    <xf numFmtId="0" fontId="12" fillId="0" borderId="0" xfId="1" applyFont="1">
      <alignment vertical="center"/>
    </xf>
    <xf numFmtId="0" fontId="12" fillId="0" borderId="0" xfId="1" applyFont="1" applyAlignment="1">
      <alignment horizontal="center" vertical="center"/>
    </xf>
    <xf numFmtId="0" fontId="12" fillId="0" borderId="0" xfId="1" applyFont="1" applyAlignment="1">
      <alignment horizontal="left" vertical="center"/>
    </xf>
    <xf numFmtId="178" fontId="12" fillId="0" borderId="0" xfId="1" applyNumberFormat="1" applyFont="1">
      <alignment vertical="center"/>
    </xf>
    <xf numFmtId="179" fontId="12" fillId="0" borderId="0" xfId="1" applyNumberFormat="1" applyFont="1">
      <alignment vertical="center"/>
    </xf>
    <xf numFmtId="0" fontId="14" fillId="2" borderId="0" xfId="1" applyFont="1" applyFill="1" applyAlignment="1">
      <alignment horizontal="center" vertical="center"/>
    </xf>
    <xf numFmtId="0" fontId="14" fillId="2" borderId="0" xfId="1" applyFont="1" applyFill="1">
      <alignment vertical="center"/>
    </xf>
    <xf numFmtId="0" fontId="11" fillId="0" borderId="0" xfId="1" applyFont="1" applyAlignment="1">
      <alignment horizontal="left" vertical="center"/>
    </xf>
    <xf numFmtId="180" fontId="12" fillId="0" borderId="0" xfId="3" applyNumberFormat="1" applyFont="1">
      <alignment vertical="center"/>
    </xf>
    <xf numFmtId="0" fontId="12" fillId="0" borderId="0" xfId="1" applyFont="1" applyAlignment="1">
      <alignment horizontal="left" vertical="center"/>
    </xf>
    <xf numFmtId="180" fontId="12" fillId="0" borderId="0" xfId="1" applyNumberFormat="1" applyFont="1">
      <alignment vertical="center"/>
    </xf>
    <xf numFmtId="0" fontId="12" fillId="0" borderId="0" xfId="1" applyFont="1" applyAlignment="1">
      <alignment horizontal="right" vertical="center"/>
    </xf>
    <xf numFmtId="0" fontId="12" fillId="0" borderId="0" xfId="1" applyFont="1">
      <alignment vertical="center"/>
    </xf>
    <xf numFmtId="0" fontId="7" fillId="0" borderId="0" xfId="1" applyFont="1">
      <alignment vertical="center"/>
    </xf>
    <xf numFmtId="0" fontId="7" fillId="0" borderId="0" xfId="1" applyFont="1" applyAlignment="1">
      <alignment horizontal="center" vertical="center"/>
    </xf>
    <xf numFmtId="176" fontId="0" fillId="0" borderId="0" xfId="0" applyNumberFormat="1" applyAlignment="1">
      <alignment horizontal="center" vertical="center" shrinkToFit="1"/>
    </xf>
    <xf numFmtId="0" fontId="18" fillId="0" borderId="0" xfId="1" applyFont="1">
      <alignment vertical="center"/>
    </xf>
    <xf numFmtId="0" fontId="18" fillId="0" borderId="0" xfId="1" applyFont="1" applyAlignment="1">
      <alignment horizontal="left" vertical="center"/>
    </xf>
    <xf numFmtId="0" fontId="19" fillId="0" borderId="0" xfId="1" applyFont="1" applyAlignment="1">
      <alignment vertical="center" shrinkToFit="1"/>
    </xf>
    <xf numFmtId="182" fontId="19" fillId="0" borderId="0" xfId="1" applyNumberFormat="1" applyFont="1" applyAlignment="1">
      <alignment vertical="center" shrinkToFit="1"/>
    </xf>
    <xf numFmtId="0" fontId="19" fillId="0" borderId="0" xfId="1" applyFont="1" applyAlignment="1">
      <alignment horizontal="left" vertical="center" shrinkToFit="1"/>
    </xf>
    <xf numFmtId="178" fontId="19" fillId="0" borderId="0" xfId="1" applyNumberFormat="1" applyFont="1" applyAlignment="1">
      <alignment vertical="center" shrinkToFit="1"/>
    </xf>
    <xf numFmtId="0" fontId="19" fillId="0" borderId="0" xfId="1" applyFont="1" applyAlignment="1">
      <alignment horizontal="center" vertical="center" shrinkToFit="1"/>
    </xf>
    <xf numFmtId="179" fontId="19" fillId="0" borderId="0" xfId="1" applyNumberFormat="1" applyFont="1" applyAlignment="1">
      <alignment vertical="center" shrinkToFit="1"/>
    </xf>
    <xf numFmtId="183" fontId="19" fillId="0" borderId="0" xfId="6" applyNumberFormat="1" applyFont="1" applyAlignment="1">
      <alignment vertical="center" shrinkToFit="1"/>
    </xf>
    <xf numFmtId="184" fontId="19" fillId="0" borderId="0" xfId="1" applyNumberFormat="1" applyFont="1" applyAlignment="1">
      <alignment horizontal="right" vertical="center"/>
    </xf>
    <xf numFmtId="0" fontId="19" fillId="0" borderId="0" xfId="1" applyFont="1">
      <alignment vertical="center"/>
    </xf>
    <xf numFmtId="0" fontId="19" fillId="0" borderId="0" xfId="1" applyFont="1" applyAlignment="1">
      <alignment vertical="top" wrapText="1"/>
    </xf>
    <xf numFmtId="181" fontId="19" fillId="0" borderId="0" xfId="1" applyNumberFormat="1" applyFont="1">
      <alignment vertical="center"/>
    </xf>
    <xf numFmtId="181" fontId="19" fillId="0" borderId="0" xfId="1" applyNumberFormat="1" applyFont="1" applyAlignment="1">
      <alignment horizontal="left" vertical="center"/>
    </xf>
    <xf numFmtId="0" fontId="19" fillId="0" borderId="0" xfId="1" applyFont="1" applyAlignment="1">
      <alignment horizontal="left" vertical="top" wrapText="1"/>
    </xf>
    <xf numFmtId="0" fontId="19" fillId="0" borderId="0" xfId="1" applyFont="1" applyAlignment="1">
      <alignment vertical="top" wrapText="1" shrinkToFit="1"/>
    </xf>
    <xf numFmtId="0" fontId="19" fillId="0" borderId="0" xfId="1" applyFont="1" applyAlignment="1">
      <alignment horizontal="center" vertical="center"/>
    </xf>
    <xf numFmtId="0" fontId="19" fillId="0" borderId="0" xfId="1" applyFont="1" applyAlignment="1">
      <alignment horizontal="left" vertical="center"/>
    </xf>
    <xf numFmtId="0" fontId="19" fillId="0" borderId="0" xfId="1" applyFont="1" applyAlignment="1">
      <alignment horizontal="left" vertical="center" wrapText="1"/>
    </xf>
    <xf numFmtId="0" fontId="19" fillId="2" borderId="0" xfId="1" applyFont="1" applyFill="1">
      <alignment vertical="center"/>
    </xf>
    <xf numFmtId="0" fontId="19" fillId="0" borderId="0" xfId="1" applyFont="1" applyAlignment="1">
      <alignment vertical="center" wrapText="1"/>
    </xf>
    <xf numFmtId="38" fontId="12" fillId="0" borderId="0" xfId="3" applyFont="1" applyAlignment="1">
      <alignment horizontal="center" vertical="center"/>
    </xf>
    <xf numFmtId="184" fontId="12" fillId="0" borderId="0" xfId="1" applyNumberFormat="1" applyFont="1" applyAlignment="1">
      <alignment horizontal="center" vertical="center"/>
    </xf>
    <xf numFmtId="0" fontId="22" fillId="0" borderId="0" xfId="1" applyFont="1">
      <alignment vertical="center"/>
    </xf>
    <xf numFmtId="179" fontId="12" fillId="0" borderId="0" xfId="5" applyNumberFormat="1" applyFont="1" applyFill="1" applyBorder="1" applyAlignment="1">
      <alignment horizontal="center" vertical="center"/>
    </xf>
    <xf numFmtId="179" fontId="12" fillId="0" borderId="0" xfId="1" applyNumberFormat="1" applyFont="1" applyAlignment="1">
      <alignment horizontal="center" vertical="center"/>
    </xf>
    <xf numFmtId="10" fontId="12" fillId="0" borderId="0" xfId="5" applyNumberFormat="1" applyFont="1" applyAlignment="1">
      <alignment horizontal="center" vertical="center"/>
    </xf>
    <xf numFmtId="0" fontId="12" fillId="2" borderId="0" xfId="1" applyFont="1" applyFill="1">
      <alignment vertical="center"/>
    </xf>
    <xf numFmtId="0" fontId="16" fillId="0" borderId="0" xfId="1" applyFont="1" applyAlignment="1">
      <alignment horizontal="center" vertical="center" wrapText="1"/>
    </xf>
    <xf numFmtId="0" fontId="16" fillId="0" borderId="0" xfId="1" applyFont="1" applyAlignment="1">
      <alignment vertical="center" wrapText="1"/>
    </xf>
    <xf numFmtId="0" fontId="16" fillId="0" borderId="0" xfId="1" applyFont="1" applyAlignment="1">
      <alignment horizontal="left" vertical="center" wrapText="1"/>
    </xf>
    <xf numFmtId="0" fontId="24" fillId="0" borderId="0" xfId="1" applyFont="1" applyAlignment="1">
      <alignment horizontal="center" vertical="center"/>
    </xf>
    <xf numFmtId="0" fontId="15" fillId="0" borderId="0" xfId="1" applyFont="1" applyAlignment="1">
      <alignment vertical="center" wrapText="1"/>
    </xf>
    <xf numFmtId="0" fontId="1" fillId="0" borderId="0" xfId="1" applyAlignment="1">
      <alignment horizontal="right" vertical="center"/>
    </xf>
    <xf numFmtId="0" fontId="12" fillId="0" borderId="1" xfId="1" applyFont="1" applyBorder="1">
      <alignment vertical="center"/>
    </xf>
    <xf numFmtId="0" fontId="12" fillId="22" borderId="0" xfId="1" applyFont="1" applyFill="1">
      <alignment vertical="center"/>
    </xf>
    <xf numFmtId="0" fontId="12" fillId="22" borderId="0" xfId="1" applyFont="1" applyFill="1" applyAlignment="1">
      <alignment horizontal="center" vertical="center"/>
    </xf>
    <xf numFmtId="0" fontId="12" fillId="22" borderId="0" xfId="1" applyFont="1" applyFill="1" applyAlignment="1">
      <alignment horizontal="right" vertical="center"/>
    </xf>
    <xf numFmtId="182" fontId="12" fillId="0" borderId="0" xfId="1" applyNumberFormat="1" applyFont="1">
      <alignment vertical="center"/>
    </xf>
    <xf numFmtId="0" fontId="13" fillId="0" borderId="0" xfId="1" applyFont="1">
      <alignment vertical="center"/>
    </xf>
    <xf numFmtId="0" fontId="14" fillId="0" borderId="0" xfId="1" applyFont="1">
      <alignment vertical="center"/>
    </xf>
    <xf numFmtId="0" fontId="12" fillId="2" borderId="0" xfId="1" applyFont="1" applyFill="1" applyAlignment="1">
      <alignment vertical="center" wrapText="1"/>
    </xf>
    <xf numFmtId="38" fontId="12" fillId="0" borderId="0" xfId="3" applyFont="1" applyAlignment="1">
      <alignment horizontal="right" vertical="center"/>
    </xf>
    <xf numFmtId="0" fontId="28" fillId="0" borderId="0" xfId="1" applyFont="1">
      <alignment vertical="center"/>
    </xf>
    <xf numFmtId="192" fontId="12" fillId="0" borderId="1" xfId="1" applyNumberFormat="1" applyFont="1" applyBorder="1">
      <alignment vertical="center"/>
    </xf>
    <xf numFmtId="194" fontId="12" fillId="0" borderId="1" xfId="1" applyNumberFormat="1" applyFont="1" applyBorder="1">
      <alignment vertical="center"/>
    </xf>
    <xf numFmtId="56" fontId="9" fillId="0" borderId="0" xfId="1" applyNumberFormat="1" applyFont="1">
      <alignment vertical="center"/>
    </xf>
    <xf numFmtId="0" fontId="9" fillId="0" borderId="0" xfId="1" applyFont="1">
      <alignment vertical="center"/>
    </xf>
    <xf numFmtId="0" fontId="14" fillId="0" borderId="0" xfId="1" applyFont="1" applyAlignment="1">
      <alignment horizontal="right" vertical="center"/>
    </xf>
    <xf numFmtId="0" fontId="25" fillId="0" borderId="0" xfId="1" applyFont="1" applyAlignment="1">
      <alignment horizontal="center" vertical="center"/>
    </xf>
    <xf numFmtId="0" fontId="29" fillId="0" borderId="0" xfId="1" applyFont="1" applyAlignment="1"/>
    <xf numFmtId="0" fontId="15" fillId="0" borderId="0" xfId="1" applyFont="1">
      <alignment vertical="center"/>
    </xf>
    <xf numFmtId="0" fontId="15" fillId="0" borderId="0" xfId="1" applyFont="1" applyAlignment="1">
      <alignment horizontal="center" vertical="center" wrapText="1"/>
    </xf>
    <xf numFmtId="0" fontId="30" fillId="0" borderId="0" xfId="1" applyFont="1" applyAlignment="1">
      <alignment horizontal="center" vertical="center"/>
    </xf>
    <xf numFmtId="0" fontId="30" fillId="0" borderId="0" xfId="1" applyFont="1" applyAlignment="1">
      <alignment horizontal="center" vertical="center" shrinkToFit="1"/>
    </xf>
    <xf numFmtId="188" fontId="12" fillId="0" borderId="0" xfId="1" applyNumberFormat="1" applyFont="1" applyAlignment="1">
      <alignment horizontal="left" vertical="center"/>
    </xf>
    <xf numFmtId="0" fontId="10" fillId="0" borderId="0" xfId="1" applyFont="1">
      <alignment vertical="center"/>
    </xf>
    <xf numFmtId="0" fontId="14" fillId="0" borderId="0" xfId="7" applyFont="1" applyAlignment="1">
      <alignment horizontal="right" vertical="center"/>
    </xf>
    <xf numFmtId="0" fontId="12" fillId="27" borderId="0" xfId="1" applyFont="1" applyFill="1">
      <alignment vertical="center"/>
    </xf>
    <xf numFmtId="0" fontId="11" fillId="0" borderId="0" xfId="1" applyFont="1">
      <alignment vertical="center"/>
    </xf>
    <xf numFmtId="0" fontId="2" fillId="0" borderId="0" xfId="1" applyFont="1">
      <alignment vertical="center"/>
    </xf>
    <xf numFmtId="0" fontId="12" fillId="0" borderId="0" xfId="1" applyFont="1">
      <alignment vertical="center"/>
    </xf>
    <xf numFmtId="182" fontId="12" fillId="0" borderId="0" xfId="1" applyNumberFormat="1" applyFont="1">
      <alignment vertical="center"/>
    </xf>
    <xf numFmtId="0" fontId="12" fillId="0" borderId="0" xfId="1" applyFont="1" applyAlignment="1">
      <alignment horizontal="left" vertical="center"/>
    </xf>
    <xf numFmtId="0" fontId="12" fillId="0" borderId="0" xfId="1" applyFont="1" applyAlignment="1">
      <alignment horizontal="center" vertical="center"/>
    </xf>
    <xf numFmtId="0" fontId="12" fillId="0" borderId="0" xfId="1" applyFont="1" applyAlignment="1">
      <alignment horizontal="left" vertical="center" wrapText="1"/>
    </xf>
    <xf numFmtId="0" fontId="2" fillId="0" borderId="1" xfId="0" applyFont="1" applyBorder="1" applyAlignment="1">
      <alignment vertical="center" shrinkToFit="1"/>
    </xf>
    <xf numFmtId="184" fontId="12" fillId="0" borderId="0" xfId="1" applyNumberFormat="1" applyFont="1" applyAlignment="1">
      <alignment horizontal="right" vertical="center"/>
    </xf>
    <xf numFmtId="0" fontId="12" fillId="0" borderId="0" xfId="1" applyFont="1" applyAlignment="1">
      <alignment vertical="top" wrapText="1"/>
    </xf>
    <xf numFmtId="181" fontId="12" fillId="0" borderId="0" xfId="1" applyNumberFormat="1" applyFont="1">
      <alignment vertical="center"/>
    </xf>
    <xf numFmtId="181" fontId="12" fillId="0" borderId="0" xfId="1" applyNumberFormat="1" applyFont="1" applyAlignment="1">
      <alignment horizontal="left" vertical="center"/>
    </xf>
    <xf numFmtId="0" fontId="12" fillId="0" borderId="0" xfId="1" applyFont="1" applyAlignment="1">
      <alignment vertical="center" shrinkToFit="1"/>
    </xf>
    <xf numFmtId="0" fontId="12" fillId="0" borderId="0" xfId="1" applyFont="1" applyAlignment="1">
      <alignment horizontal="center" vertical="center" shrinkToFit="1"/>
    </xf>
    <xf numFmtId="181" fontId="12" fillId="0" borderId="0" xfId="1" applyNumberFormat="1" applyFont="1" applyAlignment="1">
      <alignment horizontal="center" vertical="center" shrinkToFit="1"/>
    </xf>
    <xf numFmtId="0" fontId="12" fillId="0" borderId="0" xfId="1" applyFont="1" applyAlignment="1">
      <alignment vertical="center" wrapText="1" shrinkToFit="1"/>
    </xf>
    <xf numFmtId="0" fontId="12" fillId="0" borderId="0" xfId="1" applyFont="1" applyAlignment="1">
      <alignment vertical="top" wrapText="1" shrinkToFit="1"/>
    </xf>
    <xf numFmtId="0" fontId="12" fillId="0" borderId="0" xfId="1" applyFont="1" applyAlignment="1">
      <alignment horizontal="left" vertical="top" wrapText="1"/>
    </xf>
    <xf numFmtId="0" fontId="12" fillId="2" borderId="0" xfId="1" applyFont="1" applyFill="1" applyAlignment="1">
      <alignment horizontal="center" vertical="center"/>
    </xf>
    <xf numFmtId="3" fontId="12" fillId="2" borderId="0" xfId="1" applyNumberFormat="1" applyFont="1" applyFill="1">
      <alignment vertical="center"/>
    </xf>
    <xf numFmtId="177" fontId="7" fillId="0" borderId="0" xfId="1" applyNumberFormat="1" applyFont="1" applyAlignment="1">
      <alignment horizontal="center" vertical="center"/>
    </xf>
    <xf numFmtId="0" fontId="27" fillId="0" borderId="0" xfId="1" applyFont="1">
      <alignment vertical="center"/>
    </xf>
    <xf numFmtId="0" fontId="12" fillId="0" borderId="0" xfId="1" applyFont="1" applyAlignment="1">
      <alignment horizontal="center"/>
    </xf>
    <xf numFmtId="0" fontId="12" fillId="0" borderId="0" xfId="1" applyFont="1" applyAlignment="1">
      <alignment vertical="center" wrapText="1"/>
    </xf>
    <xf numFmtId="182" fontId="12" fillId="0" borderId="0" xfId="1" applyNumberFormat="1" applyFont="1" applyAlignment="1">
      <alignment horizontal="right" vertical="center" indent="4"/>
    </xf>
    <xf numFmtId="182" fontId="12" fillId="0" borderId="0" xfId="1" applyNumberFormat="1" applyFont="1" applyAlignment="1">
      <alignment vertical="center" shrinkToFit="1"/>
    </xf>
    <xf numFmtId="178" fontId="12" fillId="0" borderId="0" xfId="1" applyNumberFormat="1" applyFont="1" applyAlignment="1">
      <alignment vertical="center" shrinkToFit="1"/>
    </xf>
    <xf numFmtId="176" fontId="32" fillId="0" borderId="1" xfId="1" applyNumberFormat="1" applyFont="1" applyBorder="1" applyAlignment="1">
      <alignment horizontal="center" vertical="center" shrinkToFit="1"/>
    </xf>
    <xf numFmtId="176" fontId="33" fillId="0" borderId="1" xfId="2" applyNumberFormat="1" applyFont="1" applyFill="1" applyBorder="1" applyAlignment="1" applyProtection="1">
      <alignment vertical="center" shrinkToFit="1"/>
    </xf>
    <xf numFmtId="176" fontId="32" fillId="0" borderId="1" xfId="1" applyNumberFormat="1" applyFont="1" applyBorder="1" applyAlignment="1">
      <alignment horizontal="left" vertical="center" shrinkToFit="1"/>
    </xf>
    <xf numFmtId="0" fontId="33" fillId="0" borderId="1" xfId="2" applyFont="1" applyBorder="1" applyAlignment="1" applyProtection="1">
      <alignment vertical="center"/>
    </xf>
    <xf numFmtId="0" fontId="34" fillId="0" borderId="1" xfId="2" applyFont="1" applyBorder="1" applyAlignment="1" applyProtection="1">
      <alignment vertical="center"/>
    </xf>
    <xf numFmtId="0" fontId="35" fillId="0" borderId="1" xfId="2" applyFont="1" applyBorder="1" applyAlignment="1" applyProtection="1">
      <alignment vertical="center"/>
    </xf>
    <xf numFmtId="176" fontId="32" fillId="0" borderId="2" xfId="1" applyNumberFormat="1" applyFont="1" applyBorder="1" applyAlignment="1">
      <alignment horizontal="center" vertical="center" shrinkToFit="1"/>
    </xf>
    <xf numFmtId="0" fontId="36" fillId="0" borderId="1" xfId="2" applyFont="1" applyBorder="1" applyAlignment="1" applyProtection="1">
      <alignment vertical="center"/>
    </xf>
    <xf numFmtId="176" fontId="37" fillId="6" borderId="1" xfId="1" applyNumberFormat="1" applyFont="1" applyFill="1" applyBorder="1" applyAlignment="1">
      <alignment horizontal="center" vertical="center" shrinkToFit="1"/>
    </xf>
    <xf numFmtId="176" fontId="38" fillId="6" borderId="1" xfId="1" applyNumberFormat="1" applyFont="1" applyFill="1" applyBorder="1" applyAlignment="1">
      <alignment horizontal="center" vertical="center" shrinkToFit="1"/>
    </xf>
    <xf numFmtId="176" fontId="38" fillId="3" borderId="1" xfId="1" applyNumberFormat="1" applyFont="1" applyFill="1" applyBorder="1" applyAlignment="1">
      <alignment horizontal="center" vertical="center" shrinkToFit="1"/>
    </xf>
    <xf numFmtId="176" fontId="32" fillId="3" borderId="1" xfId="1" applyNumberFormat="1" applyFont="1" applyFill="1" applyBorder="1" applyAlignment="1">
      <alignment horizontal="center" vertical="center" shrinkToFit="1"/>
    </xf>
    <xf numFmtId="176" fontId="37" fillId="5" borderId="6" xfId="1" applyNumberFormat="1" applyFont="1" applyFill="1" applyBorder="1" applyAlignment="1">
      <alignment horizontal="center" vertical="center" shrinkToFit="1"/>
    </xf>
    <xf numFmtId="176" fontId="32" fillId="0" borderId="6" xfId="1" applyNumberFormat="1" applyFont="1" applyBorder="1" applyAlignment="1">
      <alignment vertical="center" shrinkToFit="1"/>
    </xf>
    <xf numFmtId="176" fontId="33" fillId="5" borderId="1" xfId="2" applyNumberFormat="1" applyFont="1" applyFill="1" applyBorder="1" applyAlignment="1" applyProtection="1">
      <alignment vertical="center" shrinkToFit="1"/>
    </xf>
    <xf numFmtId="176" fontId="32" fillId="0" borderId="1" xfId="1" applyNumberFormat="1" applyFont="1" applyBorder="1" applyAlignment="1">
      <alignment vertical="center" shrinkToFit="1"/>
    </xf>
    <xf numFmtId="176" fontId="37" fillId="5" borderId="5" xfId="1" applyNumberFormat="1" applyFont="1" applyFill="1" applyBorder="1" applyAlignment="1">
      <alignment horizontal="center" vertical="center" shrinkToFit="1"/>
    </xf>
    <xf numFmtId="176" fontId="39" fillId="0" borderId="1" xfId="1" applyNumberFormat="1" applyFont="1" applyBorder="1" applyAlignment="1">
      <alignment vertical="center" shrinkToFit="1"/>
    </xf>
    <xf numFmtId="176" fontId="32" fillId="0" borderId="6" xfId="1" applyNumberFormat="1" applyFont="1" applyBorder="1" applyAlignment="1">
      <alignment horizontal="center" vertical="center" shrinkToFit="1"/>
    </xf>
    <xf numFmtId="176" fontId="32" fillId="0" borderId="5" xfId="1" applyNumberFormat="1" applyFont="1" applyBorder="1" applyAlignment="1">
      <alignment horizontal="center" vertical="center" shrinkToFit="1"/>
    </xf>
    <xf numFmtId="176" fontId="32" fillId="0" borderId="3" xfId="1" applyNumberFormat="1" applyFont="1" applyBorder="1" applyAlignment="1">
      <alignment horizontal="center" vertical="center" shrinkToFit="1"/>
    </xf>
    <xf numFmtId="176" fontId="37" fillId="5" borderId="6" xfId="0" applyNumberFormat="1" applyFont="1" applyFill="1" applyBorder="1" applyAlignment="1">
      <alignment horizontal="center" vertical="center" shrinkToFit="1"/>
    </xf>
    <xf numFmtId="176" fontId="32" fillId="0" borderId="6" xfId="0" applyNumberFormat="1" applyFont="1" applyBorder="1" applyAlignment="1">
      <alignment vertical="center" shrinkToFit="1"/>
    </xf>
    <xf numFmtId="176" fontId="32" fillId="0" borderId="1" xfId="0" applyNumberFormat="1" applyFont="1" applyBorder="1" applyAlignment="1">
      <alignment horizontal="center" vertical="center" shrinkToFit="1"/>
    </xf>
    <xf numFmtId="176" fontId="39" fillId="0" borderId="1" xfId="0" applyNumberFormat="1" applyFont="1" applyBorder="1" applyAlignment="1">
      <alignment vertical="center" shrinkToFit="1"/>
    </xf>
    <xf numFmtId="176" fontId="32" fillId="0" borderId="1" xfId="0" applyNumberFormat="1" applyFont="1" applyBorder="1" applyAlignment="1">
      <alignment vertical="center" shrinkToFit="1"/>
    </xf>
    <xf numFmtId="176" fontId="37" fillId="5" borderId="5" xfId="0" applyNumberFormat="1" applyFont="1" applyFill="1" applyBorder="1" applyAlignment="1">
      <alignment horizontal="center" vertical="center" shrinkToFit="1"/>
    </xf>
    <xf numFmtId="176" fontId="32" fillId="0" borderId="3" xfId="0" applyNumberFormat="1" applyFont="1" applyBorder="1" applyAlignment="1">
      <alignment vertical="center" shrinkToFit="1"/>
    </xf>
    <xf numFmtId="176" fontId="41" fillId="0" borderId="1" xfId="0" applyNumberFormat="1" applyFont="1" applyBorder="1" applyAlignment="1">
      <alignment vertical="center" shrinkToFit="1"/>
    </xf>
    <xf numFmtId="176" fontId="37" fillId="5" borderId="3" xfId="0" applyNumberFormat="1" applyFont="1" applyFill="1" applyBorder="1" applyAlignment="1">
      <alignment horizontal="center" vertical="center" shrinkToFit="1"/>
    </xf>
    <xf numFmtId="176" fontId="32" fillId="0" borderId="3" xfId="0" applyNumberFormat="1" applyFont="1" applyBorder="1" applyAlignment="1">
      <alignment horizontal="center" vertical="center" shrinkToFit="1"/>
    </xf>
    <xf numFmtId="176" fontId="39" fillId="0" borderId="1" xfId="0" applyNumberFormat="1" applyFont="1" applyBorder="1" applyAlignment="1">
      <alignment horizontal="left" vertical="center" shrinkToFit="1"/>
    </xf>
    <xf numFmtId="176" fontId="42" fillId="0" borderId="1" xfId="0" applyNumberFormat="1" applyFont="1" applyBorder="1" applyAlignment="1">
      <alignment vertical="center" shrinkToFit="1"/>
    </xf>
    <xf numFmtId="176" fontId="32" fillId="0" borderId="5" xfId="0" applyNumberFormat="1" applyFont="1" applyBorder="1" applyAlignment="1">
      <alignment vertical="center" shrinkToFit="1"/>
    </xf>
    <xf numFmtId="176" fontId="43" fillId="5" borderId="6" xfId="0" applyNumberFormat="1" applyFont="1" applyFill="1" applyBorder="1" applyAlignment="1">
      <alignment horizontal="center" vertical="center" shrinkToFit="1"/>
    </xf>
    <xf numFmtId="0" fontId="33" fillId="5" borderId="1" xfId="2" applyFont="1" applyFill="1" applyBorder="1" applyAlignment="1" applyProtection="1">
      <alignment vertical="center"/>
    </xf>
    <xf numFmtId="176" fontId="37" fillId="5" borderId="1" xfId="0" applyNumberFormat="1" applyFont="1" applyFill="1" applyBorder="1" applyAlignment="1">
      <alignment horizontal="center" vertical="center" shrinkToFit="1"/>
    </xf>
    <xf numFmtId="176" fontId="32" fillId="0" borderId="1" xfId="0" applyNumberFormat="1" applyFont="1" applyBorder="1" applyAlignment="1">
      <alignment horizontal="left" vertical="center" shrinkToFit="1"/>
    </xf>
    <xf numFmtId="0" fontId="44" fillId="0" borderId="0" xfId="1" applyFont="1">
      <alignment vertical="center"/>
    </xf>
    <xf numFmtId="38" fontId="41" fillId="0" borderId="0" xfId="3" applyFont="1">
      <alignment vertical="center"/>
    </xf>
    <xf numFmtId="0" fontId="41" fillId="0" borderId="0" xfId="1" applyFont="1">
      <alignment vertical="center"/>
    </xf>
    <xf numFmtId="0" fontId="41" fillId="7" borderId="1" xfId="1" applyFont="1" applyFill="1" applyBorder="1" applyAlignment="1">
      <alignment horizontal="center" vertical="center"/>
    </xf>
    <xf numFmtId="38" fontId="41" fillId="7" borderId="1" xfId="3" applyFont="1" applyFill="1" applyBorder="1" applyAlignment="1">
      <alignment horizontal="center" vertical="center"/>
    </xf>
    <xf numFmtId="0" fontId="41" fillId="0" borderId="0" xfId="1" applyFont="1" applyAlignment="1">
      <alignment horizontal="center" vertical="center"/>
    </xf>
    <xf numFmtId="0" fontId="41" fillId="8" borderId="1" xfId="1" applyFont="1" applyFill="1" applyBorder="1" applyAlignment="1">
      <alignment horizontal="center" vertical="center"/>
    </xf>
    <xf numFmtId="38" fontId="41" fillId="9" borderId="1" xfId="3" applyFont="1" applyFill="1" applyBorder="1" applyAlignment="1">
      <alignment horizontal="right" vertical="center" indent="1"/>
    </xf>
    <xf numFmtId="38" fontId="41" fillId="0" borderId="0" xfId="3" applyFont="1" applyAlignment="1">
      <alignment horizontal="left" vertical="center"/>
    </xf>
    <xf numFmtId="38" fontId="41" fillId="9" borderId="1" xfId="3" applyFont="1" applyFill="1" applyBorder="1" applyAlignment="1">
      <alignment horizontal="left" vertical="center" indent="2"/>
    </xf>
    <xf numFmtId="177" fontId="41" fillId="10" borderId="1" xfId="1" applyNumberFormat="1" applyFont="1" applyFill="1" applyBorder="1" applyAlignment="1">
      <alignment horizontal="right" vertical="center" indent="4"/>
    </xf>
    <xf numFmtId="0" fontId="41" fillId="0" borderId="0" xfId="1" applyFont="1" applyAlignment="1">
      <alignment horizontal="left" vertical="center"/>
    </xf>
    <xf numFmtId="0" fontId="45" fillId="7" borderId="1" xfId="1" applyFont="1" applyFill="1" applyBorder="1" applyAlignment="1">
      <alignment horizontal="center" vertical="center"/>
    </xf>
    <xf numFmtId="38" fontId="41" fillId="9" borderId="1" xfId="3" applyFont="1" applyFill="1" applyBorder="1" applyAlignment="1">
      <alignment horizontal="center" vertical="center"/>
    </xf>
    <xf numFmtId="38" fontId="41" fillId="10" borderId="1" xfId="3" applyFont="1" applyFill="1" applyBorder="1" applyAlignment="1">
      <alignment horizontal="center" vertical="center"/>
    </xf>
    <xf numFmtId="38" fontId="41" fillId="3" borderId="1" xfId="3" applyFont="1" applyFill="1" applyBorder="1" applyAlignment="1">
      <alignment horizontal="center" vertical="center"/>
    </xf>
    <xf numFmtId="0" fontId="46" fillId="0" borderId="0" xfId="1" applyFont="1">
      <alignment vertical="center"/>
    </xf>
    <xf numFmtId="0" fontId="41" fillId="9" borderId="1" xfId="1" applyFont="1" applyFill="1" applyBorder="1" applyAlignment="1">
      <alignment horizontal="center" vertical="center"/>
    </xf>
    <xf numFmtId="0" fontId="41" fillId="10" borderId="1" xfId="1" applyFont="1" applyFill="1" applyBorder="1" applyAlignment="1">
      <alignment horizontal="center" vertical="center"/>
    </xf>
    <xf numFmtId="179" fontId="41" fillId="10" borderId="1" xfId="1" applyNumberFormat="1" applyFont="1" applyFill="1" applyBorder="1" applyAlignment="1">
      <alignment horizontal="center" vertical="center"/>
    </xf>
    <xf numFmtId="0" fontId="44" fillId="0" borderId="0" xfId="1" applyFont="1" applyAlignment="1">
      <alignment vertical="center" shrinkToFit="1"/>
    </xf>
    <xf numFmtId="0" fontId="41" fillId="7" borderId="4" xfId="1" applyFont="1" applyFill="1" applyBorder="1" applyAlignment="1">
      <alignment horizontal="center" vertical="center" shrinkToFit="1"/>
    </xf>
    <xf numFmtId="0" fontId="41" fillId="7" borderId="2" xfId="1" applyFont="1" applyFill="1" applyBorder="1" applyAlignment="1">
      <alignment horizontal="center" vertical="center" shrinkToFit="1"/>
    </xf>
    <xf numFmtId="0" fontId="41" fillId="7" borderId="1" xfId="1" applyFont="1" applyFill="1" applyBorder="1" applyAlignment="1">
      <alignment horizontal="center" vertical="center" shrinkToFit="1"/>
    </xf>
    <xf numFmtId="0" fontId="41" fillId="8" borderId="1" xfId="1" applyFont="1" applyFill="1" applyBorder="1" applyAlignment="1">
      <alignment horizontal="left" vertical="center" shrinkToFit="1"/>
    </xf>
    <xf numFmtId="182" fontId="41" fillId="9" borderId="1" xfId="1" applyNumberFormat="1" applyFont="1" applyFill="1" applyBorder="1" applyAlignment="1">
      <alignment vertical="center" shrinkToFit="1"/>
    </xf>
    <xf numFmtId="178" fontId="41" fillId="10" borderId="1" xfId="1" applyNumberFormat="1" applyFont="1" applyFill="1" applyBorder="1" applyAlignment="1">
      <alignment vertical="center" shrinkToFit="1"/>
    </xf>
    <xf numFmtId="182" fontId="41" fillId="9" borderId="1" xfId="1" applyNumberFormat="1" applyFont="1" applyFill="1" applyBorder="1" applyAlignment="1">
      <alignment horizontal="right" vertical="center" shrinkToFit="1"/>
    </xf>
    <xf numFmtId="179" fontId="41" fillId="10" borderId="1" xfId="1" applyNumberFormat="1" applyFont="1" applyFill="1" applyBorder="1" applyAlignment="1">
      <alignment horizontal="right" vertical="center" shrinkToFit="1"/>
    </xf>
    <xf numFmtId="0" fontId="41" fillId="8" borderId="1" xfId="1" applyFont="1" applyFill="1" applyBorder="1" applyAlignment="1">
      <alignment horizontal="center" vertical="center" shrinkToFit="1"/>
    </xf>
    <xf numFmtId="178" fontId="41" fillId="10" borderId="1" xfId="1" applyNumberFormat="1" applyFont="1" applyFill="1" applyBorder="1" applyAlignment="1">
      <alignment horizontal="right" vertical="center" shrinkToFit="1"/>
    </xf>
    <xf numFmtId="0" fontId="41" fillId="0" borderId="0" xfId="1" applyFont="1" applyAlignment="1">
      <alignment vertical="center" shrinkToFit="1"/>
    </xf>
    <xf numFmtId="0" fontId="41" fillId="5" borderId="0" xfId="1" applyFont="1" applyFill="1" applyAlignment="1">
      <alignment vertical="center" shrinkToFit="1"/>
    </xf>
    <xf numFmtId="182" fontId="41" fillId="0" borderId="0" xfId="1" applyNumberFormat="1" applyFont="1" applyAlignment="1">
      <alignment vertical="center" shrinkToFit="1"/>
    </xf>
    <xf numFmtId="38" fontId="41" fillId="5" borderId="0" xfId="3" applyFont="1" applyFill="1" applyAlignment="1">
      <alignment vertical="center" shrinkToFit="1"/>
    </xf>
    <xf numFmtId="38" fontId="41" fillId="0" borderId="0" xfId="3" applyFont="1" applyAlignment="1">
      <alignment vertical="center" shrinkToFit="1"/>
    </xf>
    <xf numFmtId="0" fontId="41" fillId="0" borderId="0" xfId="1" applyFont="1" applyAlignment="1">
      <alignment horizontal="center" vertical="center" shrinkToFit="1"/>
    </xf>
    <xf numFmtId="179" fontId="41" fillId="10" borderId="1" xfId="1" applyNumberFormat="1" applyFont="1" applyFill="1" applyBorder="1" applyAlignment="1">
      <alignment vertical="center" shrinkToFit="1"/>
    </xf>
    <xf numFmtId="179" fontId="41" fillId="10" borderId="1" xfId="5" applyNumberFormat="1" applyFont="1" applyFill="1" applyBorder="1" applyAlignment="1">
      <alignment vertical="center" shrinkToFit="1"/>
    </xf>
    <xf numFmtId="0" fontId="41" fillId="0" borderId="8" xfId="1" applyFont="1" applyBorder="1" applyAlignment="1">
      <alignment horizontal="right" vertical="center" shrinkToFit="1"/>
    </xf>
    <xf numFmtId="0" fontId="41" fillId="7" borderId="4" xfId="1" applyFont="1" applyFill="1" applyBorder="1" applyAlignment="1">
      <alignment vertical="center" shrinkToFit="1"/>
    </xf>
    <xf numFmtId="0" fontId="41" fillId="7" borderId="1" xfId="1" applyFont="1" applyFill="1" applyBorder="1" applyAlignment="1">
      <alignment vertical="center" shrinkToFit="1"/>
    </xf>
    <xf numFmtId="38" fontId="41" fillId="9" borderId="1" xfId="3" applyFont="1" applyFill="1" applyBorder="1" applyAlignment="1">
      <alignment vertical="center" shrinkToFit="1"/>
    </xf>
    <xf numFmtId="38" fontId="41" fillId="0" borderId="0" xfId="3" applyFont="1" applyBorder="1" applyAlignment="1">
      <alignment horizontal="right" vertical="center" shrinkToFit="1"/>
    </xf>
    <xf numFmtId="0" fontId="41" fillId="0" borderId="0" xfId="1" applyFont="1" applyAlignment="1">
      <alignment horizontal="right" vertical="center" shrinkToFit="1"/>
    </xf>
    <xf numFmtId="178" fontId="41" fillId="0" borderId="0" xfId="1" applyNumberFormat="1" applyFont="1" applyAlignment="1">
      <alignment vertical="center" shrinkToFit="1"/>
    </xf>
    <xf numFmtId="184" fontId="41" fillId="7" borderId="1" xfId="1" applyNumberFormat="1" applyFont="1" applyFill="1" applyBorder="1" applyAlignment="1">
      <alignment horizontal="center" vertical="center"/>
    </xf>
    <xf numFmtId="184" fontId="41" fillId="9" borderId="1" xfId="1" applyNumberFormat="1" applyFont="1" applyFill="1" applyBorder="1" applyAlignment="1">
      <alignment horizontal="center" vertical="center"/>
    </xf>
    <xf numFmtId="184" fontId="41" fillId="0" borderId="0" xfId="1" applyNumberFormat="1" applyFont="1" applyAlignment="1">
      <alignment horizontal="right" vertical="center"/>
    </xf>
    <xf numFmtId="0" fontId="41" fillId="0" borderId="0" xfId="1" applyFont="1" applyAlignment="1">
      <alignment vertical="top" wrapText="1"/>
    </xf>
    <xf numFmtId="0" fontId="41" fillId="0" borderId="0" xfId="1" applyFont="1" applyAlignment="1">
      <alignment vertical="top"/>
    </xf>
    <xf numFmtId="181" fontId="41" fillId="7" borderId="1" xfId="1" applyNumberFormat="1" applyFont="1" applyFill="1" applyBorder="1" applyAlignment="1">
      <alignment horizontal="center" vertical="center" shrinkToFit="1"/>
    </xf>
    <xf numFmtId="181" fontId="41" fillId="9" borderId="1" xfId="1" applyNumberFormat="1" applyFont="1" applyFill="1" applyBorder="1" applyAlignment="1">
      <alignment horizontal="center" vertical="center"/>
    </xf>
    <xf numFmtId="181" fontId="41" fillId="0" borderId="0" xfId="1" applyNumberFormat="1" applyFont="1" applyAlignment="1">
      <alignment horizontal="left" vertical="center"/>
    </xf>
    <xf numFmtId="181" fontId="41" fillId="0" borderId="0" xfId="1" applyNumberFormat="1" applyFont="1">
      <alignment vertical="center"/>
    </xf>
    <xf numFmtId="181" fontId="41" fillId="9" borderId="1" xfId="1" applyNumberFormat="1" applyFont="1" applyFill="1" applyBorder="1" applyAlignment="1">
      <alignment horizontal="center" vertical="center" shrinkToFit="1"/>
    </xf>
    <xf numFmtId="181" fontId="41" fillId="9" borderId="1" xfId="1" applyNumberFormat="1" applyFont="1" applyFill="1" applyBorder="1" applyAlignment="1">
      <alignment horizontal="right" vertical="center" indent="3"/>
    </xf>
    <xf numFmtId="0" fontId="44" fillId="0" borderId="0" xfId="1" applyFont="1" applyAlignment="1">
      <alignment horizontal="left" vertical="center"/>
    </xf>
    <xf numFmtId="0" fontId="32" fillId="0" borderId="0" xfId="1" applyFont="1">
      <alignment vertical="center"/>
    </xf>
    <xf numFmtId="0" fontId="46" fillId="0" borderId="0" xfId="1" applyFont="1" applyAlignment="1">
      <alignment horizontal="left" vertical="center"/>
    </xf>
    <xf numFmtId="0" fontId="41" fillId="9" borderId="1" xfId="1" applyFont="1" applyFill="1" applyBorder="1">
      <alignment vertical="center"/>
    </xf>
    <xf numFmtId="0" fontId="39" fillId="10" borderId="1" xfId="1" applyFont="1" applyFill="1" applyBorder="1">
      <alignment vertical="center"/>
    </xf>
    <xf numFmtId="38" fontId="39" fillId="10" borderId="1" xfId="10" applyFont="1" applyFill="1" applyBorder="1">
      <alignment vertical="center"/>
    </xf>
    <xf numFmtId="188" fontId="39" fillId="0" borderId="0" xfId="1" applyNumberFormat="1" applyFont="1" applyAlignment="1">
      <alignment horizontal="right" vertical="center"/>
    </xf>
    <xf numFmtId="0" fontId="39" fillId="7" borderId="1" xfId="1" applyFont="1" applyFill="1" applyBorder="1" applyAlignment="1">
      <alignment horizontal="center" vertical="center"/>
    </xf>
    <xf numFmtId="0" fontId="41" fillId="9" borderId="1" xfId="1" applyFont="1" applyFill="1" applyBorder="1" applyAlignment="1">
      <alignment horizontal="left" vertical="center" indent="1"/>
    </xf>
    <xf numFmtId="181" fontId="39" fillId="10" borderId="1" xfId="1" applyNumberFormat="1" applyFont="1" applyFill="1" applyBorder="1" applyAlignment="1">
      <alignment horizontal="right" vertical="center" indent="2"/>
    </xf>
    <xf numFmtId="0" fontId="39" fillId="0" borderId="0" xfId="1" applyFont="1" applyAlignment="1">
      <alignment horizontal="right" vertical="center"/>
    </xf>
    <xf numFmtId="0" fontId="48" fillId="7" borderId="1" xfId="1" applyFont="1" applyFill="1" applyBorder="1" applyAlignment="1">
      <alignment horizontal="center" vertical="center"/>
    </xf>
    <xf numFmtId="3" fontId="48" fillId="8" borderId="1" xfId="1" applyNumberFormat="1" applyFont="1" applyFill="1" applyBorder="1" applyAlignment="1">
      <alignment horizontal="right" vertical="center" indent="2"/>
    </xf>
    <xf numFmtId="3" fontId="48" fillId="9" borderId="1" xfId="1" applyNumberFormat="1" applyFont="1" applyFill="1" applyBorder="1" applyAlignment="1">
      <alignment horizontal="right" vertical="center" indent="2"/>
    </xf>
    <xf numFmtId="3" fontId="48" fillId="10" borderId="1" xfId="1" applyNumberFormat="1" applyFont="1" applyFill="1" applyBorder="1" applyAlignment="1">
      <alignment horizontal="right" vertical="center" indent="2"/>
    </xf>
    <xf numFmtId="40" fontId="48" fillId="9" borderId="1" xfId="3" applyNumberFormat="1" applyFont="1" applyFill="1" applyBorder="1" applyAlignment="1">
      <alignment horizontal="center" vertical="center"/>
    </xf>
    <xf numFmtId="38" fontId="48" fillId="9" borderId="1" xfId="3" applyFont="1" applyFill="1" applyBorder="1" applyAlignment="1">
      <alignment horizontal="center" vertical="center"/>
    </xf>
    <xf numFmtId="179" fontId="48" fillId="9" borderId="1" xfId="1" applyNumberFormat="1" applyFont="1" applyFill="1" applyBorder="1" applyAlignment="1">
      <alignment horizontal="center" vertical="center"/>
    </xf>
    <xf numFmtId="0" fontId="38" fillId="7" borderId="1" xfId="1" applyFont="1" applyFill="1" applyBorder="1" applyAlignment="1">
      <alignment horizontal="center" vertical="center"/>
    </xf>
    <xf numFmtId="0" fontId="38" fillId="8" borderId="1" xfId="1" applyFont="1" applyFill="1" applyBorder="1">
      <alignment vertical="center"/>
    </xf>
    <xf numFmtId="0" fontId="38" fillId="9" borderId="1" xfId="1" applyFont="1" applyFill="1" applyBorder="1">
      <alignment vertical="center"/>
    </xf>
    <xf numFmtId="0" fontId="48" fillId="10" borderId="1" xfId="1" applyFont="1" applyFill="1" applyBorder="1" applyAlignment="1">
      <alignment horizontal="right" vertical="center" indent="2"/>
    </xf>
    <xf numFmtId="0" fontId="41" fillId="0" borderId="0" xfId="1" applyFont="1" applyAlignment="1">
      <alignment horizontal="right" vertical="center"/>
    </xf>
    <xf numFmtId="0" fontId="39" fillId="9" borderId="1" xfId="1" applyFont="1" applyFill="1" applyBorder="1" applyAlignment="1">
      <alignment horizontal="center" vertical="center"/>
    </xf>
    <xf numFmtId="0" fontId="39" fillId="8" borderId="1" xfId="1" applyFont="1" applyFill="1" applyBorder="1" applyAlignment="1">
      <alignment horizontal="center" vertical="center"/>
    </xf>
    <xf numFmtId="0" fontId="39" fillId="10" borderId="1" xfId="1" applyFont="1" applyFill="1" applyBorder="1" applyAlignment="1">
      <alignment horizontal="center" vertical="center"/>
    </xf>
    <xf numFmtId="0" fontId="49" fillId="7" borderId="1" xfId="1" applyFont="1" applyFill="1" applyBorder="1" applyAlignment="1">
      <alignment horizontal="center" vertical="center"/>
    </xf>
    <xf numFmtId="0" fontId="32" fillId="26" borderId="1" xfId="1" applyFont="1" applyFill="1" applyBorder="1" applyAlignment="1">
      <alignment horizontal="center"/>
    </xf>
    <xf numFmtId="0" fontId="39" fillId="26" borderId="1" xfId="1" applyFont="1" applyFill="1" applyBorder="1" applyAlignment="1">
      <alignment horizontal="center"/>
    </xf>
    <xf numFmtId="0" fontId="48" fillId="7" borderId="1" xfId="1" applyFont="1" applyFill="1" applyBorder="1" applyAlignment="1">
      <alignment horizontal="center" vertical="center" wrapText="1"/>
    </xf>
    <xf numFmtId="0" fontId="50" fillId="0" borderId="1" xfId="1" applyFont="1" applyBorder="1" applyAlignment="1">
      <alignment horizontal="left" vertical="center" shrinkToFit="1"/>
    </xf>
    <xf numFmtId="0" fontId="48" fillId="0" borderId="1" xfId="1" applyFont="1" applyBorder="1" applyAlignment="1">
      <alignment horizontal="center" vertical="center"/>
    </xf>
    <xf numFmtId="0" fontId="50" fillId="14" borderId="1" xfId="1" applyFont="1" applyFill="1" applyBorder="1" applyAlignment="1">
      <alignment horizontal="left" vertical="center" shrinkToFit="1"/>
    </xf>
    <xf numFmtId="0" fontId="48" fillId="0" borderId="1" xfId="1" applyFont="1" applyBorder="1">
      <alignment vertical="center"/>
    </xf>
    <xf numFmtId="0" fontId="50" fillId="17" borderId="1" xfId="1" applyFont="1" applyFill="1" applyBorder="1" applyAlignment="1">
      <alignment horizontal="left" vertical="center" shrinkToFit="1"/>
    </xf>
    <xf numFmtId="188" fontId="45" fillId="7" borderId="4" xfId="1" applyNumberFormat="1" applyFont="1" applyFill="1" applyBorder="1" applyAlignment="1">
      <alignment horizontal="center" vertical="center"/>
    </xf>
    <xf numFmtId="0" fontId="41" fillId="8" borderId="1" xfId="1" applyFont="1" applyFill="1" applyBorder="1" applyAlignment="1">
      <alignment horizontal="left" vertical="center" indent="1"/>
    </xf>
    <xf numFmtId="188" fontId="49" fillId="10" borderId="1" xfId="1" applyNumberFormat="1" applyFont="1" applyFill="1" applyBorder="1" applyAlignment="1">
      <alignment horizontal="center" vertical="center"/>
    </xf>
    <xf numFmtId="0" fontId="41" fillId="0" borderId="3" xfId="1" applyFont="1" applyBorder="1">
      <alignment vertical="center"/>
    </xf>
    <xf numFmtId="0" fontId="41" fillId="11" borderId="3" xfId="1" applyFont="1" applyFill="1" applyBorder="1" applyAlignment="1">
      <alignment horizontal="center" vertical="center"/>
    </xf>
    <xf numFmtId="188" fontId="45" fillId="10" borderId="1" xfId="1" applyNumberFormat="1" applyFont="1" applyFill="1" applyBorder="1" applyAlignment="1">
      <alignment horizontal="center" vertical="center"/>
    </xf>
    <xf numFmtId="0" fontId="41" fillId="0" borderId="1" xfId="1" applyFont="1" applyBorder="1">
      <alignment vertical="center"/>
    </xf>
    <xf numFmtId="0" fontId="41" fillId="11" borderId="1" xfId="1" applyFont="1" applyFill="1" applyBorder="1" applyAlignment="1">
      <alignment horizontal="center" vertical="center"/>
    </xf>
    <xf numFmtId="0" fontId="39" fillId="9" borderId="1" xfId="1" applyFont="1" applyFill="1" applyBorder="1" applyAlignment="1">
      <alignment horizontal="left" vertical="center" indent="1"/>
    </xf>
    <xf numFmtId="188" fontId="51" fillId="10" borderId="1" xfId="1" applyNumberFormat="1" applyFont="1" applyFill="1" applyBorder="1" applyAlignment="1">
      <alignment horizontal="center" vertical="center"/>
    </xf>
    <xf numFmtId="0" fontId="39" fillId="0" borderId="1" xfId="1" applyFont="1" applyBorder="1">
      <alignment vertical="center"/>
    </xf>
    <xf numFmtId="0" fontId="40" fillId="0" borderId="0" xfId="1" applyFont="1">
      <alignment vertical="center"/>
    </xf>
    <xf numFmtId="188" fontId="41" fillId="0" borderId="0" xfId="1" applyNumberFormat="1" applyFont="1" applyAlignment="1">
      <alignment horizontal="left" vertical="center"/>
    </xf>
    <xf numFmtId="0" fontId="41" fillId="2" borderId="1" xfId="1" applyFont="1" applyFill="1" applyBorder="1" applyAlignment="1">
      <alignment horizontal="center" vertical="center"/>
    </xf>
    <xf numFmtId="3" fontId="41" fillId="28" borderId="1" xfId="1" applyNumberFormat="1" applyFont="1" applyFill="1" applyBorder="1" applyAlignment="1">
      <alignment horizontal="center" vertical="center"/>
    </xf>
    <xf numFmtId="0" fontId="41" fillId="0" borderId="1" xfId="1" applyFont="1" applyBorder="1" applyAlignment="1">
      <alignment horizontal="center" vertical="center"/>
    </xf>
    <xf numFmtId="38" fontId="38" fillId="8" borderId="1" xfId="3" applyFont="1" applyFill="1" applyBorder="1" applyAlignment="1">
      <alignment horizontal="center" vertical="center"/>
    </xf>
    <xf numFmtId="0" fontId="38" fillId="9" borderId="1" xfId="1" applyFont="1" applyFill="1" applyBorder="1" applyAlignment="1">
      <alignment horizontal="center" vertical="center"/>
    </xf>
    <xf numFmtId="191" fontId="38" fillId="9" borderId="1" xfId="1" applyNumberFormat="1" applyFont="1" applyFill="1" applyBorder="1" applyAlignment="1">
      <alignment horizontal="center" vertical="center"/>
    </xf>
    <xf numFmtId="0" fontId="32" fillId="7" borderId="1" xfId="1" applyFont="1" applyFill="1" applyBorder="1" applyAlignment="1">
      <alignment horizontal="center" vertical="center" shrinkToFit="1"/>
    </xf>
    <xf numFmtId="0" fontId="39" fillId="8" borderId="1" xfId="1" applyFont="1" applyFill="1" applyBorder="1" applyAlignment="1">
      <alignment vertical="center" shrinkToFit="1"/>
    </xf>
    <xf numFmtId="0" fontId="51" fillId="9" borderId="1" xfId="1" applyFont="1" applyFill="1" applyBorder="1" applyAlignment="1">
      <alignment vertical="center" shrinkToFit="1"/>
    </xf>
    <xf numFmtId="0" fontId="39" fillId="10" borderId="1" xfId="1" applyFont="1" applyFill="1" applyBorder="1" applyAlignment="1">
      <alignment vertical="center" shrinkToFit="1"/>
    </xf>
    <xf numFmtId="38" fontId="39" fillId="11" borderId="1" xfId="3" applyFont="1" applyFill="1" applyBorder="1" applyAlignment="1">
      <alignment vertical="center" shrinkToFit="1"/>
    </xf>
    <xf numFmtId="0" fontId="53" fillId="0" borderId="8" xfId="1" applyFont="1" applyBorder="1" applyAlignment="1">
      <alignment vertical="top"/>
    </xf>
    <xf numFmtId="0" fontId="48" fillId="0" borderId="1" xfId="1" applyFont="1" applyBorder="1" applyAlignment="1">
      <alignment horizontal="center" vertical="center" wrapText="1"/>
    </xf>
    <xf numFmtId="0" fontId="48" fillId="19" borderId="1" xfId="1" applyFont="1" applyFill="1" applyBorder="1" applyAlignment="1">
      <alignment horizontal="center" vertical="center" wrapText="1"/>
    </xf>
    <xf numFmtId="0" fontId="48" fillId="0" borderId="1" xfId="1" applyFont="1" applyBorder="1" applyAlignment="1">
      <alignment horizontal="left" vertical="center" wrapText="1"/>
    </xf>
    <xf numFmtId="0" fontId="48" fillId="0" borderId="1" xfId="1" applyFont="1" applyBorder="1" applyAlignment="1">
      <alignment vertical="center" wrapText="1"/>
    </xf>
    <xf numFmtId="0" fontId="54" fillId="0" borderId="1" xfId="1" applyFont="1" applyBorder="1" applyAlignment="1">
      <alignment horizontal="center" vertical="center" wrapText="1"/>
    </xf>
    <xf numFmtId="38" fontId="55" fillId="0" borderId="1" xfId="8" applyFont="1" applyFill="1" applyBorder="1" applyAlignment="1">
      <alignment vertical="center" wrapText="1"/>
    </xf>
    <xf numFmtId="49" fontId="48" fillId="0" borderId="1" xfId="1" quotePrefix="1" applyNumberFormat="1" applyFont="1" applyBorder="1" applyAlignment="1">
      <alignment horizontal="center" vertical="center" wrapText="1"/>
    </xf>
    <xf numFmtId="0" fontId="51" fillId="0" borderId="1" xfId="1" applyFont="1" applyBorder="1" applyAlignment="1">
      <alignment horizontal="left" vertical="center" wrapText="1"/>
    </xf>
    <xf numFmtId="38" fontId="48" fillId="0" borderId="1" xfId="1" applyNumberFormat="1" applyFont="1" applyBorder="1" applyAlignment="1">
      <alignment vertical="center" wrapText="1"/>
    </xf>
    <xf numFmtId="38" fontId="55" fillId="0" borderId="1" xfId="8" applyFont="1" applyFill="1" applyBorder="1" applyAlignment="1">
      <alignment horizontal="right" vertical="center" wrapText="1"/>
    </xf>
    <xf numFmtId="189" fontId="55" fillId="0" borderId="1" xfId="8" applyNumberFormat="1" applyFont="1" applyFill="1" applyBorder="1" applyAlignment="1">
      <alignment vertical="center" wrapText="1"/>
    </xf>
    <xf numFmtId="0" fontId="55" fillId="0" borderId="1" xfId="1" applyFont="1" applyBorder="1" applyAlignment="1">
      <alignment vertical="center" wrapText="1"/>
    </xf>
    <xf numFmtId="0" fontId="48" fillId="0" borderId="1" xfId="1" applyFont="1" applyBorder="1" applyAlignment="1">
      <alignment horizontal="left" vertical="center"/>
    </xf>
    <xf numFmtId="17" fontId="48" fillId="0" borderId="1" xfId="1" quotePrefix="1" applyNumberFormat="1" applyFont="1" applyBorder="1" applyAlignment="1">
      <alignment horizontal="center" vertical="center" wrapText="1"/>
    </xf>
    <xf numFmtId="0" fontId="32" fillId="0" borderId="1" xfId="1" applyFont="1" applyBorder="1" applyAlignment="1">
      <alignment horizontal="left" vertical="center"/>
    </xf>
    <xf numFmtId="0" fontId="54" fillId="0" borderId="1" xfId="1" applyFont="1" applyBorder="1" applyAlignment="1">
      <alignment horizontal="center" vertical="center"/>
    </xf>
    <xf numFmtId="49" fontId="48" fillId="0" borderId="1" xfId="1" applyNumberFormat="1" applyFont="1" applyBorder="1" applyAlignment="1">
      <alignment horizontal="center" vertical="center" wrapText="1"/>
    </xf>
    <xf numFmtId="0" fontId="32" fillId="0" borderId="1" xfId="1" applyFont="1" applyBorder="1" applyAlignment="1">
      <alignment horizontal="left" vertical="center" wrapText="1"/>
    </xf>
    <xf numFmtId="0" fontId="32" fillId="0" borderId="1" xfId="1" applyFont="1" applyBorder="1" applyAlignment="1">
      <alignment vertical="center" wrapText="1"/>
    </xf>
    <xf numFmtId="0" fontId="32" fillId="0" borderId="13" xfId="1" applyFont="1" applyBorder="1" applyAlignment="1">
      <alignment horizontal="left" vertical="center" wrapText="1"/>
    </xf>
    <xf numFmtId="0" fontId="32" fillId="0" borderId="4" xfId="1" applyFont="1" applyBorder="1" applyAlignment="1">
      <alignment horizontal="left" vertical="center" wrapText="1"/>
    </xf>
    <xf numFmtId="0" fontId="54" fillId="0" borderId="1" xfId="1" applyFont="1" applyBorder="1" applyAlignment="1">
      <alignment horizontal="left" vertical="center" wrapText="1"/>
    </xf>
    <xf numFmtId="0" fontId="48" fillId="0" borderId="1" xfId="9" applyFont="1" applyBorder="1" applyAlignment="1">
      <alignment horizontal="center" vertical="center" wrapText="1"/>
    </xf>
    <xf numFmtId="0" fontId="48" fillId="0" borderId="6" xfId="9" applyFont="1" applyBorder="1" applyAlignment="1">
      <alignment horizontal="center" vertical="center" wrapText="1"/>
    </xf>
    <xf numFmtId="0" fontId="32" fillId="0" borderId="1" xfId="1" applyFont="1" applyBorder="1">
      <alignment vertical="center"/>
    </xf>
    <xf numFmtId="176" fontId="41" fillId="0" borderId="1" xfId="1" applyNumberFormat="1" applyFont="1" applyBorder="1">
      <alignment vertical="center"/>
    </xf>
    <xf numFmtId="179" fontId="41" fillId="0" borderId="1" xfId="1" applyNumberFormat="1" applyFont="1" applyBorder="1">
      <alignment vertical="center"/>
    </xf>
    <xf numFmtId="0" fontId="32" fillId="17" borderId="1" xfId="1" applyFont="1" applyFill="1" applyBorder="1">
      <alignment vertical="center"/>
    </xf>
    <xf numFmtId="176" fontId="41" fillId="17" borderId="1" xfId="1" applyNumberFormat="1" applyFont="1" applyFill="1" applyBorder="1">
      <alignment vertical="center"/>
    </xf>
    <xf numFmtId="179" fontId="41" fillId="17" borderId="1" xfId="1" applyNumberFormat="1" applyFont="1" applyFill="1" applyBorder="1">
      <alignment vertical="center"/>
    </xf>
    <xf numFmtId="176" fontId="48" fillId="0" borderId="1" xfId="1" applyNumberFormat="1" applyFont="1" applyBorder="1">
      <alignment vertical="center"/>
    </xf>
    <xf numFmtId="179" fontId="41" fillId="0" borderId="6" xfId="1" applyNumberFormat="1" applyFont="1" applyBorder="1" applyAlignment="1">
      <alignment horizontal="right" vertical="center"/>
    </xf>
    <xf numFmtId="176" fontId="48" fillId="17" borderId="1" xfId="1" applyNumberFormat="1" applyFont="1" applyFill="1" applyBorder="1">
      <alignment vertical="center"/>
    </xf>
    <xf numFmtId="179" fontId="41" fillId="17" borderId="6" xfId="1" applyNumberFormat="1" applyFont="1" applyFill="1" applyBorder="1" applyAlignment="1">
      <alignment horizontal="right" vertical="center"/>
    </xf>
    <xf numFmtId="176" fontId="40" fillId="9" borderId="1" xfId="1" applyNumberFormat="1" applyFont="1" applyFill="1" applyBorder="1">
      <alignment vertical="center"/>
    </xf>
    <xf numFmtId="179" fontId="42" fillId="9" borderId="1" xfId="1" applyNumberFormat="1" applyFont="1" applyFill="1" applyBorder="1">
      <alignment vertical="center"/>
    </xf>
    <xf numFmtId="178" fontId="41" fillId="0" borderId="0" xfId="1" applyNumberFormat="1" applyFont="1">
      <alignment vertical="center"/>
    </xf>
    <xf numFmtId="178" fontId="41" fillId="0" borderId="0" xfId="1" applyNumberFormat="1" applyFont="1" applyAlignment="1">
      <alignment horizontal="right" vertical="center"/>
    </xf>
    <xf numFmtId="178" fontId="41" fillId="7" borderId="1" xfId="1" applyNumberFormat="1" applyFont="1" applyFill="1" applyBorder="1" applyAlignment="1">
      <alignment horizontal="center" vertical="center"/>
    </xf>
    <xf numFmtId="178" fontId="41" fillId="11" borderId="1" xfId="1" applyNumberFormat="1" applyFont="1" applyFill="1" applyBorder="1" applyAlignment="1">
      <alignment horizontal="center" vertical="center"/>
    </xf>
    <xf numFmtId="0" fontId="41" fillId="12" borderId="1" xfId="1" applyFont="1" applyFill="1" applyBorder="1" applyAlignment="1">
      <alignment horizontal="center" vertical="center"/>
    </xf>
    <xf numFmtId="3" fontId="41" fillId="0" borderId="0" xfId="1" applyNumberFormat="1" applyFont="1">
      <alignment vertical="center"/>
    </xf>
    <xf numFmtId="182" fontId="44" fillId="0" borderId="0" xfId="1" applyNumberFormat="1" applyFont="1">
      <alignment vertical="center"/>
    </xf>
    <xf numFmtId="182" fontId="45" fillId="8" borderId="37" xfId="1" applyNumberFormat="1" applyFont="1" applyFill="1" applyBorder="1" applyAlignment="1">
      <alignment horizontal="center" vertical="center" wrapText="1"/>
    </xf>
    <xf numFmtId="182" fontId="45" fillId="8" borderId="38" xfId="1" applyNumberFormat="1" applyFont="1" applyFill="1" applyBorder="1" applyAlignment="1">
      <alignment horizontal="center" vertical="center" wrapText="1"/>
    </xf>
    <xf numFmtId="182" fontId="45" fillId="8" borderId="17" xfId="1" applyNumberFormat="1" applyFont="1" applyFill="1" applyBorder="1" applyAlignment="1">
      <alignment horizontal="center" vertical="center" wrapText="1"/>
    </xf>
    <xf numFmtId="182" fontId="45" fillId="8" borderId="13" xfId="1" applyNumberFormat="1" applyFont="1" applyFill="1" applyBorder="1" applyAlignment="1">
      <alignment horizontal="center" vertical="center" wrapText="1"/>
    </xf>
    <xf numFmtId="182" fontId="56" fillId="9" borderId="39" xfId="1" applyNumberFormat="1" applyFont="1" applyFill="1" applyBorder="1" applyAlignment="1">
      <alignment horizontal="center" vertical="center"/>
    </xf>
    <xf numFmtId="182" fontId="38" fillId="9" borderId="33" xfId="1" applyNumberFormat="1" applyFont="1" applyFill="1" applyBorder="1" applyAlignment="1">
      <alignment horizontal="center" vertical="center"/>
    </xf>
    <xf numFmtId="182" fontId="38" fillId="9" borderId="34" xfId="1" applyNumberFormat="1" applyFont="1" applyFill="1" applyBorder="1" applyAlignment="1">
      <alignment horizontal="center" vertical="center"/>
    </xf>
    <xf numFmtId="182" fontId="38" fillId="9" borderId="35" xfId="1" applyNumberFormat="1" applyFont="1" applyFill="1" applyBorder="1" applyAlignment="1">
      <alignment horizontal="center" vertical="center"/>
    </xf>
    <xf numFmtId="182" fontId="38" fillId="9" borderId="40" xfId="1" applyNumberFormat="1" applyFont="1" applyFill="1" applyBorder="1" applyAlignment="1">
      <alignment horizontal="center" vertical="center"/>
    </xf>
    <xf numFmtId="182" fontId="56" fillId="9" borderId="41" xfId="1" applyNumberFormat="1" applyFont="1" applyFill="1" applyBorder="1" applyAlignment="1">
      <alignment horizontal="center" vertical="center"/>
    </xf>
    <xf numFmtId="182" fontId="38" fillId="9" borderId="42" xfId="1" applyNumberFormat="1" applyFont="1" applyFill="1" applyBorder="1" applyAlignment="1">
      <alignment horizontal="center" vertical="center"/>
    </xf>
    <xf numFmtId="182" fontId="38" fillId="9" borderId="43" xfId="1" applyNumberFormat="1" applyFont="1" applyFill="1" applyBorder="1" applyAlignment="1">
      <alignment horizontal="center" vertical="center"/>
    </xf>
    <xf numFmtId="182" fontId="38" fillId="9" borderId="2" xfId="1" applyNumberFormat="1" applyFont="1" applyFill="1" applyBorder="1" applyAlignment="1">
      <alignment horizontal="center" vertical="center"/>
    </xf>
    <xf numFmtId="182" fontId="38" fillId="9" borderId="4" xfId="1" applyNumberFormat="1" applyFont="1" applyFill="1" applyBorder="1" applyAlignment="1">
      <alignment horizontal="center" vertical="center"/>
    </xf>
    <xf numFmtId="182" fontId="56" fillId="9" borderId="36" xfId="1" applyNumberFormat="1" applyFont="1" applyFill="1" applyBorder="1" applyAlignment="1">
      <alignment horizontal="center" vertical="center"/>
    </xf>
    <xf numFmtId="182" fontId="38" fillId="9" borderId="44" xfId="1" applyNumberFormat="1" applyFont="1" applyFill="1" applyBorder="1" applyAlignment="1">
      <alignment horizontal="center" vertical="center"/>
    </xf>
    <xf numFmtId="182" fontId="38" fillId="9" borderId="45" xfId="1" applyNumberFormat="1" applyFont="1" applyFill="1" applyBorder="1" applyAlignment="1">
      <alignment horizontal="center" vertical="center"/>
    </xf>
    <xf numFmtId="182" fontId="38" fillId="9" borderId="18" xfId="1" applyNumberFormat="1" applyFont="1" applyFill="1" applyBorder="1" applyAlignment="1">
      <alignment horizontal="center" vertical="center"/>
    </xf>
    <xf numFmtId="182" fontId="38" fillId="9" borderId="7" xfId="1" applyNumberFormat="1" applyFont="1" applyFill="1" applyBorder="1" applyAlignment="1">
      <alignment horizontal="center" vertical="center"/>
    </xf>
    <xf numFmtId="182" fontId="56" fillId="9" borderId="46" xfId="1" applyNumberFormat="1" applyFont="1" applyFill="1" applyBorder="1" applyAlignment="1">
      <alignment horizontal="center" vertical="center"/>
    </xf>
    <xf numFmtId="182" fontId="38" fillId="9" borderId="37" xfId="1" applyNumberFormat="1" applyFont="1" applyFill="1" applyBorder="1" applyAlignment="1">
      <alignment horizontal="center" vertical="center"/>
    </xf>
    <xf numFmtId="182" fontId="38" fillId="9" borderId="38" xfId="1" applyNumberFormat="1" applyFont="1" applyFill="1" applyBorder="1" applyAlignment="1">
      <alignment horizontal="center" vertical="center"/>
    </xf>
    <xf numFmtId="182" fontId="38" fillId="9" borderId="17" xfId="1" applyNumberFormat="1" applyFont="1" applyFill="1" applyBorder="1" applyAlignment="1">
      <alignment horizontal="center" vertical="center"/>
    </xf>
    <xf numFmtId="182" fontId="56" fillId="9" borderId="47" xfId="1" applyNumberFormat="1" applyFont="1" applyFill="1" applyBorder="1" applyAlignment="1">
      <alignment horizontal="center" vertical="center"/>
    </xf>
    <xf numFmtId="182" fontId="38" fillId="9" borderId="48" xfId="1" applyNumberFormat="1" applyFont="1" applyFill="1" applyBorder="1" applyAlignment="1">
      <alignment horizontal="center" vertical="center"/>
    </xf>
    <xf numFmtId="182" fontId="38" fillId="9" borderId="49" xfId="1" applyNumberFormat="1" applyFont="1" applyFill="1" applyBorder="1" applyAlignment="1">
      <alignment horizontal="center" vertical="center"/>
    </xf>
    <xf numFmtId="182" fontId="38" fillId="9" borderId="50" xfId="1" applyNumberFormat="1" applyFont="1" applyFill="1" applyBorder="1" applyAlignment="1">
      <alignment horizontal="center" vertical="center"/>
    </xf>
    <xf numFmtId="182" fontId="41" fillId="0" borderId="0" xfId="1" applyNumberFormat="1" applyFont="1">
      <alignment vertical="center"/>
    </xf>
    <xf numFmtId="0" fontId="41" fillId="7" borderId="2" xfId="1" applyFont="1" applyFill="1" applyBorder="1" applyAlignment="1">
      <alignment horizontal="center" vertical="center"/>
    </xf>
    <xf numFmtId="0" fontId="38" fillId="8" borderId="52" xfId="1" applyFont="1" applyFill="1" applyBorder="1" applyAlignment="1">
      <alignment horizontal="center" vertical="center"/>
    </xf>
    <xf numFmtId="0" fontId="38" fillId="8" borderId="53" xfId="1" applyFont="1" applyFill="1" applyBorder="1" applyAlignment="1">
      <alignment horizontal="center" vertical="center"/>
    </xf>
    <xf numFmtId="0" fontId="38" fillId="8" borderId="54" xfId="1" applyFont="1" applyFill="1" applyBorder="1" applyAlignment="1">
      <alignment horizontal="center" vertical="center"/>
    </xf>
    <xf numFmtId="0" fontId="38" fillId="8" borderId="55" xfId="1" applyFont="1" applyFill="1" applyBorder="1" applyAlignment="1">
      <alignment horizontal="center" vertical="center"/>
    </xf>
    <xf numFmtId="0" fontId="41" fillId="0" borderId="7" xfId="1" applyFont="1" applyBorder="1" applyAlignment="1">
      <alignment horizontal="left" vertical="center"/>
    </xf>
    <xf numFmtId="0" fontId="38" fillId="8" borderId="1" xfId="1" applyFont="1" applyFill="1" applyBorder="1" applyAlignment="1">
      <alignment horizontal="center" vertical="center"/>
    </xf>
    <xf numFmtId="38" fontId="38" fillId="10" borderId="1" xfId="3" applyFont="1" applyFill="1" applyBorder="1" applyAlignment="1">
      <alignment horizontal="center" vertical="center"/>
    </xf>
    <xf numFmtId="178" fontId="38" fillId="0" borderId="7" xfId="1" applyNumberFormat="1" applyFont="1" applyBorder="1" applyAlignment="1">
      <alignment horizontal="center" vertical="center"/>
    </xf>
    <xf numFmtId="178" fontId="38" fillId="0" borderId="0" xfId="1" applyNumberFormat="1" applyFont="1" applyAlignment="1">
      <alignment horizontal="center" vertical="center"/>
    </xf>
    <xf numFmtId="178" fontId="41" fillId="10" borderId="1" xfId="1" applyNumberFormat="1" applyFont="1" applyFill="1" applyBorder="1" applyAlignment="1">
      <alignment horizontal="center" vertical="center"/>
    </xf>
    <xf numFmtId="177" fontId="41" fillId="9" borderId="1" xfId="1" applyNumberFormat="1" applyFont="1" applyFill="1" applyBorder="1" applyAlignment="1">
      <alignment horizontal="center" vertical="center"/>
    </xf>
    <xf numFmtId="0" fontId="41" fillId="9" borderId="0" xfId="1" applyFont="1" applyFill="1">
      <alignment vertical="center"/>
    </xf>
    <xf numFmtId="0" fontId="41" fillId="20" borderId="1" xfId="1" applyFont="1" applyFill="1" applyBorder="1" applyAlignment="1">
      <alignment horizontal="center" vertical="center"/>
    </xf>
    <xf numFmtId="0" fontId="41" fillId="20" borderId="1" xfId="1" applyFont="1" applyFill="1" applyBorder="1">
      <alignment vertical="center"/>
    </xf>
    <xf numFmtId="0" fontId="41" fillId="20" borderId="1" xfId="1" applyFont="1" applyFill="1" applyBorder="1" applyAlignment="1">
      <alignment horizontal="right" vertical="center"/>
    </xf>
    <xf numFmtId="0" fontId="32" fillId="20" borderId="1" xfId="1" applyFont="1" applyFill="1" applyBorder="1" applyAlignment="1">
      <alignment horizontal="right" vertical="center"/>
    </xf>
    <xf numFmtId="0" fontId="32" fillId="20" borderId="1" xfId="1" applyFont="1" applyFill="1" applyBorder="1">
      <alignment vertical="center"/>
    </xf>
    <xf numFmtId="0" fontId="41" fillId="20" borderId="0" xfId="1" applyFont="1" applyFill="1">
      <alignment vertical="center"/>
    </xf>
    <xf numFmtId="0" fontId="41" fillId="24" borderId="1" xfId="1" applyFont="1" applyFill="1" applyBorder="1" applyAlignment="1">
      <alignment horizontal="center" vertical="center"/>
    </xf>
    <xf numFmtId="0" fontId="41" fillId="9" borderId="1" xfId="1" applyFont="1" applyFill="1" applyBorder="1" applyAlignment="1">
      <alignment horizontal="right" vertical="center" indent="2"/>
    </xf>
    <xf numFmtId="0" fontId="41" fillId="24" borderId="1" xfId="1" applyFont="1" applyFill="1" applyBorder="1" applyAlignment="1">
      <alignment horizontal="right" vertical="center" indent="2"/>
    </xf>
    <xf numFmtId="3" fontId="41" fillId="9" borderId="1" xfId="1" applyNumberFormat="1" applyFont="1" applyFill="1" applyBorder="1" applyAlignment="1">
      <alignment horizontal="right" vertical="center" indent="2"/>
    </xf>
    <xf numFmtId="184" fontId="41" fillId="10" borderId="1" xfId="1" applyNumberFormat="1" applyFont="1" applyFill="1" applyBorder="1" applyAlignment="1">
      <alignment horizontal="center" vertical="center"/>
    </xf>
    <xf numFmtId="38" fontId="41" fillId="0" borderId="0" xfId="3" applyFont="1" applyAlignment="1">
      <alignment horizontal="center" vertical="center"/>
    </xf>
    <xf numFmtId="184" fontId="41" fillId="0" borderId="0" xfId="1" applyNumberFormat="1" applyFont="1" applyAlignment="1">
      <alignment horizontal="center" vertical="center"/>
    </xf>
    <xf numFmtId="38" fontId="41" fillId="7" borderId="4" xfId="3" applyFont="1" applyFill="1" applyBorder="1" applyAlignment="1">
      <alignment horizontal="center" vertical="center"/>
    </xf>
    <xf numFmtId="38" fontId="41" fillId="0" borderId="7" xfId="3" applyFont="1" applyFill="1" applyBorder="1" applyAlignment="1">
      <alignment horizontal="center" vertical="center"/>
    </xf>
    <xf numFmtId="0" fontId="41" fillId="8" borderId="1" xfId="1" applyFont="1" applyFill="1" applyBorder="1">
      <alignment vertical="center"/>
    </xf>
    <xf numFmtId="38" fontId="41" fillId="9" borderId="1" xfId="3" applyFont="1" applyFill="1" applyBorder="1">
      <alignment vertical="center"/>
    </xf>
    <xf numFmtId="38" fontId="41" fillId="9" borderId="4" xfId="3" applyFont="1" applyFill="1" applyBorder="1">
      <alignment vertical="center"/>
    </xf>
    <xf numFmtId="38" fontId="41" fillId="0" borderId="7" xfId="3" applyFont="1" applyFill="1" applyBorder="1">
      <alignment vertical="center"/>
    </xf>
    <xf numFmtId="179" fontId="41" fillId="8" borderId="1" xfId="1" applyNumberFormat="1" applyFont="1" applyFill="1" applyBorder="1">
      <alignment vertical="center"/>
    </xf>
    <xf numFmtId="179" fontId="41" fillId="9" borderId="1" xfId="3" applyNumberFormat="1" applyFont="1" applyFill="1" applyBorder="1">
      <alignment vertical="center"/>
    </xf>
    <xf numFmtId="179" fontId="41" fillId="9" borderId="4" xfId="3" applyNumberFormat="1" applyFont="1" applyFill="1" applyBorder="1">
      <alignment vertical="center"/>
    </xf>
    <xf numFmtId="179" fontId="41" fillId="0" borderId="7" xfId="3" applyNumberFormat="1" applyFont="1" applyFill="1" applyBorder="1">
      <alignment vertical="center"/>
    </xf>
    <xf numFmtId="179" fontId="41" fillId="0" borderId="0" xfId="1" applyNumberFormat="1" applyFont="1">
      <alignment vertical="center"/>
    </xf>
    <xf numFmtId="179" fontId="41" fillId="0" borderId="0" xfId="3" applyNumberFormat="1" applyFont="1" applyBorder="1">
      <alignment vertical="center"/>
    </xf>
    <xf numFmtId="38" fontId="41" fillId="7" borderId="1" xfId="3" applyFont="1" applyFill="1" applyBorder="1" applyAlignment="1">
      <alignment horizontal="center" vertical="center" shrinkToFit="1"/>
    </xf>
    <xf numFmtId="38" fontId="41" fillId="0" borderId="1" xfId="3" applyFont="1" applyBorder="1">
      <alignment vertical="center"/>
    </xf>
    <xf numFmtId="178" fontId="41" fillId="0" borderId="1" xfId="1" applyNumberFormat="1" applyFont="1" applyBorder="1">
      <alignment vertical="center"/>
    </xf>
    <xf numFmtId="0" fontId="41" fillId="10" borderId="1" xfId="1" applyFont="1" applyFill="1" applyBorder="1" applyAlignment="1">
      <alignment horizontal="right" vertical="center" indent="2"/>
    </xf>
    <xf numFmtId="38" fontId="41" fillId="9" borderId="1" xfId="3" applyFont="1" applyFill="1" applyBorder="1" applyAlignment="1">
      <alignment horizontal="right" vertical="center" indent="2"/>
    </xf>
    <xf numFmtId="38" fontId="41" fillId="10" borderId="1" xfId="3" applyFont="1" applyFill="1" applyBorder="1" applyAlignment="1">
      <alignment horizontal="right" vertical="center" indent="2"/>
    </xf>
    <xf numFmtId="38" fontId="41" fillId="11" borderId="1" xfId="3" applyFont="1" applyFill="1" applyBorder="1" applyAlignment="1">
      <alignment horizontal="center" vertical="center"/>
    </xf>
    <xf numFmtId="38" fontId="41" fillId="13" borderId="1" xfId="3" applyFont="1" applyFill="1" applyBorder="1" applyAlignment="1">
      <alignment horizontal="right" vertical="center" indent="2"/>
    </xf>
    <xf numFmtId="38" fontId="41" fillId="14" borderId="1" xfId="3" applyFont="1" applyFill="1" applyBorder="1" applyAlignment="1">
      <alignment horizontal="right" vertical="center" indent="2"/>
    </xf>
    <xf numFmtId="38" fontId="41" fillId="15" borderId="1" xfId="3" applyFont="1" applyFill="1" applyBorder="1" applyAlignment="1">
      <alignment horizontal="center" vertical="center"/>
    </xf>
    <xf numFmtId="0" fontId="41" fillId="8" borderId="6" xfId="1" applyFont="1" applyFill="1" applyBorder="1" applyAlignment="1">
      <alignment horizontal="center" vertical="center"/>
    </xf>
    <xf numFmtId="38" fontId="41" fillId="13" borderId="6" xfId="3" applyFont="1" applyFill="1" applyBorder="1" applyAlignment="1">
      <alignment horizontal="right" vertical="center" indent="2"/>
    </xf>
    <xf numFmtId="38" fontId="41" fillId="14" borderId="6" xfId="3" applyFont="1" applyFill="1" applyBorder="1" applyAlignment="1">
      <alignment horizontal="right" vertical="center" indent="2"/>
    </xf>
    <xf numFmtId="38" fontId="41" fillId="15" borderId="6" xfId="3" applyFont="1" applyFill="1" applyBorder="1" applyAlignment="1">
      <alignment horizontal="center" vertical="center"/>
    </xf>
    <xf numFmtId="38" fontId="41" fillId="0" borderId="0" xfId="3" applyFont="1" applyFill="1" applyBorder="1" applyAlignment="1">
      <alignment horizontal="right" vertical="center" indent="2"/>
    </xf>
    <xf numFmtId="38" fontId="41" fillId="0" borderId="0" xfId="3" applyFont="1" applyFill="1" applyBorder="1" applyAlignment="1">
      <alignment horizontal="center" vertical="center"/>
    </xf>
    <xf numFmtId="0" fontId="41" fillId="7" borderId="1" xfId="1" applyFont="1" applyFill="1" applyBorder="1" applyAlignment="1">
      <alignment horizontal="center" vertical="center" wrapText="1"/>
    </xf>
    <xf numFmtId="38" fontId="41" fillId="11" borderId="1" xfId="3" applyFont="1" applyFill="1" applyBorder="1" applyAlignment="1">
      <alignment horizontal="right" vertical="center" indent="1"/>
    </xf>
    <xf numFmtId="0" fontId="41" fillId="25" borderId="4" xfId="1" applyFont="1" applyFill="1" applyBorder="1" applyAlignment="1">
      <alignment horizontal="left" vertical="center"/>
    </xf>
    <xf numFmtId="0" fontId="41" fillId="25" borderId="9" xfId="1" applyFont="1" applyFill="1" applyBorder="1" applyAlignment="1">
      <alignment horizontal="left" vertical="center"/>
    </xf>
    <xf numFmtId="0" fontId="41" fillId="25" borderId="2" xfId="1" applyFont="1" applyFill="1" applyBorder="1" applyAlignment="1">
      <alignment horizontal="left" vertical="center"/>
    </xf>
    <xf numFmtId="38" fontId="41" fillId="9" borderId="8" xfId="3" applyFont="1" applyFill="1" applyBorder="1" applyAlignment="1">
      <alignment horizontal="center" vertical="center"/>
    </xf>
    <xf numFmtId="0" fontId="57" fillId="0" borderId="0" xfId="1" applyFont="1" applyAlignment="1">
      <alignment horizontal="center" vertical="center"/>
    </xf>
    <xf numFmtId="38" fontId="57" fillId="0" borderId="0" xfId="3" applyFont="1" applyFill="1" applyBorder="1" applyAlignment="1">
      <alignment horizontal="center" vertical="center"/>
    </xf>
    <xf numFmtId="0" fontId="57" fillId="0" borderId="0" xfId="1" applyFont="1" applyAlignment="1">
      <alignment horizontal="left" vertical="center"/>
    </xf>
    <xf numFmtId="0" fontId="57" fillId="0" borderId="0" xfId="1" applyFont="1">
      <alignment vertical="center"/>
    </xf>
    <xf numFmtId="184" fontId="38" fillId="8" borderId="1" xfId="3" applyNumberFormat="1" applyFont="1" applyFill="1" applyBorder="1" applyAlignment="1">
      <alignment horizontal="right" vertical="center" indent="2"/>
    </xf>
    <xf numFmtId="179" fontId="38" fillId="8" borderId="1" xfId="1" applyNumberFormat="1" applyFont="1" applyFill="1" applyBorder="1" applyAlignment="1">
      <alignment horizontal="right" vertical="center" indent="2"/>
    </xf>
    <xf numFmtId="0" fontId="38" fillId="8" borderId="1" xfId="1" applyFont="1" applyFill="1" applyBorder="1" applyAlignment="1">
      <alignment horizontal="right" vertical="center" indent="2"/>
    </xf>
    <xf numFmtId="0" fontId="41" fillId="8" borderId="6" xfId="1" applyFont="1" applyFill="1" applyBorder="1">
      <alignment vertical="center"/>
    </xf>
    <xf numFmtId="184" fontId="38" fillId="9" borderId="17" xfId="1" applyNumberFormat="1" applyFont="1" applyFill="1" applyBorder="1" applyAlignment="1">
      <alignment horizontal="right" vertical="center" indent="2"/>
    </xf>
    <xf numFmtId="184" fontId="38" fillId="9" borderId="6" xfId="1" applyNumberFormat="1" applyFont="1" applyFill="1" applyBorder="1" applyAlignment="1">
      <alignment horizontal="right" vertical="center" indent="2"/>
    </xf>
    <xf numFmtId="179" fontId="38" fillId="9" borderId="1" xfId="1" applyNumberFormat="1" applyFont="1" applyFill="1" applyBorder="1" applyAlignment="1">
      <alignment horizontal="right" vertical="center" indent="2"/>
    </xf>
    <xf numFmtId="184" fontId="38" fillId="9" borderId="1" xfId="1" applyNumberFormat="1" applyFont="1" applyFill="1" applyBorder="1" applyAlignment="1">
      <alignment horizontal="right" vertical="center" indent="2"/>
    </xf>
    <xf numFmtId="0" fontId="38" fillId="9" borderId="1" xfId="1" applyFont="1" applyFill="1" applyBorder="1" applyAlignment="1">
      <alignment horizontal="right" vertical="center" indent="2"/>
    </xf>
    <xf numFmtId="0" fontId="41" fillId="0" borderId="16" xfId="1" applyFont="1" applyBorder="1">
      <alignment vertical="center"/>
    </xf>
    <xf numFmtId="184" fontId="41" fillId="8" borderId="1" xfId="3" applyNumberFormat="1" applyFont="1" applyFill="1" applyBorder="1">
      <alignment vertical="center"/>
    </xf>
    <xf numFmtId="184" fontId="41" fillId="9" borderId="1" xfId="3" applyNumberFormat="1" applyFont="1" applyFill="1" applyBorder="1" applyAlignment="1">
      <alignment vertical="center"/>
    </xf>
    <xf numFmtId="179" fontId="41" fillId="10" borderId="1" xfId="1" applyNumberFormat="1" applyFont="1" applyFill="1" applyBorder="1" applyAlignment="1">
      <alignment horizontal="right" vertical="center" indent="2"/>
    </xf>
    <xf numFmtId="184" fontId="41" fillId="9" borderId="1" xfId="1" applyNumberFormat="1" applyFont="1" applyFill="1" applyBorder="1">
      <alignment vertical="center"/>
    </xf>
    <xf numFmtId="38" fontId="41" fillId="7" borderId="1" xfId="3" applyFont="1" applyFill="1" applyBorder="1" applyAlignment="1">
      <alignment horizontal="center" vertical="center" wrapText="1"/>
    </xf>
    <xf numFmtId="192" fontId="41" fillId="0" borderId="1" xfId="1" applyNumberFormat="1" applyFont="1" applyBorder="1">
      <alignment vertical="center"/>
    </xf>
    <xf numFmtId="194" fontId="41" fillId="0" borderId="1" xfId="1" applyNumberFormat="1" applyFont="1" applyBorder="1">
      <alignment vertical="center"/>
    </xf>
    <xf numFmtId="193" fontId="41" fillId="9" borderId="1" xfId="1" applyNumberFormat="1" applyFont="1" applyFill="1" applyBorder="1" applyAlignment="1">
      <alignment horizontal="center" vertical="center"/>
    </xf>
    <xf numFmtId="40" fontId="38" fillId="9" borderId="1" xfId="3" applyNumberFormat="1" applyFont="1" applyFill="1" applyBorder="1" applyAlignment="1">
      <alignment horizontal="center" vertical="center"/>
    </xf>
    <xf numFmtId="177" fontId="38" fillId="10" borderId="1" xfId="1" applyNumberFormat="1" applyFont="1" applyFill="1" applyBorder="1" applyAlignment="1">
      <alignment horizontal="center" vertical="center"/>
    </xf>
    <xf numFmtId="38" fontId="38" fillId="9" borderId="1" xfId="3" applyFont="1" applyFill="1" applyBorder="1" applyAlignment="1">
      <alignment horizontal="center" vertical="center"/>
    </xf>
    <xf numFmtId="0" fontId="58" fillId="0" borderId="0" xfId="1" applyFont="1">
      <alignment vertical="center"/>
    </xf>
    <xf numFmtId="0" fontId="58" fillId="2" borderId="0" xfId="1" applyFont="1" applyFill="1">
      <alignment vertical="center"/>
    </xf>
    <xf numFmtId="0" fontId="39" fillId="2" borderId="0" xfId="1" applyFont="1" applyFill="1" applyAlignment="1">
      <alignment horizontal="center" vertical="center"/>
    </xf>
    <xf numFmtId="0" fontId="39" fillId="2" borderId="0" xfId="1" applyFont="1" applyFill="1">
      <alignment vertical="center"/>
    </xf>
    <xf numFmtId="0" fontId="39" fillId="2" borderId="0" xfId="1" applyFont="1" applyFill="1" applyAlignment="1">
      <alignment horizontal="right" vertical="center"/>
    </xf>
    <xf numFmtId="0" fontId="39" fillId="2" borderId="1" xfId="1" applyFont="1" applyFill="1" applyBorder="1" applyAlignment="1">
      <alignment horizontal="center" vertical="center" wrapText="1"/>
    </xf>
    <xf numFmtId="0" fontId="39" fillId="2" borderId="1" xfId="1" applyFont="1" applyFill="1" applyBorder="1" applyAlignment="1">
      <alignment horizontal="center" vertical="center"/>
    </xf>
    <xf numFmtId="0" fontId="39" fillId="2" borderId="1" xfId="1" applyFont="1" applyFill="1" applyBorder="1" applyAlignment="1">
      <alignment horizontal="left" vertical="center" wrapText="1"/>
    </xf>
    <xf numFmtId="0" fontId="39" fillId="2" borderId="1" xfId="1" applyFont="1" applyFill="1" applyBorder="1" applyAlignment="1">
      <alignment horizontal="left" vertical="center"/>
    </xf>
    <xf numFmtId="0" fontId="39" fillId="2" borderId="1" xfId="1" applyFont="1" applyFill="1" applyBorder="1" applyAlignment="1">
      <alignment horizontal="left" vertical="center" shrinkToFit="1"/>
    </xf>
    <xf numFmtId="0" fontId="39" fillId="0" borderId="1" xfId="1" applyFont="1" applyBorder="1" applyAlignment="1">
      <alignment horizontal="left" vertical="center" wrapText="1"/>
    </xf>
    <xf numFmtId="49" fontId="39" fillId="0" borderId="1" xfId="1" applyNumberFormat="1" applyFont="1" applyBorder="1" applyAlignment="1">
      <alignment horizontal="left" vertical="center"/>
    </xf>
    <xf numFmtId="0" fontId="39" fillId="0" borderId="1" xfId="1" applyFont="1" applyBorder="1" applyAlignment="1">
      <alignment horizontal="center" vertical="center"/>
    </xf>
    <xf numFmtId="58" fontId="39" fillId="2" borderId="1" xfId="1" applyNumberFormat="1" applyFont="1" applyFill="1" applyBorder="1" applyAlignment="1">
      <alignment horizontal="left" vertical="center" wrapText="1"/>
    </xf>
    <xf numFmtId="0" fontId="51" fillId="2" borderId="1" xfId="1" applyFont="1" applyFill="1" applyBorder="1" applyAlignment="1">
      <alignment horizontal="left" vertical="center" wrapText="1"/>
    </xf>
    <xf numFmtId="58" fontId="39" fillId="2" borderId="1" xfId="1" applyNumberFormat="1" applyFont="1" applyFill="1" applyBorder="1" applyAlignment="1">
      <alignment horizontal="left" vertical="center"/>
    </xf>
    <xf numFmtId="0" fontId="48" fillId="2" borderId="1" xfId="1" applyFont="1" applyFill="1" applyBorder="1" applyAlignment="1">
      <alignment horizontal="left" vertical="center" wrapText="1"/>
    </xf>
    <xf numFmtId="195" fontId="39" fillId="2" borderId="1" xfId="1" applyNumberFormat="1" applyFont="1" applyFill="1" applyBorder="1" applyAlignment="1">
      <alignment horizontal="left" vertical="center"/>
    </xf>
    <xf numFmtId="0" fontId="41" fillId="2" borderId="1" xfId="1" applyFont="1" applyFill="1" applyBorder="1" applyAlignment="1">
      <alignment horizontal="left" vertical="center" wrapText="1"/>
    </xf>
    <xf numFmtId="0" fontId="41" fillId="2" borderId="1" xfId="1" applyFont="1" applyFill="1" applyBorder="1" applyAlignment="1">
      <alignment horizontal="left" vertical="center"/>
    </xf>
    <xf numFmtId="57" fontId="39" fillId="2" borderId="1" xfId="1" applyNumberFormat="1" applyFont="1" applyFill="1" applyBorder="1" applyAlignment="1">
      <alignment horizontal="left" vertical="center"/>
    </xf>
    <xf numFmtId="58" fontId="39" fillId="0" borderId="1" xfId="1" applyNumberFormat="1" applyFont="1" applyBorder="1" applyAlignment="1">
      <alignment horizontal="left" vertical="center" wrapText="1"/>
    </xf>
    <xf numFmtId="0" fontId="59" fillId="0" borderId="0" xfId="1" applyFont="1">
      <alignment vertical="center"/>
    </xf>
    <xf numFmtId="0" fontId="60" fillId="9" borderId="1" xfId="1" applyFont="1" applyFill="1" applyBorder="1" applyAlignment="1">
      <alignment horizontal="center" vertical="center"/>
    </xf>
    <xf numFmtId="0" fontId="38" fillId="10" borderId="1" xfId="7" applyFont="1" applyFill="1" applyBorder="1" applyAlignment="1">
      <alignment horizontal="left" vertical="center"/>
    </xf>
    <xf numFmtId="38" fontId="60" fillId="9" borderId="1" xfId="3" applyFont="1" applyFill="1" applyBorder="1" applyAlignment="1">
      <alignment horizontal="center" vertical="center"/>
    </xf>
    <xf numFmtId="0" fontId="38" fillId="10" borderId="1" xfId="1" applyFont="1" applyFill="1" applyBorder="1" applyAlignment="1">
      <alignment horizontal="left" vertical="center"/>
    </xf>
    <xf numFmtId="58" fontId="38" fillId="10" borderId="1" xfId="1" applyNumberFormat="1" applyFont="1" applyFill="1" applyBorder="1" applyAlignment="1">
      <alignment horizontal="left" vertical="center"/>
    </xf>
    <xf numFmtId="180" fontId="41" fillId="0" borderId="0" xfId="3" applyNumberFormat="1" applyFont="1" applyFill="1">
      <alignment vertical="center"/>
    </xf>
    <xf numFmtId="180" fontId="41" fillId="0" borderId="0" xfId="3" applyNumberFormat="1" applyFont="1" applyAlignment="1">
      <alignment horizontal="right" vertical="center"/>
    </xf>
    <xf numFmtId="180" fontId="41" fillId="7" borderId="1" xfId="3" applyNumberFormat="1" applyFont="1" applyFill="1" applyBorder="1" applyAlignment="1">
      <alignment horizontal="center" vertical="center"/>
    </xf>
    <xf numFmtId="180" fontId="41" fillId="0" borderId="1" xfId="3" applyNumberFormat="1" applyFont="1" applyFill="1" applyBorder="1" applyAlignment="1">
      <alignment horizontal="right" vertical="center" indent="5"/>
    </xf>
    <xf numFmtId="0" fontId="41" fillId="16" borderId="1" xfId="1" applyFont="1" applyFill="1" applyBorder="1" applyAlignment="1">
      <alignment horizontal="center" vertical="center"/>
    </xf>
    <xf numFmtId="180" fontId="41" fillId="16" borderId="1" xfId="1" applyNumberFormat="1" applyFont="1" applyFill="1" applyBorder="1" applyAlignment="1">
      <alignment horizontal="right" vertical="center" indent="5"/>
    </xf>
    <xf numFmtId="180" fontId="41" fillId="0" borderId="0" xfId="3" applyNumberFormat="1" applyFont="1">
      <alignment vertical="center"/>
    </xf>
    <xf numFmtId="180" fontId="41" fillId="0" borderId="0" xfId="1" applyNumberFormat="1" applyFont="1" applyAlignment="1">
      <alignment horizontal="right" vertical="center"/>
    </xf>
    <xf numFmtId="180" fontId="41" fillId="7" borderId="1" xfId="1" applyNumberFormat="1" applyFont="1" applyFill="1" applyBorder="1" applyAlignment="1">
      <alignment horizontal="center" vertical="center"/>
    </xf>
    <xf numFmtId="180" fontId="41" fillId="0" borderId="1" xfId="1" applyNumberFormat="1" applyFont="1" applyBorder="1" applyAlignment="1">
      <alignment horizontal="right" vertical="center" indent="5"/>
    </xf>
    <xf numFmtId="0" fontId="41" fillId="17" borderId="1" xfId="1" applyFont="1" applyFill="1" applyBorder="1" applyAlignment="1">
      <alignment horizontal="center" vertical="center"/>
    </xf>
    <xf numFmtId="180" fontId="41" fillId="0" borderId="0" xfId="1" applyNumberFormat="1" applyFont="1">
      <alignment vertical="center"/>
    </xf>
    <xf numFmtId="178" fontId="41" fillId="0" borderId="1" xfId="1" applyNumberFormat="1" applyFont="1" applyBorder="1" applyAlignment="1">
      <alignment horizontal="right" vertical="center" indent="6"/>
    </xf>
    <xf numFmtId="178" fontId="41" fillId="2" borderId="1" xfId="1" applyNumberFormat="1" applyFont="1" applyFill="1" applyBorder="1" applyAlignment="1">
      <alignment horizontal="right" vertical="center" indent="6"/>
    </xf>
    <xf numFmtId="0" fontId="39" fillId="16" borderId="1" xfId="1" applyFont="1" applyFill="1" applyBorder="1" applyAlignment="1">
      <alignment horizontal="center" vertical="center"/>
    </xf>
    <xf numFmtId="178" fontId="39" fillId="16" borderId="1" xfId="1" applyNumberFormat="1" applyFont="1" applyFill="1" applyBorder="1" applyAlignment="1">
      <alignment horizontal="right" vertical="center" indent="6"/>
    </xf>
    <xf numFmtId="178" fontId="41" fillId="17" borderId="1" xfId="1" applyNumberFormat="1" applyFont="1" applyFill="1" applyBorder="1" applyAlignment="1">
      <alignment horizontal="right" vertical="center" indent="6"/>
    </xf>
    <xf numFmtId="38" fontId="39" fillId="0" borderId="1" xfId="3" applyFont="1" applyFill="1" applyBorder="1" applyAlignment="1">
      <alignment horizontal="center" vertical="center"/>
    </xf>
    <xf numFmtId="3" fontId="39" fillId="0" borderId="1" xfId="1" applyNumberFormat="1" applyFont="1" applyBorder="1" applyAlignment="1">
      <alignment horizontal="center" vertical="center"/>
    </xf>
    <xf numFmtId="38" fontId="39" fillId="16" borderId="1" xfId="3" applyFont="1" applyFill="1" applyBorder="1" applyAlignment="1">
      <alignment horizontal="center" vertical="center"/>
    </xf>
    <xf numFmtId="3" fontId="39" fillId="16" borderId="1" xfId="1" applyNumberFormat="1" applyFont="1" applyFill="1" applyBorder="1" applyAlignment="1">
      <alignment horizontal="center" vertical="center"/>
    </xf>
    <xf numFmtId="38" fontId="41" fillId="0" borderId="1" xfId="1" applyNumberFormat="1" applyFont="1" applyBorder="1" applyAlignment="1">
      <alignment horizontal="center" vertical="center"/>
    </xf>
    <xf numFmtId="0" fontId="41" fillId="7" borderId="10" xfId="1" applyFont="1" applyFill="1" applyBorder="1" applyAlignment="1">
      <alignment horizontal="center" vertical="center"/>
    </xf>
    <xf numFmtId="0" fontId="41" fillId="7" borderId="3" xfId="1" applyFont="1" applyFill="1" applyBorder="1" applyAlignment="1">
      <alignment horizontal="center" vertical="center"/>
    </xf>
    <xf numFmtId="0" fontId="41" fillId="7" borderId="11" xfId="1" applyFont="1" applyFill="1" applyBorder="1" applyAlignment="1">
      <alignment horizontal="center" vertical="center"/>
    </xf>
    <xf numFmtId="3" fontId="32" fillId="0" borderId="12" xfId="1" applyNumberFormat="1" applyFont="1" applyBorder="1" applyAlignment="1">
      <alignment horizontal="center" vertical="center"/>
    </xf>
    <xf numFmtId="177" fontId="32" fillId="0" borderId="13" xfId="1" applyNumberFormat="1" applyFont="1" applyBorder="1" applyAlignment="1">
      <alignment horizontal="center" vertical="center"/>
    </xf>
    <xf numFmtId="0" fontId="41" fillId="0" borderId="14" xfId="1" applyFont="1" applyBorder="1" applyAlignment="1">
      <alignment horizontal="center" vertical="center"/>
    </xf>
    <xf numFmtId="177" fontId="32" fillId="0" borderId="15" xfId="1" applyNumberFormat="1" applyFont="1" applyBorder="1" applyAlignment="1">
      <alignment horizontal="center" vertical="center"/>
    </xf>
    <xf numFmtId="0" fontId="41" fillId="16" borderId="14" xfId="1" applyFont="1" applyFill="1" applyBorder="1" applyAlignment="1">
      <alignment horizontal="center" vertical="center"/>
    </xf>
    <xf numFmtId="3" fontId="32" fillId="16" borderId="12" xfId="1" applyNumberFormat="1" applyFont="1" applyFill="1" applyBorder="1" applyAlignment="1">
      <alignment horizontal="center" vertical="center"/>
    </xf>
    <xf numFmtId="177" fontId="32" fillId="16" borderId="15" xfId="1" applyNumberFormat="1" applyFont="1" applyFill="1" applyBorder="1" applyAlignment="1">
      <alignment horizontal="center" vertical="center"/>
    </xf>
    <xf numFmtId="177" fontId="32" fillId="0" borderId="7" xfId="1" applyNumberFormat="1" applyFont="1" applyBorder="1" applyAlignment="1">
      <alignment horizontal="center" vertical="center"/>
    </xf>
    <xf numFmtId="177" fontId="41" fillId="0" borderId="3" xfId="1" applyNumberFormat="1" applyFont="1" applyBorder="1" applyAlignment="1">
      <alignment horizontal="center" vertical="center"/>
    </xf>
    <xf numFmtId="0" fontId="32" fillId="0" borderId="20" xfId="1" applyFont="1" applyBorder="1" applyAlignment="1">
      <alignment horizontal="center" vertical="center"/>
    </xf>
    <xf numFmtId="185" fontId="32" fillId="0" borderId="21" xfId="1" applyNumberFormat="1" applyFont="1" applyBorder="1" applyAlignment="1">
      <alignment horizontal="center" vertical="center"/>
    </xf>
    <xf numFmtId="0" fontId="32" fillId="0" borderId="22" xfId="1" applyFont="1" applyBorder="1" applyAlignment="1">
      <alignment horizontal="center" vertical="center"/>
    </xf>
    <xf numFmtId="185" fontId="32" fillId="0" borderId="12" xfId="1" applyNumberFormat="1" applyFont="1" applyBorder="1" applyAlignment="1">
      <alignment horizontal="center" vertical="center"/>
    </xf>
    <xf numFmtId="0" fontId="32" fillId="0" borderId="19" xfId="1" applyFont="1" applyBorder="1" applyAlignment="1">
      <alignment horizontal="center" vertical="center"/>
    </xf>
    <xf numFmtId="185" fontId="32" fillId="0" borderId="15" xfId="1" applyNumberFormat="1" applyFont="1" applyBorder="1" applyAlignment="1">
      <alignment horizontal="center" vertical="center"/>
    </xf>
    <xf numFmtId="0" fontId="32" fillId="0" borderId="23" xfId="1" applyFont="1" applyBorder="1" applyAlignment="1">
      <alignment horizontal="center" vertical="center"/>
    </xf>
    <xf numFmtId="0" fontId="32" fillId="16" borderId="23" xfId="1" applyFont="1" applyFill="1" applyBorder="1" applyAlignment="1">
      <alignment horizontal="center" vertical="center"/>
    </xf>
    <xf numFmtId="185" fontId="32" fillId="16" borderId="15" xfId="1" applyNumberFormat="1" applyFont="1" applyFill="1" applyBorder="1" applyAlignment="1">
      <alignment horizontal="center" vertical="center"/>
    </xf>
    <xf numFmtId="0" fontId="41" fillId="7" borderId="4" xfId="1" applyFont="1" applyFill="1" applyBorder="1" applyAlignment="1">
      <alignment horizontal="center" vertical="center"/>
    </xf>
    <xf numFmtId="10" fontId="41" fillId="7" borderId="27" xfId="5" applyNumberFormat="1" applyFont="1" applyFill="1" applyBorder="1" applyAlignment="1">
      <alignment horizontal="center" vertical="center"/>
    </xf>
    <xf numFmtId="10" fontId="41" fillId="7" borderId="1" xfId="5" applyNumberFormat="1" applyFont="1" applyFill="1" applyBorder="1" applyAlignment="1">
      <alignment horizontal="center" vertical="center"/>
    </xf>
    <xf numFmtId="0" fontId="32" fillId="16" borderId="1" xfId="1" applyFont="1" applyFill="1" applyBorder="1" applyAlignment="1">
      <alignment horizontal="center" vertical="center"/>
    </xf>
    <xf numFmtId="179" fontId="41" fillId="16" borderId="28" xfId="1" applyNumberFormat="1" applyFont="1" applyFill="1" applyBorder="1" applyAlignment="1">
      <alignment horizontal="center" vertical="center"/>
    </xf>
    <xf numFmtId="179" fontId="41" fillId="16" borderId="2" xfId="5" applyNumberFormat="1" applyFont="1" applyFill="1" applyBorder="1" applyAlignment="1">
      <alignment horizontal="center" vertical="center"/>
    </xf>
    <xf numFmtId="179" fontId="41" fillId="16" borderId="1" xfId="5" applyNumberFormat="1" applyFont="1" applyFill="1" applyBorder="1" applyAlignment="1">
      <alignment horizontal="center" vertical="center"/>
    </xf>
    <xf numFmtId="179" fontId="39" fillId="0" borderId="28" xfId="1" applyNumberFormat="1" applyFont="1" applyBorder="1" applyAlignment="1">
      <alignment horizontal="center" vertical="center"/>
    </xf>
    <xf numFmtId="179" fontId="39" fillId="0" borderId="2" xfId="1" applyNumberFormat="1" applyFont="1" applyBorder="1" applyAlignment="1">
      <alignment horizontal="center" vertical="center"/>
    </xf>
    <xf numFmtId="179" fontId="39" fillId="0" borderId="1" xfId="1" applyNumberFormat="1" applyFont="1" applyBorder="1" applyAlignment="1">
      <alignment horizontal="center" vertical="center"/>
    </xf>
    <xf numFmtId="179" fontId="39" fillId="0" borderId="2" xfId="5" applyNumberFormat="1" applyFont="1" applyFill="1" applyBorder="1" applyAlignment="1">
      <alignment horizontal="center" vertical="center"/>
    </xf>
    <xf numFmtId="179" fontId="39" fillId="0" borderId="1" xfId="5" applyNumberFormat="1" applyFont="1" applyFill="1" applyBorder="1" applyAlignment="1">
      <alignment horizontal="center" vertical="center"/>
    </xf>
    <xf numFmtId="179" fontId="39" fillId="17" borderId="2" xfId="5" applyNumberFormat="1" applyFont="1" applyFill="1" applyBorder="1" applyAlignment="1">
      <alignment horizontal="center" vertical="center"/>
    </xf>
    <xf numFmtId="179" fontId="39" fillId="17" borderId="1" xfId="5" applyNumberFormat="1" applyFont="1" applyFill="1" applyBorder="1" applyAlignment="1">
      <alignment horizontal="center" vertical="center"/>
    </xf>
    <xf numFmtId="0" fontId="41" fillId="2" borderId="0" xfId="1" applyFont="1" applyFill="1">
      <alignment vertical="center"/>
    </xf>
    <xf numFmtId="0" fontId="41" fillId="2" borderId="0" xfId="1" applyFont="1" applyFill="1" applyAlignment="1">
      <alignment horizontal="left" vertical="center"/>
    </xf>
    <xf numFmtId="0" fontId="41" fillId="0" borderId="24" xfId="1" applyFont="1" applyBorder="1" applyAlignment="1">
      <alignment horizontal="center" vertical="center"/>
    </xf>
    <xf numFmtId="0" fontId="32" fillId="0" borderId="20" xfId="1" applyFont="1" applyBorder="1" applyAlignment="1">
      <alignment horizontal="center" vertical="center" shrinkToFit="1"/>
    </xf>
    <xf numFmtId="186" fontId="32" fillId="0" borderId="21" xfId="3" applyNumberFormat="1" applyFont="1" applyFill="1" applyBorder="1" applyAlignment="1">
      <alignment horizontal="right" vertical="center" indent="5"/>
    </xf>
    <xf numFmtId="0" fontId="32" fillId="0" borderId="19" xfId="1" applyFont="1" applyBorder="1" applyAlignment="1">
      <alignment horizontal="center" vertical="center" shrinkToFit="1"/>
    </xf>
    <xf numFmtId="186" fontId="32" fillId="0" borderId="15" xfId="3" applyNumberFormat="1" applyFont="1" applyFill="1" applyBorder="1" applyAlignment="1">
      <alignment horizontal="right" vertical="center" indent="5"/>
    </xf>
    <xf numFmtId="0" fontId="32" fillId="16" borderId="19" xfId="1" applyFont="1" applyFill="1" applyBorder="1" applyAlignment="1">
      <alignment horizontal="center" vertical="center" shrinkToFit="1"/>
    </xf>
    <xf numFmtId="186" fontId="32" fillId="16" borderId="15" xfId="3" applyNumberFormat="1" applyFont="1" applyFill="1" applyBorder="1" applyAlignment="1">
      <alignment horizontal="right" vertical="center" indent="5"/>
    </xf>
    <xf numFmtId="0" fontId="41" fillId="0" borderId="25" xfId="1" applyFont="1" applyBorder="1" applyAlignment="1">
      <alignment horizontal="center" vertical="center"/>
    </xf>
    <xf numFmtId="0" fontId="32" fillId="0" borderId="23" xfId="1" applyFont="1" applyBorder="1" applyAlignment="1">
      <alignment horizontal="center" vertical="center" shrinkToFit="1"/>
    </xf>
    <xf numFmtId="186" fontId="32" fillId="0" borderId="26" xfId="3" applyNumberFormat="1" applyFont="1" applyFill="1" applyBorder="1" applyAlignment="1">
      <alignment horizontal="right" vertical="center" indent="5"/>
    </xf>
    <xf numFmtId="187" fontId="32" fillId="0" borderId="21" xfId="3" applyNumberFormat="1" applyFont="1" applyFill="1" applyBorder="1" applyAlignment="1">
      <alignment horizontal="center" vertical="center"/>
    </xf>
    <xf numFmtId="187" fontId="32" fillId="0" borderId="15" xfId="3" applyNumberFormat="1" applyFont="1" applyFill="1" applyBorder="1" applyAlignment="1">
      <alignment horizontal="center" vertical="center"/>
    </xf>
    <xf numFmtId="187" fontId="32" fillId="16" borderId="15" xfId="3" applyNumberFormat="1" applyFont="1" applyFill="1" applyBorder="1" applyAlignment="1">
      <alignment horizontal="center" vertical="center"/>
    </xf>
    <xf numFmtId="0" fontId="32" fillId="0" borderId="22" xfId="1" applyFont="1" applyBorder="1" applyAlignment="1">
      <alignment horizontal="center" vertical="center" shrinkToFit="1"/>
    </xf>
    <xf numFmtId="187" fontId="32" fillId="0" borderId="12" xfId="3" applyNumberFormat="1" applyFont="1" applyFill="1" applyBorder="1" applyAlignment="1">
      <alignment horizontal="center" vertical="center"/>
    </xf>
    <xf numFmtId="187" fontId="32" fillId="0" borderId="26" xfId="3" applyNumberFormat="1" applyFont="1" applyFill="1" applyBorder="1" applyAlignment="1">
      <alignment horizontal="center" vertical="center"/>
    </xf>
    <xf numFmtId="58" fontId="41" fillId="0" borderId="0" xfId="1" applyNumberFormat="1" applyFont="1" applyAlignment="1">
      <alignment horizontal="right" vertical="center"/>
    </xf>
    <xf numFmtId="0" fontId="41" fillId="18" borderId="1" xfId="1" applyFont="1" applyFill="1" applyBorder="1" applyAlignment="1">
      <alignment horizontal="center" vertical="center"/>
    </xf>
    <xf numFmtId="181" fontId="41" fillId="0" borderId="1" xfId="1" applyNumberFormat="1" applyFont="1" applyBorder="1" applyAlignment="1">
      <alignment horizontal="center" vertical="center"/>
    </xf>
    <xf numFmtId="181" fontId="41" fillId="16" borderId="1" xfId="1" applyNumberFormat="1" applyFont="1" applyFill="1" applyBorder="1" applyAlignment="1">
      <alignment horizontal="center" vertical="center"/>
    </xf>
    <xf numFmtId="178" fontId="39" fillId="0" borderId="1" xfId="4" applyNumberFormat="1" applyFont="1" applyFill="1" applyBorder="1" applyAlignment="1" applyProtection="1">
      <alignment horizontal="center" vertical="center"/>
    </xf>
    <xf numFmtId="0" fontId="39" fillId="0" borderId="1" xfId="4" applyNumberFormat="1" applyFont="1" applyFill="1" applyBorder="1" applyAlignment="1" applyProtection="1">
      <alignment horizontal="center" vertical="center"/>
    </xf>
    <xf numFmtId="178" fontId="39" fillId="0" borderId="1" xfId="4" applyNumberFormat="1" applyFont="1" applyFill="1" applyBorder="1" applyAlignment="1" applyProtection="1">
      <alignment horizontal="right" vertical="center" indent="6"/>
    </xf>
    <xf numFmtId="0" fontId="39" fillId="16" borderId="1" xfId="4" applyNumberFormat="1" applyFont="1" applyFill="1" applyBorder="1" applyAlignment="1" applyProtection="1">
      <alignment horizontal="center" vertical="center"/>
    </xf>
    <xf numFmtId="0" fontId="39" fillId="17" borderId="1" xfId="4" applyNumberFormat="1" applyFont="1" applyFill="1" applyBorder="1" applyAlignment="1" applyProtection="1">
      <alignment horizontal="center" vertical="center"/>
    </xf>
    <xf numFmtId="178" fontId="39" fillId="17" borderId="1" xfId="4" applyNumberFormat="1" applyFont="1" applyFill="1" applyBorder="1" applyAlignment="1" applyProtection="1">
      <alignment horizontal="right" vertical="center" indent="6"/>
    </xf>
    <xf numFmtId="178" fontId="39" fillId="17" borderId="1" xfId="4" applyNumberFormat="1" applyFont="1" applyFill="1" applyBorder="1" applyAlignment="1" applyProtection="1">
      <alignment horizontal="center" vertical="center"/>
    </xf>
    <xf numFmtId="0" fontId="32" fillId="0" borderId="1" xfId="1" applyFont="1" applyBorder="1" applyAlignment="1">
      <alignment horizontal="center" vertical="center"/>
    </xf>
    <xf numFmtId="181" fontId="32" fillId="0" borderId="1" xfId="1" applyNumberFormat="1" applyFont="1" applyBorder="1" applyAlignment="1">
      <alignment horizontal="center" vertical="center"/>
    </xf>
    <xf numFmtId="178" fontId="39" fillId="16" borderId="1" xfId="4" applyNumberFormat="1" applyFont="1" applyFill="1" applyBorder="1" applyAlignment="1" applyProtection="1">
      <alignment horizontal="center" vertical="center"/>
    </xf>
    <xf numFmtId="0" fontId="38" fillId="0" borderId="0" xfId="1" applyFont="1">
      <alignment vertical="center"/>
    </xf>
    <xf numFmtId="0" fontId="41" fillId="21" borderId="1" xfId="1" applyFont="1" applyFill="1" applyBorder="1" applyAlignment="1">
      <alignment horizontal="center" vertical="center"/>
    </xf>
    <xf numFmtId="10" fontId="39" fillId="17" borderId="1" xfId="1" applyNumberFormat="1" applyFont="1" applyFill="1" applyBorder="1" applyAlignment="1">
      <alignment horizontal="center" vertical="center"/>
    </xf>
    <xf numFmtId="0" fontId="41" fillId="0" borderId="6" xfId="1" applyFont="1" applyBorder="1" applyAlignment="1">
      <alignment horizontal="center" vertical="center"/>
    </xf>
    <xf numFmtId="10" fontId="39" fillId="0" borderId="6" xfId="1" applyNumberFormat="1" applyFont="1" applyBorder="1" applyAlignment="1">
      <alignment horizontal="center" vertical="center"/>
    </xf>
    <xf numFmtId="10" fontId="39" fillId="16" borderId="1" xfId="4" applyNumberFormat="1" applyFont="1" applyFill="1" applyBorder="1" applyAlignment="1" applyProtection="1">
      <alignment horizontal="center" vertical="center"/>
    </xf>
    <xf numFmtId="0" fontId="41" fillId="0" borderId="3" xfId="1" applyFont="1" applyBorder="1" applyAlignment="1">
      <alignment horizontal="center" vertical="center"/>
    </xf>
    <xf numFmtId="10" fontId="39" fillId="0" borderId="3" xfId="1" applyNumberFormat="1" applyFont="1" applyBorder="1" applyAlignment="1">
      <alignment horizontal="center" vertical="center"/>
    </xf>
    <xf numFmtId="10" fontId="39" fillId="0" borderId="1" xfId="1" applyNumberFormat="1" applyFont="1" applyBorder="1" applyAlignment="1">
      <alignment horizontal="center" vertical="center"/>
    </xf>
    <xf numFmtId="10" fontId="39" fillId="2" borderId="1" xfId="1" applyNumberFormat="1" applyFont="1" applyFill="1" applyBorder="1" applyAlignment="1">
      <alignment horizontal="center" vertical="center"/>
    </xf>
    <xf numFmtId="0" fontId="62" fillId="22" borderId="0" xfId="1" applyFont="1" applyFill="1">
      <alignment vertical="center"/>
    </xf>
    <xf numFmtId="0" fontId="62" fillId="22" borderId="0" xfId="1" applyFont="1" applyFill="1" applyAlignment="1">
      <alignment horizontal="center" vertical="center"/>
    </xf>
    <xf numFmtId="0" fontId="44" fillId="22" borderId="0" xfId="1" applyFont="1" applyFill="1" applyAlignment="1">
      <alignment horizontal="left" vertical="center"/>
    </xf>
    <xf numFmtId="0" fontId="41" fillId="22" borderId="0" xfId="1" applyFont="1" applyFill="1" applyAlignment="1">
      <alignment horizontal="right" vertical="center"/>
    </xf>
    <xf numFmtId="0" fontId="41" fillId="23" borderId="1" xfId="1" applyFont="1" applyFill="1" applyBorder="1" applyAlignment="1">
      <alignment horizontal="center" vertical="center"/>
    </xf>
    <xf numFmtId="0" fontId="41" fillId="0" borderId="1" xfId="1" applyFont="1" applyBorder="1" applyAlignment="1" applyProtection="1">
      <alignment horizontal="center" vertical="center"/>
      <protection locked="0"/>
    </xf>
    <xf numFmtId="0" fontId="39" fillId="0" borderId="1" xfId="1" applyFont="1" applyBorder="1" applyAlignment="1" applyProtection="1">
      <alignment horizontal="center" vertical="center"/>
      <protection locked="0"/>
    </xf>
    <xf numFmtId="10" fontId="41" fillId="0" borderId="1" xfId="1" applyNumberFormat="1" applyFont="1" applyBorder="1" applyAlignment="1" applyProtection="1">
      <alignment horizontal="right" vertical="center" indent="5"/>
      <protection locked="0"/>
    </xf>
    <xf numFmtId="0" fontId="39" fillId="22" borderId="1" xfId="1" applyFont="1" applyFill="1" applyBorder="1" applyAlignment="1" applyProtection="1">
      <alignment horizontal="center" vertical="center"/>
      <protection locked="0"/>
    </xf>
    <xf numFmtId="10" fontId="41" fillId="22" borderId="1" xfId="1" applyNumberFormat="1" applyFont="1" applyFill="1" applyBorder="1" applyAlignment="1" applyProtection="1">
      <alignment horizontal="right" vertical="center" indent="5"/>
      <protection locked="0"/>
    </xf>
    <xf numFmtId="0" fontId="39" fillId="19" borderId="1" xfId="1" applyFont="1" applyFill="1" applyBorder="1" applyAlignment="1" applyProtection="1">
      <alignment horizontal="center" vertical="center"/>
      <protection locked="0"/>
    </xf>
    <xf numFmtId="10" fontId="41" fillId="19" borderId="1" xfId="1" applyNumberFormat="1" applyFont="1" applyFill="1" applyBorder="1" applyAlignment="1" applyProtection="1">
      <alignment horizontal="right" vertical="center" indent="5"/>
      <protection locked="0"/>
    </xf>
    <xf numFmtId="0" fontId="41" fillId="19" borderId="1" xfId="1" applyFont="1" applyFill="1" applyBorder="1" applyAlignment="1" applyProtection="1">
      <alignment horizontal="center" vertical="center"/>
      <protection locked="0"/>
    </xf>
    <xf numFmtId="0" fontId="39" fillId="17" borderId="1" xfId="1" applyFont="1" applyFill="1" applyBorder="1" applyAlignment="1" applyProtection="1">
      <alignment horizontal="center" vertical="center"/>
      <protection locked="0"/>
    </xf>
    <xf numFmtId="0" fontId="41" fillId="22" borderId="1" xfId="1" applyFont="1" applyFill="1" applyBorder="1" applyAlignment="1" applyProtection="1">
      <alignment horizontal="center" vertical="center"/>
      <protection locked="0"/>
    </xf>
    <xf numFmtId="0" fontId="41" fillId="22" borderId="6" xfId="1" applyFont="1" applyFill="1" applyBorder="1" applyAlignment="1" applyProtection="1">
      <alignment horizontal="center" vertical="center"/>
      <protection locked="0"/>
    </xf>
    <xf numFmtId="0" fontId="39" fillId="19" borderId="6" xfId="1" applyFont="1" applyFill="1" applyBorder="1" applyAlignment="1" applyProtection="1">
      <alignment horizontal="center" vertical="center"/>
      <protection locked="0"/>
    </xf>
    <xf numFmtId="10" fontId="41" fillId="19" borderId="6" xfId="1" applyNumberFormat="1" applyFont="1" applyFill="1" applyBorder="1" applyAlignment="1" applyProtection="1">
      <alignment horizontal="right" vertical="center" indent="5"/>
      <protection locked="0"/>
    </xf>
    <xf numFmtId="10" fontId="39" fillId="16" borderId="1" xfId="4" applyNumberFormat="1" applyFont="1" applyFill="1" applyBorder="1" applyAlignment="1" applyProtection="1">
      <alignment horizontal="right" vertical="center" indent="5"/>
    </xf>
    <xf numFmtId="0" fontId="39" fillId="22" borderId="3" xfId="1" applyFont="1" applyFill="1" applyBorder="1" applyAlignment="1" applyProtection="1">
      <alignment horizontal="center" vertical="center"/>
      <protection locked="0"/>
    </xf>
    <xf numFmtId="10" fontId="41" fillId="22" borderId="3" xfId="1" applyNumberFormat="1" applyFont="1" applyFill="1" applyBorder="1" applyAlignment="1" applyProtection="1">
      <alignment horizontal="right" vertical="center" indent="5"/>
      <protection locked="0"/>
    </xf>
    <xf numFmtId="0" fontId="49" fillId="7" borderId="1" xfId="1" applyFont="1" applyFill="1" applyBorder="1" applyAlignment="1">
      <alignment horizontal="center" vertical="center" wrapText="1"/>
    </xf>
    <xf numFmtId="190" fontId="39" fillId="0" borderId="1" xfId="8" applyNumberFormat="1" applyFont="1" applyBorder="1" applyAlignment="1">
      <alignment horizontal="center" vertical="center"/>
    </xf>
    <xf numFmtId="191" fontId="39" fillId="0" borderId="1" xfId="1" applyNumberFormat="1" applyFont="1" applyBorder="1" applyAlignment="1">
      <alignment horizontal="center" vertical="center"/>
    </xf>
    <xf numFmtId="190" fontId="39" fillId="0" borderId="1" xfId="8" applyNumberFormat="1" applyFont="1" applyFill="1" applyBorder="1" applyAlignment="1">
      <alignment horizontal="center" vertical="center"/>
    </xf>
    <xf numFmtId="178" fontId="41" fillId="0" borderId="1" xfId="1" applyNumberFormat="1" applyFont="1" applyBorder="1" applyAlignment="1">
      <alignment horizontal="center" vertical="center"/>
    </xf>
    <xf numFmtId="178" fontId="41" fillId="2" borderId="1" xfId="1" applyNumberFormat="1" applyFont="1" applyFill="1" applyBorder="1" applyAlignment="1">
      <alignment horizontal="center" vertical="center"/>
    </xf>
    <xf numFmtId="178" fontId="41" fillId="16" borderId="1" xfId="1" applyNumberFormat="1" applyFont="1" applyFill="1" applyBorder="1" applyAlignment="1">
      <alignment horizontal="center" vertical="center"/>
    </xf>
    <xf numFmtId="178" fontId="41" fillId="17" borderId="1" xfId="1" applyNumberFormat="1" applyFont="1" applyFill="1" applyBorder="1" applyAlignment="1">
      <alignment horizontal="center" vertical="center"/>
    </xf>
    <xf numFmtId="191" fontId="41" fillId="0" borderId="1" xfId="1" applyNumberFormat="1" applyFont="1" applyBorder="1" applyAlignment="1">
      <alignment horizontal="center" vertical="center"/>
    </xf>
    <xf numFmtId="0" fontId="41" fillId="7" borderId="1" xfId="1" applyFont="1" applyFill="1" applyBorder="1" applyAlignment="1">
      <alignment horizontal="center" vertical="center"/>
    </xf>
    <xf numFmtId="0" fontId="41" fillId="7" borderId="1" xfId="1" applyFont="1" applyFill="1" applyBorder="1" applyAlignment="1">
      <alignment horizontal="center" vertical="center" shrinkToFit="1"/>
    </xf>
    <xf numFmtId="0" fontId="41" fillId="0" borderId="1" xfId="1" applyFont="1" applyBorder="1" applyAlignment="1">
      <alignment horizontal="center" vertical="center"/>
    </xf>
    <xf numFmtId="178" fontId="32" fillId="0" borderId="3" xfId="1" applyNumberFormat="1" applyFont="1" applyBorder="1" applyAlignment="1">
      <alignment horizontal="center" vertical="center"/>
    </xf>
    <xf numFmtId="176" fontId="63" fillId="0" borderId="1" xfId="0" applyNumberFormat="1" applyFont="1" applyBorder="1" applyAlignment="1">
      <alignment vertical="center" wrapText="1" shrinkToFit="1"/>
    </xf>
    <xf numFmtId="0" fontId="31" fillId="2" borderId="0" xfId="1" applyFont="1" applyFill="1" applyAlignment="1">
      <alignment horizontal="center" vertical="center"/>
    </xf>
    <xf numFmtId="176" fontId="32" fillId="0" borderId="1" xfId="1" applyNumberFormat="1" applyFont="1" applyBorder="1" applyAlignment="1">
      <alignment horizontal="left" vertical="center" shrinkToFit="1"/>
    </xf>
    <xf numFmtId="176" fontId="32" fillId="0" borderId="6" xfId="1" applyNumberFormat="1" applyFont="1" applyBorder="1" applyAlignment="1">
      <alignment horizontal="center" vertical="center" shrinkToFit="1"/>
    </xf>
    <xf numFmtId="176" fontId="32" fillId="0" borderId="5" xfId="1" applyNumberFormat="1" applyFont="1" applyBorder="1" applyAlignment="1">
      <alignment horizontal="center" vertical="center" shrinkToFit="1"/>
    </xf>
    <xf numFmtId="176" fontId="32" fillId="0" borderId="3" xfId="1" applyNumberFormat="1" applyFont="1" applyBorder="1" applyAlignment="1">
      <alignment horizontal="center" vertical="center" shrinkToFit="1"/>
    </xf>
    <xf numFmtId="176" fontId="32" fillId="0" borderId="1" xfId="1" applyNumberFormat="1" applyFont="1" applyBorder="1" applyAlignment="1">
      <alignment horizontal="center" vertical="center" shrinkToFit="1"/>
    </xf>
    <xf numFmtId="0" fontId="41" fillId="8" borderId="1" xfId="1" applyFont="1" applyFill="1" applyBorder="1" applyAlignment="1">
      <alignment horizontal="center" vertical="center"/>
    </xf>
    <xf numFmtId="0" fontId="41" fillId="7" borderId="1" xfId="1" applyFont="1" applyFill="1" applyBorder="1" applyAlignment="1">
      <alignment horizontal="center" vertical="center"/>
    </xf>
    <xf numFmtId="0" fontId="41" fillId="7" borderId="4" xfId="1" applyFont="1" applyFill="1" applyBorder="1" applyAlignment="1">
      <alignment horizontal="center" vertical="center" shrinkToFit="1"/>
    </xf>
    <xf numFmtId="0" fontId="41" fillId="7" borderId="2" xfId="1" applyFont="1" applyFill="1" applyBorder="1" applyAlignment="1">
      <alignment horizontal="center" vertical="center" shrinkToFit="1"/>
    </xf>
    <xf numFmtId="0" fontId="41" fillId="7" borderId="6" xfId="1" applyFont="1" applyFill="1" applyBorder="1" applyAlignment="1">
      <alignment horizontal="center" vertical="center" shrinkToFit="1"/>
    </xf>
    <xf numFmtId="0" fontId="41" fillId="7" borderId="3" xfId="1" applyFont="1" applyFill="1" applyBorder="1" applyAlignment="1">
      <alignment horizontal="center" vertical="center" shrinkToFit="1"/>
    </xf>
    <xf numFmtId="0" fontId="47" fillId="7" borderId="6" xfId="1" applyFont="1" applyFill="1" applyBorder="1" applyAlignment="1">
      <alignment horizontal="center" vertical="center" shrinkToFit="1"/>
    </xf>
    <xf numFmtId="0" fontId="19" fillId="0" borderId="0" xfId="1" applyFont="1" applyAlignment="1">
      <alignment horizontal="center" vertical="center" shrinkToFit="1"/>
    </xf>
    <xf numFmtId="0" fontId="41" fillId="0" borderId="0" xfId="1" applyFont="1" applyAlignment="1">
      <alignment horizontal="left" vertical="center"/>
    </xf>
    <xf numFmtId="0" fontId="41" fillId="0" borderId="16" xfId="1" applyFont="1" applyBorder="1" applyAlignment="1">
      <alignment horizontal="left" vertical="center" wrapText="1"/>
    </xf>
    <xf numFmtId="0" fontId="41" fillId="0" borderId="0" xfId="1" applyFont="1" applyAlignment="1">
      <alignment horizontal="left" vertical="center" wrapText="1"/>
    </xf>
    <xf numFmtId="0" fontId="48" fillId="7" borderId="4" xfId="1" applyFont="1" applyFill="1" applyBorder="1" applyAlignment="1">
      <alignment horizontal="center" vertical="center"/>
    </xf>
    <xf numFmtId="0" fontId="48" fillId="7" borderId="2" xfId="1" applyFont="1" applyFill="1" applyBorder="1" applyAlignment="1">
      <alignment horizontal="center" vertical="center"/>
    </xf>
    <xf numFmtId="0" fontId="48" fillId="7" borderId="6" xfId="1" applyFont="1" applyFill="1" applyBorder="1" applyAlignment="1">
      <alignment horizontal="center" vertical="center" wrapText="1"/>
    </xf>
    <xf numFmtId="0" fontId="48" fillId="7" borderId="3" xfId="1" applyFont="1" applyFill="1" applyBorder="1" applyAlignment="1">
      <alignment horizontal="center" vertical="center"/>
    </xf>
    <xf numFmtId="0" fontId="48" fillId="0" borderId="8" xfId="1" applyFont="1" applyBorder="1" applyAlignment="1">
      <alignment horizontal="right" vertical="center"/>
    </xf>
    <xf numFmtId="0" fontId="44" fillId="0" borderId="0" xfId="1" applyFont="1">
      <alignment vertical="center"/>
    </xf>
    <xf numFmtId="0" fontId="32" fillId="0" borderId="0" xfId="1" applyFont="1">
      <alignment vertical="center"/>
    </xf>
    <xf numFmtId="0" fontId="41" fillId="0" borderId="0" xfId="1" applyFont="1">
      <alignment vertical="center"/>
    </xf>
    <xf numFmtId="0" fontId="39" fillId="7" borderId="6" xfId="1" applyFont="1" applyFill="1" applyBorder="1" applyAlignment="1">
      <alignment horizontal="center" vertical="center"/>
    </xf>
    <xf numFmtId="0" fontId="32" fillId="0" borderId="3" xfId="1" applyFont="1" applyBorder="1" applyAlignment="1">
      <alignment horizontal="center" vertical="center"/>
    </xf>
    <xf numFmtId="0" fontId="51" fillId="7" borderId="6" xfId="1" applyFont="1" applyFill="1" applyBorder="1" applyAlignment="1">
      <alignment horizontal="center" vertical="center"/>
    </xf>
    <xf numFmtId="0" fontId="39" fillId="7" borderId="11" xfId="1" applyFont="1" applyFill="1" applyBorder="1" applyAlignment="1">
      <alignment horizontal="center" vertical="center"/>
    </xf>
    <xf numFmtId="0" fontId="39" fillId="7" borderId="8" xfId="1" applyFont="1" applyFill="1" applyBorder="1" applyAlignment="1">
      <alignment horizontal="center" vertical="center"/>
    </xf>
    <xf numFmtId="0" fontId="52" fillId="0" borderId="8" xfId="1" applyFont="1" applyBorder="1" applyAlignment="1">
      <alignment horizontal="left" vertical="center"/>
    </xf>
    <xf numFmtId="188" fontId="52" fillId="0" borderId="8" xfId="1" applyNumberFormat="1" applyFont="1" applyBorder="1" applyAlignment="1">
      <alignment horizontal="right"/>
    </xf>
    <xf numFmtId="0" fontId="32" fillId="0" borderId="6" xfId="1" applyFont="1" applyBorder="1" applyAlignment="1">
      <alignment horizontal="right" vertical="center"/>
    </xf>
    <xf numFmtId="0" fontId="32" fillId="0" borderId="3" xfId="1" applyFont="1" applyBorder="1" applyAlignment="1">
      <alignment horizontal="right" vertical="center"/>
    </xf>
    <xf numFmtId="176" fontId="41" fillId="0" borderId="6" xfId="1" applyNumberFormat="1" applyFont="1" applyBorder="1" applyAlignment="1">
      <alignment horizontal="right" vertical="center"/>
    </xf>
    <xf numFmtId="176" fontId="41" fillId="0" borderId="3" xfId="1" applyNumberFormat="1" applyFont="1" applyBorder="1" applyAlignment="1">
      <alignment horizontal="right" vertical="center"/>
    </xf>
    <xf numFmtId="176" fontId="48" fillId="0" borderId="6" xfId="1" applyNumberFormat="1" applyFont="1" applyBorder="1" applyAlignment="1">
      <alignment horizontal="right" vertical="center"/>
    </xf>
    <xf numFmtId="176" fontId="48" fillId="0" borderId="3" xfId="1" applyNumberFormat="1" applyFont="1" applyBorder="1" applyAlignment="1">
      <alignment horizontal="right" vertical="center"/>
    </xf>
    <xf numFmtId="179" fontId="41" fillId="0" borderId="6" xfId="1" applyNumberFormat="1" applyFont="1" applyBorder="1">
      <alignment vertical="center"/>
    </xf>
    <xf numFmtId="0" fontId="32" fillId="0" borderId="3" xfId="1" applyFont="1" applyBorder="1">
      <alignment vertical="center"/>
    </xf>
    <xf numFmtId="182" fontId="41" fillId="7" borderId="35" xfId="1" applyNumberFormat="1" applyFont="1" applyFill="1" applyBorder="1" applyAlignment="1">
      <alignment horizontal="center" vertical="center"/>
    </xf>
    <xf numFmtId="182" fontId="41" fillId="7" borderId="34" xfId="1" applyNumberFormat="1" applyFont="1" applyFill="1" applyBorder="1" applyAlignment="1">
      <alignment horizontal="center" vertical="center"/>
    </xf>
    <xf numFmtId="182" fontId="41" fillId="0" borderId="0" xfId="1" applyNumberFormat="1" applyFont="1" applyAlignment="1">
      <alignment horizontal="right" vertical="center"/>
    </xf>
    <xf numFmtId="182" fontId="41" fillId="7" borderId="29" xfId="1" applyNumberFormat="1" applyFont="1" applyFill="1" applyBorder="1" applyAlignment="1">
      <alignment horizontal="center" vertical="center"/>
    </xf>
    <xf numFmtId="182" fontId="41" fillId="7" borderId="36" xfId="1" applyNumberFormat="1" applyFont="1" applyFill="1" applyBorder="1" applyAlignment="1">
      <alignment horizontal="center" vertical="center"/>
    </xf>
    <xf numFmtId="182" fontId="41" fillId="7" borderId="30" xfId="1" applyNumberFormat="1" applyFont="1" applyFill="1" applyBorder="1" applyAlignment="1">
      <alignment horizontal="center" vertical="center"/>
    </xf>
    <xf numFmtId="182" fontId="41" fillId="7" borderId="31" xfId="1" applyNumberFormat="1" applyFont="1" applyFill="1" applyBorder="1" applyAlignment="1">
      <alignment horizontal="center" vertical="center"/>
    </xf>
    <xf numFmtId="182" fontId="41" fillId="7" borderId="32" xfId="1" applyNumberFormat="1" applyFont="1" applyFill="1" applyBorder="1" applyAlignment="1">
      <alignment horizontal="center" vertical="center"/>
    </xf>
    <xf numFmtId="182" fontId="41" fillId="7" borderId="33" xfId="1" applyNumberFormat="1" applyFont="1" applyFill="1" applyBorder="1" applyAlignment="1">
      <alignment horizontal="center" vertical="center"/>
    </xf>
    <xf numFmtId="0" fontId="41" fillId="7" borderId="39" xfId="1" applyFont="1" applyFill="1" applyBorder="1" applyAlignment="1">
      <alignment horizontal="center" vertical="center"/>
    </xf>
    <xf numFmtId="0" fontId="41" fillId="7" borderId="41" xfId="1" applyFont="1" applyFill="1" applyBorder="1" applyAlignment="1">
      <alignment horizontal="center" vertical="center"/>
    </xf>
    <xf numFmtId="0" fontId="41" fillId="7" borderId="35" xfId="1" applyFont="1" applyFill="1" applyBorder="1" applyAlignment="1">
      <alignment horizontal="center" vertical="center"/>
    </xf>
    <xf numFmtId="0" fontId="41" fillId="7" borderId="51" xfId="1" applyFont="1" applyFill="1" applyBorder="1" applyAlignment="1">
      <alignment horizontal="center" vertical="center"/>
    </xf>
    <xf numFmtId="0" fontId="41" fillId="7" borderId="34" xfId="1" applyFont="1" applyFill="1" applyBorder="1" applyAlignment="1">
      <alignment horizontal="center" vertical="center"/>
    </xf>
    <xf numFmtId="0" fontId="41" fillId="7" borderId="43" xfId="1" applyFont="1" applyFill="1" applyBorder="1" applyAlignment="1">
      <alignment horizontal="center" vertical="center"/>
    </xf>
    <xf numFmtId="0" fontId="41" fillId="0" borderId="1" xfId="1" applyFont="1" applyBorder="1" applyAlignment="1">
      <alignment horizontal="left" vertical="center"/>
    </xf>
    <xf numFmtId="0" fontId="41" fillId="0" borderId="0" xfId="1" applyFont="1" applyAlignment="1">
      <alignment horizontal="right" vertical="center"/>
    </xf>
    <xf numFmtId="0" fontId="41" fillId="0" borderId="16" xfId="1" applyFont="1" applyBorder="1">
      <alignment vertical="center"/>
    </xf>
    <xf numFmtId="179" fontId="41" fillId="0" borderId="0" xfId="1" applyNumberFormat="1" applyFont="1" applyAlignment="1">
      <alignment vertical="top" wrapText="1"/>
    </xf>
    <xf numFmtId="179" fontId="41" fillId="0" borderId="0" xfId="1" applyNumberFormat="1" applyFont="1" applyAlignment="1">
      <alignment vertical="top"/>
    </xf>
    <xf numFmtId="0" fontId="45" fillId="7" borderId="6" xfId="1" applyFont="1" applyFill="1" applyBorder="1" applyAlignment="1">
      <alignment horizontal="center" vertical="center"/>
    </xf>
    <xf numFmtId="0" fontId="45" fillId="7" borderId="3" xfId="1" applyFont="1" applyFill="1" applyBorder="1" applyAlignment="1">
      <alignment horizontal="center" vertical="center"/>
    </xf>
    <xf numFmtId="0" fontId="41" fillId="7" borderId="1" xfId="1" applyFont="1" applyFill="1" applyBorder="1" applyAlignment="1">
      <alignment horizontal="center" vertical="center" shrinkToFit="1"/>
    </xf>
    <xf numFmtId="38" fontId="41" fillId="7" borderId="1" xfId="3" applyFont="1" applyFill="1" applyBorder="1" applyAlignment="1">
      <alignment horizontal="center" vertical="center" shrinkToFit="1"/>
    </xf>
    <xf numFmtId="0" fontId="41" fillId="7" borderId="4" xfId="1" applyFont="1" applyFill="1" applyBorder="1" applyAlignment="1">
      <alignment horizontal="center" vertical="center"/>
    </xf>
    <xf numFmtId="0" fontId="32" fillId="7" borderId="9" xfId="1" applyFont="1" applyFill="1" applyBorder="1" applyAlignment="1">
      <alignment horizontal="center" vertical="center"/>
    </xf>
    <xf numFmtId="0" fontId="32" fillId="7" borderId="2" xfId="1" applyFont="1" applyFill="1" applyBorder="1" applyAlignment="1">
      <alignment horizontal="center" vertical="center"/>
    </xf>
    <xf numFmtId="0" fontId="41" fillId="25" borderId="1" xfId="1" applyFont="1" applyFill="1" applyBorder="1" applyAlignment="1">
      <alignment horizontal="left" vertical="center"/>
    </xf>
    <xf numFmtId="0" fontId="41" fillId="0" borderId="8" xfId="1" applyFont="1" applyBorder="1" applyAlignment="1">
      <alignment horizontal="right"/>
    </xf>
    <xf numFmtId="0" fontId="12" fillId="0" borderId="8" xfId="1" applyFont="1" applyBorder="1" applyAlignment="1">
      <alignment horizontal="right" vertical="center"/>
    </xf>
    <xf numFmtId="0" fontId="41" fillId="7" borderId="2" xfId="1" applyFont="1" applyFill="1" applyBorder="1" applyAlignment="1">
      <alignment horizontal="center" vertical="center"/>
    </xf>
    <xf numFmtId="0" fontId="12" fillId="0" borderId="0" xfId="1" applyFont="1" applyAlignment="1">
      <alignment horizontal="center" vertical="center"/>
    </xf>
    <xf numFmtId="0" fontId="39" fillId="0" borderId="6" xfId="1" applyFont="1" applyBorder="1" applyAlignment="1">
      <alignment horizontal="left" vertical="center" wrapText="1"/>
    </xf>
    <xf numFmtId="0" fontId="39" fillId="0" borderId="3" xfId="1" applyFont="1" applyBorder="1" applyAlignment="1">
      <alignment horizontal="left" vertical="center" wrapText="1"/>
    </xf>
    <xf numFmtId="0" fontId="61" fillId="0" borderId="0" xfId="1" applyFont="1" applyAlignment="1">
      <alignment horizontal="center" vertical="center"/>
    </xf>
    <xf numFmtId="0" fontId="41" fillId="0" borderId="4" xfId="1" applyFont="1" applyBorder="1" applyAlignment="1">
      <alignment horizontal="center" vertical="center"/>
    </xf>
    <xf numFmtId="0" fontId="41" fillId="0" borderId="2" xfId="1" applyFont="1" applyBorder="1" applyAlignment="1">
      <alignment horizontal="center" vertical="center"/>
    </xf>
    <xf numFmtId="0" fontId="41" fillId="0" borderId="1" xfId="1" applyFont="1" applyBorder="1" applyAlignment="1">
      <alignment horizontal="center" vertical="center"/>
    </xf>
    <xf numFmtId="0" fontId="41" fillId="0" borderId="3" xfId="1" applyFont="1" applyBorder="1" applyAlignment="1">
      <alignment horizontal="center" vertical="center"/>
    </xf>
    <xf numFmtId="0" fontId="41" fillId="0" borderId="0" xfId="1" applyFont="1" applyAlignment="1">
      <alignment horizontal="left" vertical="top" wrapText="1"/>
    </xf>
    <xf numFmtId="0" fontId="41" fillId="2" borderId="8" xfId="1" applyFont="1" applyFill="1" applyBorder="1" applyAlignment="1">
      <alignment horizontal="right" vertical="center"/>
    </xf>
    <xf numFmtId="0" fontId="39" fillId="0" borderId="1" xfId="4" applyNumberFormat="1" applyFont="1" applyFill="1" applyBorder="1" applyAlignment="1" applyProtection="1">
      <alignment horizontal="center" vertical="center"/>
    </xf>
    <xf numFmtId="0" fontId="41" fillId="0" borderId="0" xfId="1" applyFont="1" applyAlignment="1">
      <alignment horizontal="left" vertical="center" shrinkToFit="1"/>
    </xf>
    <xf numFmtId="0" fontId="41" fillId="2" borderId="0" xfId="1" applyFont="1" applyFill="1" applyAlignment="1">
      <alignment horizontal="left" wrapText="1"/>
    </xf>
    <xf numFmtId="0" fontId="41" fillId="7" borderId="6" xfId="1" applyFont="1" applyFill="1" applyBorder="1" applyAlignment="1">
      <alignment horizontal="center" vertical="center"/>
    </xf>
    <xf numFmtId="0" fontId="41" fillId="7" borderId="3" xfId="1" applyFont="1" applyFill="1" applyBorder="1" applyAlignment="1">
      <alignment horizontal="center" vertical="center"/>
    </xf>
  </cellXfs>
  <cellStyles count="11">
    <cellStyle name="パーセント 2" xfId="5" xr:uid="{084DF18D-120F-4326-8C69-F153C45E2108}"/>
    <cellStyle name="パーセント 3" xfId="6" xr:uid="{9DA7B371-88D7-4B53-9389-4CE739DDF496}"/>
    <cellStyle name="ハイパーリンク" xfId="2" builtinId="8"/>
    <cellStyle name="桁区切り 2" xfId="3" xr:uid="{B4A531BF-C361-4B30-A831-2571EECFA381}"/>
    <cellStyle name="桁区切り 3" xfId="8" xr:uid="{77072D37-7FCC-46B6-BAFF-948BD348DFDD}"/>
    <cellStyle name="桁区切り 4" xfId="10" xr:uid="{11345127-78DB-42C8-9E66-BC11FBF39057}"/>
    <cellStyle name="標準" xfId="0" builtinId="0"/>
    <cellStyle name="標準 2" xfId="1" xr:uid="{6BFFE810-C626-439B-8986-D5D6172970FF}"/>
    <cellStyle name="標準 3" xfId="7" xr:uid="{1F0B1857-C849-4F55-B5F3-93B3ACBCD785}"/>
    <cellStyle name="標準 4" xfId="9" xr:uid="{2E2C9780-6655-4BEE-9E02-840E20969986}"/>
    <cellStyle name="標準_年齢別人口" xfId="4" xr:uid="{F7737F61-8271-42E9-B9DE-D303D3FEB068}"/>
  </cellStyles>
  <dxfs count="187">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b val="0"/>
        <i val="0"/>
        <strike val="0"/>
        <condense val="0"/>
        <extend val="0"/>
        <outline val="0"/>
        <shadow val="0"/>
        <u val="none"/>
        <vertAlign val="baseline"/>
        <sz val="11"/>
        <color theme="1"/>
        <name val="ＭＳ ゴシック"/>
        <family val="3"/>
        <charset val="128"/>
        <scheme val="none"/>
      </font>
      <numFmt numFmtId="187" formatCode="#,##0.0;&quot;▲&quot;#,##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hair">
          <color indexed="64"/>
        </top>
        <bottom style="hair">
          <color indexed="64"/>
        </bottom>
      </border>
    </dxf>
    <dxf>
      <font>
        <b val="0"/>
        <i val="0"/>
        <strike val="0"/>
        <condense val="0"/>
        <extend val="0"/>
        <outline val="0"/>
        <shadow val="0"/>
        <u val="none"/>
        <vertAlign val="baseline"/>
        <sz val="11"/>
        <color theme="1"/>
        <name val="ＭＳ ゴシック"/>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1"/>
        <color indexed="8"/>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hair">
          <color indexed="64"/>
        </top>
        <bottom style="hair">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ＭＳ ゴシック"/>
        <family val="3"/>
        <charset val="128"/>
        <scheme val="none"/>
      </font>
    </dxf>
    <dxf>
      <border outline="0">
        <bottom style="thin">
          <color indexed="64"/>
        </bottom>
      </border>
    </dxf>
    <dxf>
      <font>
        <b val="0"/>
        <i val="0"/>
        <strike val="0"/>
        <condense val="0"/>
        <extend val="0"/>
        <outline val="0"/>
        <shadow val="0"/>
        <u val="none"/>
        <vertAlign val="baseline"/>
        <sz val="11"/>
        <color indexed="8"/>
        <name val="ＭＳ ゴシック"/>
        <family val="3"/>
        <charset val="128"/>
        <scheme val="none"/>
      </font>
      <fill>
        <patternFill patternType="solid">
          <fgColor indexed="64"/>
          <bgColor indexed="4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ＭＳ ゴシック"/>
        <family val="3"/>
        <charset val="128"/>
        <scheme val="none"/>
      </font>
      <numFmt numFmtId="186" formatCode="#,##0;&quot;▲&quot;#,##0"/>
      <fill>
        <patternFill patternType="none">
          <fgColor indexed="64"/>
          <bgColor indexed="65"/>
        </patternFill>
      </fill>
      <alignment horizontal="right" vertical="center" textRotation="0" wrapText="0" indent="5" justifyLastLine="0" shrinkToFit="0" readingOrder="0"/>
      <border diagonalUp="0" diagonalDown="0" outline="0">
        <left style="thin">
          <color indexed="64"/>
        </left>
        <right/>
        <top style="hair">
          <color indexed="64"/>
        </top>
        <bottom style="hair">
          <color indexed="64"/>
        </bottom>
      </border>
    </dxf>
    <dxf>
      <font>
        <b val="0"/>
        <i val="0"/>
        <strike val="0"/>
        <condense val="0"/>
        <extend val="0"/>
        <outline val="0"/>
        <shadow val="0"/>
        <u val="none"/>
        <vertAlign val="baseline"/>
        <sz val="11"/>
        <color theme="1"/>
        <name val="ＭＳ ゴシック"/>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1"/>
        <color indexed="8"/>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hair">
          <color indexed="64"/>
        </top>
        <bottom style="hair">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ＭＳ ゴシック"/>
        <family val="3"/>
        <charset val="128"/>
        <scheme val="none"/>
      </font>
    </dxf>
    <dxf>
      <border outline="0">
        <bottom style="thin">
          <color indexed="64"/>
        </bottom>
      </border>
    </dxf>
    <dxf>
      <font>
        <b val="0"/>
        <i val="0"/>
        <strike val="0"/>
        <condense val="0"/>
        <extend val="0"/>
        <outline val="0"/>
        <shadow val="0"/>
        <u val="none"/>
        <vertAlign val="baseline"/>
        <sz val="11"/>
        <color indexed="8"/>
        <name val="ＭＳ ゴシック"/>
        <family val="3"/>
        <charset val="128"/>
        <scheme val="none"/>
      </font>
      <fill>
        <patternFill patternType="solid">
          <fgColor indexed="64"/>
          <bgColor indexed="4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b val="0"/>
        <i val="0"/>
        <strike val="0"/>
        <condense val="0"/>
        <extend val="0"/>
        <outline val="0"/>
        <shadow val="0"/>
        <u val="none"/>
        <vertAlign val="baseline"/>
        <sz val="11"/>
        <color theme="1"/>
        <name val="ＭＳ ゴシック"/>
        <family val="3"/>
        <charset val="128"/>
        <scheme val="none"/>
      </font>
      <numFmt numFmtId="185" formatCode="#,##0.0\ ;&quot;▲&quot;#,##0.0\ "/>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hair">
          <color indexed="64"/>
        </top>
        <bottom style="hair">
          <color indexed="64"/>
        </bottom>
      </border>
      <protection locked="1" hidden="0"/>
    </dxf>
    <dxf>
      <font>
        <b val="0"/>
        <i val="0"/>
        <strike val="0"/>
        <condense val="0"/>
        <extend val="0"/>
        <outline val="0"/>
        <shadow val="0"/>
        <u val="none"/>
        <vertAlign val="baseline"/>
        <sz val="11"/>
        <color theme="1"/>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1"/>
        <color indexed="8"/>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hair">
          <color indexed="64"/>
        </top>
        <bottom style="hair">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ＭＳ ゴシック"/>
        <family val="3"/>
        <charset val="128"/>
        <scheme val="none"/>
      </font>
    </dxf>
    <dxf>
      <border outline="0">
        <bottom style="thin">
          <color indexed="64"/>
        </bottom>
      </border>
    </dxf>
    <dxf>
      <font>
        <b val="0"/>
        <i val="0"/>
        <strike val="0"/>
        <condense val="0"/>
        <extend val="0"/>
        <outline val="0"/>
        <shadow val="0"/>
        <u val="none"/>
        <vertAlign val="baseline"/>
        <sz val="11"/>
        <color indexed="8"/>
        <name val="ＭＳ ゴシック"/>
        <family val="3"/>
        <charset val="128"/>
        <scheme val="none"/>
      </font>
      <fill>
        <patternFill patternType="solid">
          <fgColor indexed="64"/>
          <bgColor indexed="4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indexed="41"/>
        </patternFill>
      </fill>
    </dxf>
    <dxf>
      <font>
        <strike val="0"/>
        <outline val="0"/>
        <shadow val="0"/>
        <u val="none"/>
        <vertAlign val="baseline"/>
        <sz val="11"/>
        <name val="ＭＳ ゴシック"/>
        <family val="3"/>
        <charset val="128"/>
        <scheme val="none"/>
      </font>
      <numFmt numFmtId="177" formatCode="0.00_ "/>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hair">
          <color indexed="64"/>
        </top>
        <bottom style="hair">
          <color indexed="64"/>
        </bottom>
      </border>
    </dxf>
    <dxf>
      <font>
        <strike val="0"/>
        <outline val="0"/>
        <shadow val="0"/>
        <u val="none"/>
        <vertAlign val="baseline"/>
        <sz val="11"/>
        <name val="ＭＳ ゴシック"/>
        <family val="3"/>
        <charset val="128"/>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bottom style="hair">
          <color indexed="64"/>
        </bottom>
      </border>
    </dxf>
    <dxf>
      <font>
        <b val="0"/>
        <i val="0"/>
        <strike val="0"/>
        <condense val="0"/>
        <extend val="0"/>
        <outline val="0"/>
        <shadow val="0"/>
        <u val="none"/>
        <vertAlign val="baseline"/>
        <sz val="11"/>
        <color indexed="8"/>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hair">
          <color indexed="64"/>
        </top>
        <bottom style="hair">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ＭＳ ゴシック"/>
        <family val="3"/>
        <charset val="128"/>
        <scheme val="none"/>
      </font>
    </dxf>
    <dxf>
      <border outline="0">
        <bottom style="thin">
          <color indexed="64"/>
        </bottom>
      </border>
    </dxf>
    <dxf>
      <font>
        <b val="0"/>
        <i val="0"/>
        <strike val="0"/>
        <condense val="0"/>
        <extend val="0"/>
        <outline val="0"/>
        <shadow val="0"/>
        <u val="none"/>
        <vertAlign val="baseline"/>
        <sz val="11"/>
        <color indexed="8"/>
        <name val="ＭＳ ゴシック"/>
        <family val="3"/>
        <charset val="128"/>
        <scheme val="none"/>
      </font>
      <fill>
        <patternFill patternType="solid">
          <fgColor indexed="64"/>
          <bgColor indexed="4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人口の推移</a:t>
            </a:r>
          </a:p>
        </c:rich>
      </c:tx>
      <c:layout>
        <c:manualLayout>
          <c:xMode val="edge"/>
          <c:yMode val="edge"/>
          <c:x val="0.45871559948136248"/>
          <c:y val="3.5087658241614826E-2"/>
        </c:manualLayout>
      </c:layout>
      <c:overlay val="0"/>
      <c:spPr>
        <a:noFill/>
        <a:ln w="25400">
          <a:noFill/>
        </a:ln>
      </c:spPr>
    </c:title>
    <c:autoTitleDeleted val="0"/>
    <c:plotArea>
      <c:layout>
        <c:manualLayout>
          <c:layoutTarget val="inner"/>
          <c:xMode val="edge"/>
          <c:yMode val="edge"/>
          <c:x val="0.10830275590551183"/>
          <c:y val="0.18128706736301672"/>
          <c:w val="0.88022939632545949"/>
          <c:h val="0.67251654021764273"/>
        </c:manualLayout>
      </c:layout>
      <c:barChart>
        <c:barDir val="col"/>
        <c:grouping val="clustered"/>
        <c:varyColors val="0"/>
        <c:ser>
          <c:idx val="0"/>
          <c:order val="0"/>
          <c:tx>
            <c:strRef>
              <c:f>'０１．人口'!$B$3</c:f>
              <c:strCache>
                <c:ptCount val="1"/>
                <c:pt idx="0">
                  <c:v>人口（人）</c:v>
                </c:pt>
              </c:strCache>
            </c:strRef>
          </c:tx>
          <c:spPr>
            <a:solidFill>
              <a:srgbClr val="FFCC99"/>
            </a:solidFill>
            <a:ln w="12700">
              <a:solidFill>
                <a:srgbClr val="000000"/>
              </a:solidFill>
              <a:prstDash val="solid"/>
            </a:ln>
          </c:spPr>
          <c:invertIfNegative val="0"/>
          <c:cat>
            <c:strRef>
              <c:f>'０１．人口'!$A$4:$A$14</c:f>
              <c:strCache>
                <c:ptCount val="11"/>
                <c:pt idx="0">
                  <c:v>Ｓ45</c:v>
                </c:pt>
                <c:pt idx="1">
                  <c:v>Ｓ50</c:v>
                </c:pt>
                <c:pt idx="2">
                  <c:v>Ｓ55</c:v>
                </c:pt>
                <c:pt idx="3">
                  <c:v>Ｓ60</c:v>
                </c:pt>
                <c:pt idx="4">
                  <c:v>Ｈ2</c:v>
                </c:pt>
                <c:pt idx="5">
                  <c:v>Ｈ7</c:v>
                </c:pt>
                <c:pt idx="6">
                  <c:v>Ｈ12</c:v>
                </c:pt>
                <c:pt idx="7">
                  <c:v>Ｈ17</c:v>
                </c:pt>
                <c:pt idx="8">
                  <c:v>Ｈ22</c:v>
                </c:pt>
                <c:pt idx="9">
                  <c:v>Ｈ27</c:v>
                </c:pt>
                <c:pt idx="10">
                  <c:v>R2</c:v>
                </c:pt>
              </c:strCache>
            </c:strRef>
          </c:cat>
          <c:val>
            <c:numRef>
              <c:f>'０１．人口'!$B$4:$B$14</c:f>
              <c:numCache>
                <c:formatCode>#,##0_);[Red]\(#,##0\)</c:formatCode>
                <c:ptCount val="11"/>
                <c:pt idx="0">
                  <c:v>9562</c:v>
                </c:pt>
                <c:pt idx="1">
                  <c:v>10770</c:v>
                </c:pt>
                <c:pt idx="2">
                  <c:v>15538</c:v>
                </c:pt>
                <c:pt idx="3">
                  <c:v>18949</c:v>
                </c:pt>
                <c:pt idx="4">
                  <c:v>25447</c:v>
                </c:pt>
                <c:pt idx="5">
                  <c:v>26235</c:v>
                </c:pt>
                <c:pt idx="6">
                  <c:v>26305</c:v>
                </c:pt>
                <c:pt idx="7">
                  <c:v>25897</c:v>
                </c:pt>
                <c:pt idx="8">
                  <c:v>25661</c:v>
                </c:pt>
                <c:pt idx="9">
                  <c:v>25344</c:v>
                </c:pt>
                <c:pt idx="10">
                  <c:v>25784</c:v>
                </c:pt>
              </c:numCache>
            </c:numRef>
          </c:val>
          <c:extLst>
            <c:ext xmlns:c16="http://schemas.microsoft.com/office/drawing/2014/chart" uri="{C3380CC4-5D6E-409C-BE32-E72D297353CC}">
              <c16:uniqueId val="{00000000-31AE-4B4F-ADF8-B8EE3A749C5F}"/>
            </c:ext>
          </c:extLst>
        </c:ser>
        <c:dLbls>
          <c:showLegendKey val="0"/>
          <c:showVal val="0"/>
          <c:showCatName val="0"/>
          <c:showSerName val="0"/>
          <c:showPercent val="0"/>
          <c:showBubbleSize val="0"/>
        </c:dLbls>
        <c:gapWidth val="150"/>
        <c:axId val="1179300463"/>
        <c:axId val="1"/>
      </c:barChart>
      <c:catAx>
        <c:axId val="1179300463"/>
        <c:scaling>
          <c:orientation val="minMax"/>
        </c:scaling>
        <c:delete val="0"/>
        <c:axPos val="b"/>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年次</a:t>
                </a:r>
              </a:p>
            </c:rich>
          </c:tx>
          <c:layout>
            <c:manualLayout>
              <c:xMode val="edge"/>
              <c:yMode val="edge"/>
              <c:x val="0.4885627846137553"/>
              <c:y val="0.9278777859949827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人口（人）</a:t>
                </a:r>
              </a:p>
            </c:rich>
          </c:tx>
          <c:layout>
            <c:manualLayout>
              <c:xMode val="edge"/>
              <c:yMode val="edge"/>
              <c:x val="9.6386812208040778E-3"/>
              <c:y val="0.36549792262514263"/>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179300463"/>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229372667533288"/>
          <c:y val="0.13368983957219252"/>
          <c:w val="0.81794469888432075"/>
          <c:h val="0.78877005347593587"/>
        </c:manualLayout>
      </c:layout>
      <c:lineChart>
        <c:grouping val="standard"/>
        <c:varyColors val="0"/>
        <c:ser>
          <c:idx val="12"/>
          <c:order val="0"/>
          <c:spPr>
            <a:ln w="12700">
              <a:solidFill>
                <a:srgbClr val="3399FF"/>
              </a:solidFill>
              <a:prstDash val="solid"/>
            </a:ln>
          </c:spPr>
          <c:marker>
            <c:symbol val="x"/>
            <c:size val="5"/>
            <c:spPr>
              <a:solidFill>
                <a:srgbClr val="3399FF"/>
              </a:solidFill>
              <a:ln>
                <a:solidFill>
                  <a:srgbClr val="0000FF"/>
                </a:solidFill>
                <a:prstDash val="solid"/>
              </a:ln>
            </c:spPr>
          </c:marker>
          <c:cat>
            <c:strRef>
              <c:f>'０５．歳入・歳出、基金、町債'!$Q$111:$AB$111</c:f>
              <c:strCache>
                <c:ptCount val="12"/>
                <c:pt idx="0">
                  <c:v>Ｈ２４</c:v>
                </c:pt>
                <c:pt idx="1">
                  <c:v>Ｈ２５</c:v>
                </c:pt>
                <c:pt idx="2">
                  <c:v>Ｈ２６</c:v>
                </c:pt>
                <c:pt idx="3">
                  <c:v>Ｈ２７</c:v>
                </c:pt>
                <c:pt idx="4">
                  <c:v>Ｈ２８</c:v>
                </c:pt>
                <c:pt idx="5">
                  <c:v>Ｈ２９</c:v>
                </c:pt>
                <c:pt idx="6">
                  <c:v>Ｈ３０</c:v>
                </c:pt>
                <c:pt idx="7">
                  <c:v>Ｒ１</c:v>
                </c:pt>
                <c:pt idx="8">
                  <c:v>Ｒ２</c:v>
                </c:pt>
                <c:pt idx="9">
                  <c:v>Ｒ３</c:v>
                </c:pt>
                <c:pt idx="10">
                  <c:v>Ｒ４</c:v>
                </c:pt>
                <c:pt idx="11">
                  <c:v>Ｒ５</c:v>
                </c:pt>
              </c:strCache>
            </c:strRef>
          </c:cat>
          <c:val>
            <c:numRef>
              <c:f>'０５．歳入・歳出、基金、町債'!$Q$126:$AB$126</c:f>
              <c:numCache>
                <c:formatCode>General</c:formatCode>
                <c:ptCount val="12"/>
                <c:pt idx="0">
                  <c:v>7399225</c:v>
                </c:pt>
                <c:pt idx="1">
                  <c:v>7306490</c:v>
                </c:pt>
                <c:pt idx="2">
                  <c:v>7741896</c:v>
                </c:pt>
                <c:pt idx="3" formatCode="#,##0_ ">
                  <c:v>7954765</c:v>
                </c:pt>
                <c:pt idx="4" formatCode="#,##0_ ">
                  <c:v>7658451</c:v>
                </c:pt>
                <c:pt idx="5" formatCode="#,##0_ ">
                  <c:v>7780022</c:v>
                </c:pt>
                <c:pt idx="6" formatCode="#,##0_ ">
                  <c:v>7639101</c:v>
                </c:pt>
                <c:pt idx="7" formatCode="#,##0_ ">
                  <c:v>7938869</c:v>
                </c:pt>
                <c:pt idx="8" formatCode="#,##0_ ">
                  <c:v>11401319</c:v>
                </c:pt>
                <c:pt idx="9" formatCode="#,##0_ ">
                  <c:v>9472235</c:v>
                </c:pt>
                <c:pt idx="10" formatCode="#,##0_ ">
                  <c:v>10668304</c:v>
                </c:pt>
                <c:pt idx="11" formatCode="#,##0_);[Red]\(#,##0\)">
                  <c:v>9703138</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936B-4FC9-A452-BA269E3816D7}"/>
            </c:ext>
          </c:extLst>
        </c:ser>
        <c:dLbls>
          <c:showLegendKey val="0"/>
          <c:showVal val="0"/>
          <c:showCatName val="0"/>
          <c:showSerName val="0"/>
          <c:showPercent val="0"/>
          <c:showBubbleSize val="0"/>
        </c:dLbls>
        <c:marker val="1"/>
        <c:smooth val="0"/>
        <c:axId val="2044482384"/>
        <c:axId val="1"/>
      </c:lineChart>
      <c:catAx>
        <c:axId val="20444823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（千円）</a:t>
                </a:r>
              </a:p>
            </c:rich>
          </c:tx>
          <c:layout>
            <c:manualLayout>
              <c:xMode val="edge"/>
              <c:yMode val="edge"/>
              <c:x val="1.9441360390423174E-2"/>
              <c:y val="0.4422230272063449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204448238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基　金</a:t>
            </a:r>
          </a:p>
        </c:rich>
      </c:tx>
      <c:layout>
        <c:manualLayout>
          <c:xMode val="edge"/>
          <c:yMode val="edge"/>
          <c:x val="0.47413832154229452"/>
          <c:y val="3.125E-2"/>
        </c:manualLayout>
      </c:layout>
      <c:overlay val="0"/>
      <c:spPr>
        <a:noFill/>
        <a:ln w="25400">
          <a:noFill/>
        </a:ln>
      </c:spPr>
    </c:title>
    <c:autoTitleDeleted val="0"/>
    <c:plotArea>
      <c:layout>
        <c:manualLayout>
          <c:layoutTarget val="inner"/>
          <c:xMode val="edge"/>
          <c:yMode val="edge"/>
          <c:x val="0.12787374263893936"/>
          <c:y val="0.14508944384922992"/>
          <c:w val="0.8649437423442865"/>
          <c:h val="0.79464372323578236"/>
        </c:manualLayout>
      </c:layout>
      <c:lineChart>
        <c:grouping val="standard"/>
        <c:varyColors val="0"/>
        <c:ser>
          <c:idx val="1"/>
          <c:order val="0"/>
          <c:tx>
            <c:strRef>
              <c:f>'０５．歳入・歳出、基金、町債'!$A$174</c:f>
              <c:strCache>
                <c:ptCount val="1"/>
                <c:pt idx="0">
                  <c:v>基金合計（年度末現在高）</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'０５．歳入・歳出、基金、町債'!$B$173:$M$173</c:f>
              <c:strCache>
                <c:ptCount val="12"/>
                <c:pt idx="0">
                  <c:v>Ｈ２４</c:v>
                </c:pt>
                <c:pt idx="1">
                  <c:v>Ｈ２５</c:v>
                </c:pt>
                <c:pt idx="2">
                  <c:v>Ｈ２６</c:v>
                </c:pt>
                <c:pt idx="3">
                  <c:v>Ｈ２７</c:v>
                </c:pt>
                <c:pt idx="4">
                  <c:v>Ｈ２８</c:v>
                </c:pt>
                <c:pt idx="5">
                  <c:v>Ｈ２９</c:v>
                </c:pt>
                <c:pt idx="6">
                  <c:v>Ｈ３０</c:v>
                </c:pt>
                <c:pt idx="7">
                  <c:v>Ｒ１</c:v>
                </c:pt>
                <c:pt idx="8">
                  <c:v>Ｒ２</c:v>
                </c:pt>
                <c:pt idx="9">
                  <c:v>Ｒ３</c:v>
                </c:pt>
                <c:pt idx="10">
                  <c:v>Ｒ４</c:v>
                </c:pt>
                <c:pt idx="11">
                  <c:v>Ｒ５</c:v>
                </c:pt>
              </c:strCache>
            </c:strRef>
          </c:cat>
          <c:val>
            <c:numRef>
              <c:f>'０５．歳入・歳出、基金、町債'!$B$174:$M$174</c:f>
              <c:numCache>
                <c:formatCode>#,##0_);[Red]\(#,##0\)</c:formatCode>
                <c:ptCount val="12"/>
                <c:pt idx="0">
                  <c:v>4177981</c:v>
                </c:pt>
                <c:pt idx="1">
                  <c:v>4331780</c:v>
                </c:pt>
                <c:pt idx="2">
                  <c:v>4596060</c:v>
                </c:pt>
                <c:pt idx="3">
                  <c:v>3960629</c:v>
                </c:pt>
                <c:pt idx="4">
                  <c:v>3698780</c:v>
                </c:pt>
                <c:pt idx="5">
                  <c:v>3794903</c:v>
                </c:pt>
                <c:pt idx="6">
                  <c:v>4096968</c:v>
                </c:pt>
                <c:pt idx="7">
                  <c:v>4074021</c:v>
                </c:pt>
                <c:pt idx="8">
                  <c:v>4242337</c:v>
                </c:pt>
                <c:pt idx="9">
                  <c:v>4477807</c:v>
                </c:pt>
                <c:pt idx="10">
                  <c:v>5294365</c:v>
                </c:pt>
                <c:pt idx="11">
                  <c:v>5201446</c:v>
                </c:pt>
              </c:numCache>
            </c:numRef>
          </c:val>
          <c:smooth val="0"/>
          <c:extLst>
            <c:ext xmlns:c16="http://schemas.microsoft.com/office/drawing/2014/chart" uri="{C3380CC4-5D6E-409C-BE32-E72D297353CC}">
              <c16:uniqueId val="{00000000-24F7-4605-9986-A105CCF13020}"/>
            </c:ext>
          </c:extLst>
        </c:ser>
        <c:dLbls>
          <c:showLegendKey val="0"/>
          <c:showVal val="0"/>
          <c:showCatName val="0"/>
          <c:showSerName val="0"/>
          <c:showPercent val="0"/>
          <c:showBubbleSize val="0"/>
        </c:dLbls>
        <c:marker val="1"/>
        <c:smooth val="0"/>
        <c:axId val="2044484880"/>
        <c:axId val="1"/>
      </c:lineChart>
      <c:catAx>
        <c:axId val="20444848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（千円）</a:t>
                </a:r>
              </a:p>
            </c:rich>
          </c:tx>
          <c:layout>
            <c:manualLayout>
              <c:xMode val="edge"/>
              <c:yMode val="edge"/>
              <c:x val="1.1467669363910159E-2"/>
              <c:y val="0.45089337094895221"/>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20444848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町　債</a:t>
            </a:r>
          </a:p>
        </c:rich>
      </c:tx>
      <c:layout>
        <c:manualLayout>
          <c:xMode val="edge"/>
          <c:yMode val="edge"/>
          <c:x val="0.47747815769604146"/>
          <c:y val="3.1250080376923929E-2"/>
        </c:manualLayout>
      </c:layout>
      <c:overlay val="0"/>
      <c:spPr>
        <a:noFill/>
        <a:ln w="25400">
          <a:noFill/>
        </a:ln>
      </c:spPr>
    </c:title>
    <c:autoTitleDeleted val="0"/>
    <c:plotArea>
      <c:layout>
        <c:manualLayout>
          <c:layoutTarget val="inner"/>
          <c:xMode val="edge"/>
          <c:yMode val="edge"/>
          <c:x val="0.1506049859880175"/>
          <c:y val="0.14508944384922992"/>
          <c:w val="0.79769422952203917"/>
          <c:h val="0.79464372323578236"/>
        </c:manualLayout>
      </c:layout>
      <c:lineChart>
        <c:grouping val="standard"/>
        <c:varyColors val="0"/>
        <c:ser>
          <c:idx val="0"/>
          <c:order val="0"/>
          <c:tx>
            <c:strRef>
              <c:f>'０５．歳入・歳出、基金、町債'!$A$178</c:f>
              <c:strCache>
                <c:ptCount val="1"/>
                <c:pt idx="0">
                  <c:v>一般会計   （年度末現在高）</c:v>
                </c:pt>
              </c:strCache>
            </c:strRef>
          </c:tx>
          <c:spPr>
            <a:ln w="12700">
              <a:solidFill>
                <a:srgbClr val="3399FF"/>
              </a:solidFill>
              <a:prstDash val="solid"/>
            </a:ln>
          </c:spPr>
          <c:marker>
            <c:symbol val="diamond"/>
            <c:size val="5"/>
            <c:spPr>
              <a:solidFill>
                <a:srgbClr val="3399FF"/>
              </a:solidFill>
              <a:ln>
                <a:solidFill>
                  <a:srgbClr val="3399FF"/>
                </a:solidFill>
                <a:prstDash val="solid"/>
              </a:ln>
            </c:spPr>
          </c:marker>
          <c:cat>
            <c:strRef>
              <c:f>'０５．歳入・歳出、基金、町債'!$B$177:$M$177</c:f>
              <c:strCache>
                <c:ptCount val="12"/>
                <c:pt idx="0">
                  <c:v>Ｈ２４</c:v>
                </c:pt>
                <c:pt idx="1">
                  <c:v>Ｈ２５</c:v>
                </c:pt>
                <c:pt idx="2">
                  <c:v>Ｈ２６</c:v>
                </c:pt>
                <c:pt idx="3">
                  <c:v>Ｈ２７</c:v>
                </c:pt>
                <c:pt idx="4">
                  <c:v>Ｈ２８</c:v>
                </c:pt>
                <c:pt idx="5">
                  <c:v>Ｈ２９</c:v>
                </c:pt>
                <c:pt idx="6">
                  <c:v>Ｈ３０</c:v>
                </c:pt>
                <c:pt idx="7">
                  <c:v>Ｒ１</c:v>
                </c:pt>
                <c:pt idx="8">
                  <c:v>Ｒ２</c:v>
                </c:pt>
                <c:pt idx="9">
                  <c:v>Ｒ３</c:v>
                </c:pt>
                <c:pt idx="10">
                  <c:v>Ｒ４</c:v>
                </c:pt>
                <c:pt idx="11">
                  <c:v>Ｒ５</c:v>
                </c:pt>
              </c:strCache>
            </c:strRef>
          </c:cat>
          <c:val>
            <c:numRef>
              <c:f>'０５．歳入・歳出、基金、町債'!$B$178:$M$178</c:f>
              <c:numCache>
                <c:formatCode>#,##0_);[Red]\(#,##0\)</c:formatCode>
                <c:ptCount val="12"/>
                <c:pt idx="0">
                  <c:v>5462348</c:v>
                </c:pt>
                <c:pt idx="1">
                  <c:v>5549065</c:v>
                </c:pt>
                <c:pt idx="2">
                  <c:v>5491705</c:v>
                </c:pt>
                <c:pt idx="3">
                  <c:v>5486478</c:v>
                </c:pt>
                <c:pt idx="4">
                  <c:v>5437262</c:v>
                </c:pt>
                <c:pt idx="5">
                  <c:v>5567899</c:v>
                </c:pt>
                <c:pt idx="6">
                  <c:v>5689150</c:v>
                </c:pt>
                <c:pt idx="7">
                  <c:v>5961621</c:v>
                </c:pt>
                <c:pt idx="8">
                  <c:v>6458261</c:v>
                </c:pt>
                <c:pt idx="9">
                  <c:v>6865704</c:v>
                </c:pt>
                <c:pt idx="10">
                  <c:v>7297800</c:v>
                </c:pt>
                <c:pt idx="11">
                  <c:v>6999194</c:v>
                </c:pt>
              </c:numCache>
            </c:numRef>
          </c:val>
          <c:smooth val="0"/>
          <c:extLst>
            <c:ext xmlns:c16="http://schemas.microsoft.com/office/drawing/2014/chart" uri="{C3380CC4-5D6E-409C-BE32-E72D297353CC}">
              <c16:uniqueId val="{00000000-BEB5-4CFB-B1FF-E16554D956C0}"/>
            </c:ext>
          </c:extLst>
        </c:ser>
        <c:ser>
          <c:idx val="1"/>
          <c:order val="1"/>
          <c:tx>
            <c:strRef>
              <c:f>'０５．歳入・歳出、基金、町債'!$A$179</c:f>
              <c:strCache>
                <c:ptCount val="1"/>
                <c:pt idx="0">
                  <c:v>下水道会計（年度末現在高）</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'０５．歳入・歳出、基金、町債'!$B$177:$M$177</c:f>
              <c:strCache>
                <c:ptCount val="12"/>
                <c:pt idx="0">
                  <c:v>Ｈ２４</c:v>
                </c:pt>
                <c:pt idx="1">
                  <c:v>Ｈ２５</c:v>
                </c:pt>
                <c:pt idx="2">
                  <c:v>Ｈ２６</c:v>
                </c:pt>
                <c:pt idx="3">
                  <c:v>Ｈ２７</c:v>
                </c:pt>
                <c:pt idx="4">
                  <c:v>Ｈ２８</c:v>
                </c:pt>
                <c:pt idx="5">
                  <c:v>Ｈ２９</c:v>
                </c:pt>
                <c:pt idx="6">
                  <c:v>Ｈ３０</c:v>
                </c:pt>
                <c:pt idx="7">
                  <c:v>Ｒ１</c:v>
                </c:pt>
                <c:pt idx="8">
                  <c:v>Ｒ２</c:v>
                </c:pt>
                <c:pt idx="9">
                  <c:v>Ｒ３</c:v>
                </c:pt>
                <c:pt idx="10">
                  <c:v>Ｒ４</c:v>
                </c:pt>
                <c:pt idx="11">
                  <c:v>Ｒ５</c:v>
                </c:pt>
              </c:strCache>
            </c:strRef>
          </c:cat>
          <c:val>
            <c:numRef>
              <c:f>'０５．歳入・歳出、基金、町債'!$B$179:$M$179</c:f>
              <c:numCache>
                <c:formatCode>#,##0_);[Red]\(#,##0\)</c:formatCode>
                <c:ptCount val="12"/>
                <c:pt idx="0">
                  <c:v>4711076</c:v>
                </c:pt>
                <c:pt idx="1">
                  <c:v>4448682</c:v>
                </c:pt>
                <c:pt idx="2">
                  <c:v>4219494</c:v>
                </c:pt>
                <c:pt idx="3">
                  <c:v>3962925</c:v>
                </c:pt>
                <c:pt idx="4">
                  <c:v>3752998</c:v>
                </c:pt>
                <c:pt idx="5">
                  <c:v>3621163</c:v>
                </c:pt>
                <c:pt idx="6">
                  <c:v>3480835</c:v>
                </c:pt>
                <c:pt idx="7">
                  <c:v>3335898</c:v>
                </c:pt>
                <c:pt idx="8">
                  <c:v>3251537</c:v>
                </c:pt>
                <c:pt idx="9">
                  <c:v>3144464</c:v>
                </c:pt>
                <c:pt idx="10">
                  <c:v>2978952</c:v>
                </c:pt>
                <c:pt idx="11">
                  <c:v>2878963</c:v>
                </c:pt>
              </c:numCache>
            </c:numRef>
          </c:val>
          <c:smooth val="0"/>
          <c:extLst>
            <c:ext xmlns:c16="http://schemas.microsoft.com/office/drawing/2014/chart" uri="{C3380CC4-5D6E-409C-BE32-E72D297353CC}">
              <c16:uniqueId val="{00000001-BEB5-4CFB-B1FF-E16554D956C0}"/>
            </c:ext>
          </c:extLst>
        </c:ser>
        <c:ser>
          <c:idx val="2"/>
          <c:order val="2"/>
          <c:tx>
            <c:strRef>
              <c:f>'０５．歳入・歳出、基金、町債'!$A$180</c:f>
              <c:strCache>
                <c:ptCount val="1"/>
                <c:pt idx="0">
                  <c:v>水道会計   （年度末現在高）</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strRef>
              <c:f>'０５．歳入・歳出、基金、町債'!$B$177:$M$177</c:f>
              <c:strCache>
                <c:ptCount val="12"/>
                <c:pt idx="0">
                  <c:v>Ｈ２４</c:v>
                </c:pt>
                <c:pt idx="1">
                  <c:v>Ｈ２５</c:v>
                </c:pt>
                <c:pt idx="2">
                  <c:v>Ｈ２６</c:v>
                </c:pt>
                <c:pt idx="3">
                  <c:v>Ｈ２７</c:v>
                </c:pt>
                <c:pt idx="4">
                  <c:v>Ｈ２８</c:v>
                </c:pt>
                <c:pt idx="5">
                  <c:v>Ｈ２９</c:v>
                </c:pt>
                <c:pt idx="6">
                  <c:v>Ｈ３０</c:v>
                </c:pt>
                <c:pt idx="7">
                  <c:v>Ｒ１</c:v>
                </c:pt>
                <c:pt idx="8">
                  <c:v>Ｒ２</c:v>
                </c:pt>
                <c:pt idx="9">
                  <c:v>Ｒ３</c:v>
                </c:pt>
                <c:pt idx="10">
                  <c:v>Ｒ４</c:v>
                </c:pt>
                <c:pt idx="11">
                  <c:v>Ｒ５</c:v>
                </c:pt>
              </c:strCache>
            </c:strRef>
          </c:cat>
          <c:val>
            <c:numRef>
              <c:f>'０５．歳入・歳出、基金、町債'!$B$180:$M$180</c:f>
              <c:numCache>
                <c:formatCode>#,##0_);[Red]\(#,##0\)</c:formatCode>
                <c:ptCount val="12"/>
                <c:pt idx="0">
                  <c:v>406162</c:v>
                </c:pt>
                <c:pt idx="1">
                  <c:v>372306</c:v>
                </c:pt>
                <c:pt idx="2">
                  <c:v>337636</c:v>
                </c:pt>
                <c:pt idx="3">
                  <c:v>301784</c:v>
                </c:pt>
                <c:pt idx="4">
                  <c:v>269247</c:v>
                </c:pt>
                <c:pt idx="5">
                  <c:v>239291</c:v>
                </c:pt>
                <c:pt idx="6">
                  <c:v>386456</c:v>
                </c:pt>
                <c:pt idx="7">
                  <c:v>554502</c:v>
                </c:pt>
                <c:pt idx="8">
                  <c:v>660511</c:v>
                </c:pt>
                <c:pt idx="9">
                  <c:v>807237</c:v>
                </c:pt>
                <c:pt idx="10">
                  <c:v>866635</c:v>
                </c:pt>
                <c:pt idx="11">
                  <c:v>945895</c:v>
                </c:pt>
              </c:numCache>
            </c:numRef>
          </c:val>
          <c:smooth val="0"/>
          <c:extLst>
            <c:ext xmlns:c16="http://schemas.microsoft.com/office/drawing/2014/chart" uri="{C3380CC4-5D6E-409C-BE32-E72D297353CC}">
              <c16:uniqueId val="{00000002-BEB5-4CFB-B1FF-E16554D956C0}"/>
            </c:ext>
          </c:extLst>
        </c:ser>
        <c:dLbls>
          <c:showLegendKey val="0"/>
          <c:showVal val="0"/>
          <c:showCatName val="0"/>
          <c:showSerName val="0"/>
          <c:showPercent val="0"/>
          <c:showBubbleSize val="0"/>
        </c:dLbls>
        <c:marker val="1"/>
        <c:smooth val="0"/>
        <c:axId val="2044491120"/>
        <c:axId val="1"/>
      </c:lineChart>
      <c:catAx>
        <c:axId val="20444911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（千円）</a:t>
                </a:r>
              </a:p>
            </c:rich>
          </c:tx>
          <c:layout>
            <c:manualLayout>
              <c:xMode val="edge"/>
              <c:yMode val="edge"/>
              <c:x val="2.0592049281511045E-2"/>
              <c:y val="0.45089338220250308"/>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2044491120"/>
        <c:crosses val="autoZero"/>
        <c:crossBetween val="between"/>
      </c:valAx>
      <c:spPr>
        <a:solidFill>
          <a:srgbClr val="C0C0C0"/>
        </a:solidFill>
        <a:ln w="12700">
          <a:solidFill>
            <a:srgbClr val="808080"/>
          </a:solidFill>
          <a:prstDash val="solid"/>
        </a:ln>
      </c:spPr>
    </c:plotArea>
    <c:legend>
      <c:legendPos val="r"/>
      <c:layout>
        <c:manualLayout>
          <c:xMode val="edge"/>
          <c:yMode val="edge"/>
          <c:x val="0.62580927748858128"/>
          <c:y val="1.5730867131223104E-2"/>
          <c:w val="0.36663573832664365"/>
          <c:h val="0.18877040557467725"/>
        </c:manualLayout>
      </c:layout>
      <c:overlay val="0"/>
      <c:spPr>
        <a:solidFill>
          <a:srgbClr val="FFFFFF"/>
        </a:solidFill>
        <a:ln w="3175">
          <a:solidFill>
            <a:srgbClr val="000000"/>
          </a:solidFill>
          <a:prstDash val="solid"/>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財政力指数の推移</a:t>
            </a:r>
          </a:p>
        </c:rich>
      </c:tx>
      <c:layout>
        <c:manualLayout>
          <c:xMode val="edge"/>
          <c:yMode val="edge"/>
          <c:x val="0.43100844621910417"/>
          <c:y val="3.6184367198002686E-2"/>
        </c:manualLayout>
      </c:layout>
      <c:overlay val="0"/>
      <c:spPr>
        <a:noFill/>
        <a:ln w="25400">
          <a:noFill/>
        </a:ln>
      </c:spPr>
    </c:title>
    <c:autoTitleDeleted val="0"/>
    <c:plotArea>
      <c:layout>
        <c:manualLayout>
          <c:layoutTarget val="inner"/>
          <c:xMode val="edge"/>
          <c:yMode val="edge"/>
          <c:x val="5.1561899427843484E-2"/>
          <c:y val="8.9784146674198664E-2"/>
          <c:w val="0.94242455440977824"/>
          <c:h val="0.78521729439749754"/>
        </c:manualLayout>
      </c:layout>
      <c:barChart>
        <c:barDir val="col"/>
        <c:grouping val="clustered"/>
        <c:varyColors val="0"/>
        <c:ser>
          <c:idx val="0"/>
          <c:order val="0"/>
          <c:spPr>
            <a:solidFill>
              <a:srgbClr val="FFCC99"/>
            </a:solidFill>
            <a:ln w="12700">
              <a:solidFill>
                <a:srgbClr val="000000"/>
              </a:solidFill>
              <a:prstDash val="solid"/>
            </a:ln>
          </c:spPr>
          <c:invertIfNegative val="0"/>
          <c:cat>
            <c:strRef>
              <c:f>'０６．財政力指数'!$A$4:$A$26</c:f>
              <c:strCache>
                <c:ptCount val="23"/>
                <c:pt idx="0">
                  <c:v>Ｈ１３</c:v>
                </c:pt>
                <c:pt idx="1">
                  <c:v>Ｈ１４</c:v>
                </c:pt>
                <c:pt idx="2">
                  <c:v>Ｈ１５</c:v>
                </c:pt>
                <c:pt idx="3">
                  <c:v>Ｈ１６</c:v>
                </c:pt>
                <c:pt idx="4">
                  <c:v>Ｈ１７</c:v>
                </c:pt>
                <c:pt idx="5">
                  <c:v>Ｈ１８</c:v>
                </c:pt>
                <c:pt idx="6">
                  <c:v>Ｈ１９</c:v>
                </c:pt>
                <c:pt idx="7">
                  <c:v>Ｈ２０</c:v>
                </c:pt>
                <c:pt idx="8">
                  <c:v>Ｈ２１</c:v>
                </c:pt>
                <c:pt idx="9">
                  <c:v>Ｈ２２</c:v>
                </c:pt>
                <c:pt idx="10">
                  <c:v>Ｈ２３</c:v>
                </c:pt>
                <c:pt idx="11">
                  <c:v>Ｈ２４</c:v>
                </c:pt>
                <c:pt idx="12">
                  <c:v>Ｈ２５</c:v>
                </c:pt>
                <c:pt idx="13">
                  <c:v>Ｈ２６</c:v>
                </c:pt>
                <c:pt idx="14">
                  <c:v>Ｈ２７</c:v>
                </c:pt>
                <c:pt idx="15">
                  <c:v>Ｈ２８</c:v>
                </c:pt>
                <c:pt idx="16">
                  <c:v>Ｈ２９</c:v>
                </c:pt>
                <c:pt idx="17">
                  <c:v>Ｈ３０</c:v>
                </c:pt>
                <c:pt idx="18">
                  <c:v>Ｒ１</c:v>
                </c:pt>
                <c:pt idx="19">
                  <c:v>Ｒ２</c:v>
                </c:pt>
                <c:pt idx="20">
                  <c:v>Ｒ３</c:v>
                </c:pt>
                <c:pt idx="21">
                  <c:v>Ｒ４</c:v>
                </c:pt>
                <c:pt idx="22">
                  <c:v>Ｒ５</c:v>
                </c:pt>
              </c:strCache>
            </c:strRef>
          </c:cat>
          <c:val>
            <c:numRef>
              <c:f>'０６．財政力指数'!$B$4:$B$26</c:f>
              <c:numCache>
                <c:formatCode>0.00_);[Red]\(0.00\)</c:formatCode>
                <c:ptCount val="23"/>
                <c:pt idx="0">
                  <c:v>0.63</c:v>
                </c:pt>
                <c:pt idx="1">
                  <c:v>0.66</c:v>
                </c:pt>
                <c:pt idx="2">
                  <c:v>0.69</c:v>
                </c:pt>
                <c:pt idx="3">
                  <c:v>0.7</c:v>
                </c:pt>
                <c:pt idx="4">
                  <c:v>0.72</c:v>
                </c:pt>
                <c:pt idx="5">
                  <c:v>0.76</c:v>
                </c:pt>
                <c:pt idx="6">
                  <c:v>0.8</c:v>
                </c:pt>
                <c:pt idx="7">
                  <c:v>0.83</c:v>
                </c:pt>
                <c:pt idx="8">
                  <c:v>0.81699999999999995</c:v>
                </c:pt>
                <c:pt idx="9">
                  <c:v>0.79</c:v>
                </c:pt>
                <c:pt idx="10">
                  <c:v>0.76</c:v>
                </c:pt>
                <c:pt idx="11">
                  <c:v>0.73</c:v>
                </c:pt>
                <c:pt idx="12">
                  <c:v>0.73</c:v>
                </c:pt>
                <c:pt idx="13">
                  <c:v>0.76</c:v>
                </c:pt>
                <c:pt idx="14">
                  <c:v>0.79</c:v>
                </c:pt>
                <c:pt idx="15">
                  <c:v>0.82</c:v>
                </c:pt>
                <c:pt idx="16">
                  <c:v>0.81</c:v>
                </c:pt>
                <c:pt idx="17">
                  <c:v>0.8</c:v>
                </c:pt>
                <c:pt idx="18">
                  <c:v>0.79</c:v>
                </c:pt>
                <c:pt idx="19">
                  <c:v>0.78</c:v>
                </c:pt>
                <c:pt idx="20">
                  <c:v>0.75</c:v>
                </c:pt>
                <c:pt idx="21">
                  <c:v>0.72</c:v>
                </c:pt>
                <c:pt idx="22">
                  <c:v>0.7</c:v>
                </c:pt>
              </c:numCache>
            </c:numRef>
          </c:val>
          <c:extLst>
            <c:ext xmlns:c16="http://schemas.microsoft.com/office/drawing/2014/chart" uri="{C3380CC4-5D6E-409C-BE32-E72D297353CC}">
              <c16:uniqueId val="{00000000-FF36-41C6-A38B-BAD5127D5D6C}"/>
            </c:ext>
          </c:extLst>
        </c:ser>
        <c:dLbls>
          <c:showLegendKey val="0"/>
          <c:showVal val="0"/>
          <c:showCatName val="0"/>
          <c:showSerName val="0"/>
          <c:showPercent val="0"/>
          <c:showBubbleSize val="0"/>
        </c:dLbls>
        <c:gapWidth val="150"/>
        <c:axId val="2044483632"/>
        <c:axId val="1"/>
      </c:barChart>
      <c:catAx>
        <c:axId val="20444836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Red]\(0.0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204448363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実質公債費比率の推移</a:t>
            </a:r>
          </a:p>
        </c:rich>
      </c:tx>
      <c:layout>
        <c:manualLayout>
          <c:xMode val="edge"/>
          <c:yMode val="edge"/>
          <c:x val="0.43701556014825704"/>
          <c:y val="3.5830483751927017E-2"/>
        </c:manualLayout>
      </c:layout>
      <c:overlay val="0"/>
      <c:spPr>
        <a:noFill/>
        <a:ln w="25400">
          <a:noFill/>
        </a:ln>
      </c:spPr>
    </c:title>
    <c:autoTitleDeleted val="0"/>
    <c:plotArea>
      <c:layout>
        <c:manualLayout>
          <c:layoutTarget val="inner"/>
          <c:xMode val="edge"/>
          <c:yMode val="edge"/>
          <c:x val="9.1560907827698004E-2"/>
          <c:y val="0.20689297171186941"/>
          <c:w val="0.90107723833985998"/>
          <c:h val="0.70190317876932051"/>
        </c:manualLayout>
      </c:layout>
      <c:barChart>
        <c:barDir val="col"/>
        <c:grouping val="clustered"/>
        <c:varyColors val="0"/>
        <c:ser>
          <c:idx val="0"/>
          <c:order val="0"/>
          <c:tx>
            <c:strRef>
              <c:f>'０７．実質公債費比率'!$B$3</c:f>
              <c:strCache>
                <c:ptCount val="1"/>
                <c:pt idx="0">
                  <c:v>実質公債費比率（％）</c:v>
                </c:pt>
              </c:strCache>
            </c:strRef>
          </c:tx>
          <c:spPr>
            <a:solidFill>
              <a:srgbClr val="FFCC99"/>
            </a:solidFill>
            <a:ln w="12700">
              <a:solidFill>
                <a:srgbClr val="000000"/>
              </a:solidFill>
              <a:prstDash val="solid"/>
            </a:ln>
          </c:spPr>
          <c:invertIfNegative val="0"/>
          <c:cat>
            <c:strRef>
              <c:f>'０７．実質公債費比率'!$A$4:$A$17</c:f>
              <c:strCache>
                <c:ptCount val="14"/>
                <c:pt idx="0">
                  <c:v>Ｈ２２</c:v>
                </c:pt>
                <c:pt idx="1">
                  <c:v>Ｈ２３</c:v>
                </c:pt>
                <c:pt idx="2">
                  <c:v>Ｈ２４</c:v>
                </c:pt>
                <c:pt idx="3">
                  <c:v>Ｈ２５</c:v>
                </c:pt>
                <c:pt idx="4">
                  <c:v>Ｈ２６</c:v>
                </c:pt>
                <c:pt idx="5">
                  <c:v>Ｈ２７</c:v>
                </c:pt>
                <c:pt idx="6">
                  <c:v>Ｈ２８</c:v>
                </c:pt>
                <c:pt idx="7">
                  <c:v>Ｈ２９</c:v>
                </c:pt>
                <c:pt idx="8">
                  <c:v>Ｈ３０</c:v>
                </c:pt>
                <c:pt idx="9">
                  <c:v>Ｒ１</c:v>
                </c:pt>
                <c:pt idx="10">
                  <c:v>Ｒ２</c:v>
                </c:pt>
                <c:pt idx="11">
                  <c:v>Ｒ３</c:v>
                </c:pt>
                <c:pt idx="12">
                  <c:v>Ｒ４</c:v>
                </c:pt>
                <c:pt idx="13">
                  <c:v>Ｒ５</c:v>
                </c:pt>
              </c:strCache>
            </c:strRef>
          </c:cat>
          <c:val>
            <c:numRef>
              <c:f>'０７．実質公債費比率'!$B$4:$B$17</c:f>
              <c:numCache>
                <c:formatCode>0.0_);[Red]\(0.0\)</c:formatCode>
                <c:ptCount val="14"/>
                <c:pt idx="0">
                  <c:v>6.3</c:v>
                </c:pt>
                <c:pt idx="1">
                  <c:v>5.7</c:v>
                </c:pt>
                <c:pt idx="2">
                  <c:v>5.7</c:v>
                </c:pt>
                <c:pt idx="3">
                  <c:v>5.8</c:v>
                </c:pt>
                <c:pt idx="4">
                  <c:v>5.4</c:v>
                </c:pt>
                <c:pt idx="5">
                  <c:v>4.5999999999999996</c:v>
                </c:pt>
                <c:pt idx="6">
                  <c:v>3.9</c:v>
                </c:pt>
                <c:pt idx="7">
                  <c:v>3</c:v>
                </c:pt>
                <c:pt idx="8">
                  <c:v>2.6</c:v>
                </c:pt>
                <c:pt idx="9">
                  <c:v>2.2000000000000002</c:v>
                </c:pt>
                <c:pt idx="10">
                  <c:v>2.5</c:v>
                </c:pt>
                <c:pt idx="11">
                  <c:v>2.7</c:v>
                </c:pt>
                <c:pt idx="12">
                  <c:v>3.1</c:v>
                </c:pt>
                <c:pt idx="13">
                  <c:v>3.6</c:v>
                </c:pt>
              </c:numCache>
            </c:numRef>
          </c:val>
          <c:extLst>
            <c:ext xmlns:c16="http://schemas.microsoft.com/office/drawing/2014/chart" uri="{C3380CC4-5D6E-409C-BE32-E72D297353CC}">
              <c16:uniqueId val="{00000000-8E53-40F6-812D-52F34A606639}"/>
            </c:ext>
          </c:extLst>
        </c:ser>
        <c:dLbls>
          <c:showLegendKey val="0"/>
          <c:showVal val="0"/>
          <c:showCatName val="0"/>
          <c:showSerName val="0"/>
          <c:showPercent val="0"/>
          <c:showBubbleSize val="0"/>
        </c:dLbls>
        <c:gapWidth val="150"/>
        <c:axId val="2044488624"/>
        <c:axId val="1"/>
      </c:barChart>
      <c:catAx>
        <c:axId val="20444886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実質公債費比率（％）</a:t>
                </a:r>
              </a:p>
            </c:rich>
          </c:tx>
          <c:layout>
            <c:manualLayout>
              <c:xMode val="edge"/>
              <c:yMode val="edge"/>
              <c:x val="6.0573840959684822E-3"/>
              <c:y val="0.30618915979928468"/>
            </c:manualLayout>
          </c:layout>
          <c:overlay val="0"/>
          <c:spPr>
            <a:noFill/>
            <a:ln w="25400">
              <a:noFill/>
            </a:ln>
          </c:spPr>
        </c:title>
        <c:numFmt formatCode="0.0_);[Red]\(0.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20444886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経常収支比率の推移</a:t>
            </a:r>
          </a:p>
        </c:rich>
      </c:tx>
      <c:layout>
        <c:manualLayout>
          <c:xMode val="edge"/>
          <c:yMode val="edge"/>
          <c:x val="0.4044546552503559"/>
          <c:y val="6.760984738018859E-2"/>
        </c:manualLayout>
      </c:layout>
      <c:overlay val="0"/>
      <c:spPr>
        <a:noFill/>
        <a:ln w="25400">
          <a:noFill/>
        </a:ln>
      </c:spPr>
    </c:title>
    <c:autoTitleDeleted val="0"/>
    <c:plotArea>
      <c:layout>
        <c:manualLayout>
          <c:layoutTarget val="inner"/>
          <c:xMode val="edge"/>
          <c:yMode val="edge"/>
          <c:x val="8.5007718745054472E-2"/>
          <c:y val="0.16407694183858085"/>
          <c:w val="0.90081905290848885"/>
          <c:h val="0.66391258131568498"/>
        </c:manualLayout>
      </c:layout>
      <c:barChart>
        <c:barDir val="col"/>
        <c:grouping val="clustered"/>
        <c:varyColors val="0"/>
        <c:ser>
          <c:idx val="0"/>
          <c:order val="0"/>
          <c:spPr>
            <a:solidFill>
              <a:srgbClr val="FFCC99"/>
            </a:solidFill>
            <a:ln w="12700">
              <a:solidFill>
                <a:srgbClr val="000000"/>
              </a:solidFill>
              <a:prstDash val="solid"/>
            </a:ln>
          </c:spPr>
          <c:invertIfNegative val="0"/>
          <c:cat>
            <c:strRef>
              <c:f>'０８．経常収支比率'!$A$4:$A$26</c:f>
              <c:strCache>
                <c:ptCount val="23"/>
                <c:pt idx="0">
                  <c:v>Ｈ１３</c:v>
                </c:pt>
                <c:pt idx="1">
                  <c:v>Ｈ１４</c:v>
                </c:pt>
                <c:pt idx="2">
                  <c:v>Ｈ１５</c:v>
                </c:pt>
                <c:pt idx="3">
                  <c:v>Ｈ１６</c:v>
                </c:pt>
                <c:pt idx="4">
                  <c:v>Ｈ１７</c:v>
                </c:pt>
                <c:pt idx="5">
                  <c:v>Ｈ１８</c:v>
                </c:pt>
                <c:pt idx="6">
                  <c:v>Ｈ１９</c:v>
                </c:pt>
                <c:pt idx="7">
                  <c:v>Ｈ２０</c:v>
                </c:pt>
                <c:pt idx="8">
                  <c:v>Ｈ２１</c:v>
                </c:pt>
                <c:pt idx="9">
                  <c:v>Ｈ２２</c:v>
                </c:pt>
                <c:pt idx="10">
                  <c:v>Ｈ２３</c:v>
                </c:pt>
                <c:pt idx="11">
                  <c:v>Ｈ２４</c:v>
                </c:pt>
                <c:pt idx="12">
                  <c:v>Ｈ２５</c:v>
                </c:pt>
                <c:pt idx="13">
                  <c:v>Ｈ２６</c:v>
                </c:pt>
                <c:pt idx="14">
                  <c:v>Ｈ２７</c:v>
                </c:pt>
                <c:pt idx="15">
                  <c:v>Ｈ２８</c:v>
                </c:pt>
                <c:pt idx="16">
                  <c:v>Ｈ２９</c:v>
                </c:pt>
                <c:pt idx="17">
                  <c:v>Ｈ３０</c:v>
                </c:pt>
                <c:pt idx="18">
                  <c:v>Ｒ１</c:v>
                </c:pt>
                <c:pt idx="19">
                  <c:v>Ｒ２</c:v>
                </c:pt>
                <c:pt idx="20">
                  <c:v>Ｒ３</c:v>
                </c:pt>
                <c:pt idx="21">
                  <c:v>Ｒ４</c:v>
                </c:pt>
                <c:pt idx="22">
                  <c:v>Ｒ５</c:v>
                </c:pt>
              </c:strCache>
            </c:strRef>
          </c:cat>
          <c:val>
            <c:numRef>
              <c:f>'０８．経常収支比率'!$B$4:$B$26</c:f>
              <c:numCache>
                <c:formatCode>0.0_);[Red]\(0.0\)</c:formatCode>
                <c:ptCount val="23"/>
                <c:pt idx="0">
                  <c:v>67.5</c:v>
                </c:pt>
                <c:pt idx="1">
                  <c:v>67.3</c:v>
                </c:pt>
                <c:pt idx="2">
                  <c:v>71.8</c:v>
                </c:pt>
                <c:pt idx="3">
                  <c:v>76.400000000000006</c:v>
                </c:pt>
                <c:pt idx="4">
                  <c:v>74.8</c:v>
                </c:pt>
                <c:pt idx="5">
                  <c:v>83.4</c:v>
                </c:pt>
                <c:pt idx="6">
                  <c:v>80.7</c:v>
                </c:pt>
                <c:pt idx="7">
                  <c:v>79.099999999999994</c:v>
                </c:pt>
                <c:pt idx="8">
                  <c:v>81.099999999999994</c:v>
                </c:pt>
                <c:pt idx="9">
                  <c:v>80.900000000000006</c:v>
                </c:pt>
                <c:pt idx="10">
                  <c:v>84</c:v>
                </c:pt>
                <c:pt idx="11">
                  <c:v>81.8</c:v>
                </c:pt>
                <c:pt idx="12">
                  <c:v>79.2</c:v>
                </c:pt>
                <c:pt idx="13">
                  <c:v>80.900000000000006</c:v>
                </c:pt>
                <c:pt idx="14">
                  <c:v>85.1</c:v>
                </c:pt>
                <c:pt idx="15">
                  <c:v>89.9</c:v>
                </c:pt>
                <c:pt idx="16">
                  <c:v>87.1</c:v>
                </c:pt>
                <c:pt idx="17">
                  <c:v>86.1</c:v>
                </c:pt>
                <c:pt idx="18">
                  <c:v>87.2</c:v>
                </c:pt>
                <c:pt idx="19">
                  <c:v>89.1</c:v>
                </c:pt>
                <c:pt idx="20">
                  <c:v>81.599999999999994</c:v>
                </c:pt>
                <c:pt idx="21">
                  <c:v>82.7</c:v>
                </c:pt>
                <c:pt idx="22">
                  <c:v>87.1</c:v>
                </c:pt>
              </c:numCache>
            </c:numRef>
          </c:val>
          <c:extLst>
            <c:ext xmlns:c16="http://schemas.microsoft.com/office/drawing/2014/chart" uri="{C3380CC4-5D6E-409C-BE32-E72D297353CC}">
              <c16:uniqueId val="{00000000-A253-4FF7-B8CB-A953D2448C2A}"/>
            </c:ext>
          </c:extLst>
        </c:ser>
        <c:dLbls>
          <c:showLegendKey val="0"/>
          <c:showVal val="0"/>
          <c:showCatName val="0"/>
          <c:showSerName val="0"/>
          <c:showPercent val="0"/>
          <c:showBubbleSize val="0"/>
        </c:dLbls>
        <c:gapWidth val="150"/>
        <c:axId val="2044491536"/>
        <c:axId val="1"/>
      </c:barChart>
      <c:catAx>
        <c:axId val="20444915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600">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経常収支比率（％）</a:t>
                </a:r>
              </a:p>
            </c:rich>
          </c:tx>
          <c:layout>
            <c:manualLayout>
              <c:xMode val="edge"/>
              <c:yMode val="edge"/>
              <c:x val="2.391168680706721E-3"/>
              <c:y val="0.25490242117793527"/>
            </c:manualLayout>
          </c:layout>
          <c:overlay val="0"/>
          <c:spPr>
            <a:noFill/>
            <a:ln w="25400">
              <a:noFill/>
            </a:ln>
          </c:spPr>
        </c:title>
        <c:numFmt formatCode="0.0_);[Red]\(0.0\)" sourceLinked="1"/>
        <c:majorTickMark val="in"/>
        <c:minorTickMark val="none"/>
        <c:tickLblPos val="nextTo"/>
        <c:spPr>
          <a:ln w="3175">
            <a:solidFill>
              <a:srgbClr val="000000"/>
            </a:solidFill>
            <a:prstDash val="solid"/>
          </a:ln>
        </c:spPr>
        <c:txPr>
          <a:bodyPr rot="0" vert="horz"/>
          <a:lstStyle/>
          <a:p>
            <a:pPr>
              <a:defRPr sz="800">
                <a:latin typeface="ＭＳ ゴシック" panose="020B0609070205080204" pitchFamily="49" charset="-128"/>
                <a:ea typeface="ＭＳ ゴシック" panose="020B0609070205080204" pitchFamily="49" charset="-128"/>
              </a:defRPr>
            </a:pPr>
            <a:endParaRPr lang="ja-JP"/>
          </a:p>
        </c:txPr>
        <c:crossAx val="20444915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投資的経費率の推移</a:t>
            </a:r>
          </a:p>
        </c:rich>
      </c:tx>
      <c:layout>
        <c:manualLayout>
          <c:xMode val="edge"/>
          <c:yMode val="edge"/>
          <c:x val="0.3947751845525086"/>
          <c:y val="3.6303278991534509E-2"/>
        </c:manualLayout>
      </c:layout>
      <c:overlay val="0"/>
      <c:spPr>
        <a:noFill/>
        <a:ln w="25400">
          <a:noFill/>
        </a:ln>
      </c:spPr>
    </c:title>
    <c:autoTitleDeleted val="0"/>
    <c:plotArea>
      <c:layout>
        <c:manualLayout>
          <c:layoutTarget val="inner"/>
          <c:xMode val="edge"/>
          <c:yMode val="edge"/>
          <c:x val="9.974364710093056E-2"/>
          <c:y val="0.15650398861659146"/>
          <c:w val="0.89235564304461923"/>
          <c:h val="0.75508050959922157"/>
        </c:manualLayout>
      </c:layout>
      <c:barChart>
        <c:barDir val="col"/>
        <c:grouping val="clustered"/>
        <c:varyColors val="0"/>
        <c:ser>
          <c:idx val="0"/>
          <c:order val="0"/>
          <c:tx>
            <c:strRef>
              <c:f>'０９．投資的経費比率'!$B$3</c:f>
              <c:strCache>
                <c:ptCount val="1"/>
                <c:pt idx="0">
                  <c:v>投資的経費率（％）</c:v>
                </c:pt>
              </c:strCache>
            </c:strRef>
          </c:tx>
          <c:spPr>
            <a:solidFill>
              <a:srgbClr val="FFCC99"/>
            </a:solidFill>
            <a:ln w="12700">
              <a:solidFill>
                <a:srgbClr val="000000"/>
              </a:solidFill>
              <a:prstDash val="solid"/>
            </a:ln>
          </c:spPr>
          <c:invertIfNegative val="0"/>
          <c:cat>
            <c:strRef>
              <c:f>'０９．投資的経費比率'!$A$4:$A$26</c:f>
              <c:strCache>
                <c:ptCount val="23"/>
                <c:pt idx="0">
                  <c:v>H１３</c:v>
                </c:pt>
                <c:pt idx="1">
                  <c:v>H１４</c:v>
                </c:pt>
                <c:pt idx="2">
                  <c:v>H１５</c:v>
                </c:pt>
                <c:pt idx="3">
                  <c:v>H１６</c:v>
                </c:pt>
                <c:pt idx="4">
                  <c:v>H１７</c:v>
                </c:pt>
                <c:pt idx="5">
                  <c:v>H１８</c:v>
                </c:pt>
                <c:pt idx="6">
                  <c:v>H１９</c:v>
                </c:pt>
                <c:pt idx="7">
                  <c:v>H２０</c:v>
                </c:pt>
                <c:pt idx="8">
                  <c:v>H２１</c:v>
                </c:pt>
                <c:pt idx="9">
                  <c:v>H２2</c:v>
                </c:pt>
                <c:pt idx="10">
                  <c:v>H２３</c:v>
                </c:pt>
                <c:pt idx="11">
                  <c:v>H２４</c:v>
                </c:pt>
                <c:pt idx="12">
                  <c:v>H２５</c:v>
                </c:pt>
                <c:pt idx="13">
                  <c:v>Ｈ２６</c:v>
                </c:pt>
                <c:pt idx="14">
                  <c:v>Ｈ２７</c:v>
                </c:pt>
                <c:pt idx="15">
                  <c:v>Ｈ２８</c:v>
                </c:pt>
                <c:pt idx="16">
                  <c:v>Ｈ２９</c:v>
                </c:pt>
                <c:pt idx="17">
                  <c:v>Ｈ３０</c:v>
                </c:pt>
                <c:pt idx="18">
                  <c:v>Ｒ１</c:v>
                </c:pt>
                <c:pt idx="19">
                  <c:v>Ｒ２</c:v>
                </c:pt>
                <c:pt idx="20">
                  <c:v>Ｒ３</c:v>
                </c:pt>
                <c:pt idx="21">
                  <c:v>Ｒ４</c:v>
                </c:pt>
                <c:pt idx="22">
                  <c:v>Ｒ５</c:v>
                </c:pt>
              </c:strCache>
            </c:strRef>
          </c:cat>
          <c:val>
            <c:numRef>
              <c:f>'０９．投資的経費比率'!$B$4:$B$26</c:f>
              <c:numCache>
                <c:formatCode>0.0_);[Red]\(0.0\)</c:formatCode>
                <c:ptCount val="23"/>
                <c:pt idx="0">
                  <c:v>25.6</c:v>
                </c:pt>
                <c:pt idx="1">
                  <c:v>24.5</c:v>
                </c:pt>
                <c:pt idx="2">
                  <c:v>18.399999999999999</c:v>
                </c:pt>
                <c:pt idx="3">
                  <c:v>23</c:v>
                </c:pt>
                <c:pt idx="4">
                  <c:v>14.9</c:v>
                </c:pt>
                <c:pt idx="5">
                  <c:v>15.5</c:v>
                </c:pt>
                <c:pt idx="6">
                  <c:v>15.7</c:v>
                </c:pt>
                <c:pt idx="7">
                  <c:v>9.6</c:v>
                </c:pt>
                <c:pt idx="8">
                  <c:v>9.6</c:v>
                </c:pt>
                <c:pt idx="9">
                  <c:v>10.5</c:v>
                </c:pt>
                <c:pt idx="10">
                  <c:v>6.2</c:v>
                </c:pt>
                <c:pt idx="11">
                  <c:v>10.6</c:v>
                </c:pt>
                <c:pt idx="12">
                  <c:v>7.5</c:v>
                </c:pt>
                <c:pt idx="13">
                  <c:v>6.9</c:v>
                </c:pt>
                <c:pt idx="14">
                  <c:v>6.8</c:v>
                </c:pt>
                <c:pt idx="15">
                  <c:v>7.2</c:v>
                </c:pt>
                <c:pt idx="16">
                  <c:v>6.9</c:v>
                </c:pt>
                <c:pt idx="17">
                  <c:v>4.7</c:v>
                </c:pt>
                <c:pt idx="18">
                  <c:v>8.3000000000000007</c:v>
                </c:pt>
                <c:pt idx="19">
                  <c:v>7.2</c:v>
                </c:pt>
                <c:pt idx="20">
                  <c:v>9.6999999999999993</c:v>
                </c:pt>
                <c:pt idx="21">
                  <c:v>12.4</c:v>
                </c:pt>
                <c:pt idx="22">
                  <c:v>9.3000000000000007</c:v>
                </c:pt>
              </c:numCache>
            </c:numRef>
          </c:val>
          <c:extLst>
            <c:ext xmlns:c16="http://schemas.microsoft.com/office/drawing/2014/chart" uri="{C3380CC4-5D6E-409C-BE32-E72D297353CC}">
              <c16:uniqueId val="{00000000-99E8-4938-8F5B-03598AD27E71}"/>
            </c:ext>
          </c:extLst>
        </c:ser>
        <c:dLbls>
          <c:showLegendKey val="0"/>
          <c:showVal val="0"/>
          <c:showCatName val="0"/>
          <c:showSerName val="0"/>
          <c:showPercent val="0"/>
          <c:showBubbleSize val="0"/>
        </c:dLbls>
        <c:gapWidth val="150"/>
        <c:axId val="2044487376"/>
        <c:axId val="1"/>
      </c:barChart>
      <c:catAx>
        <c:axId val="20444873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600">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投資的経費率（%）</a:t>
                </a:r>
              </a:p>
            </c:rich>
          </c:tx>
          <c:layout>
            <c:manualLayout>
              <c:xMode val="edge"/>
              <c:yMode val="edge"/>
              <c:x val="2.4606299212598434E-3"/>
              <c:y val="0.27911161211686142"/>
            </c:manualLayout>
          </c:layout>
          <c:overlay val="0"/>
          <c:spPr>
            <a:noFill/>
            <a:ln w="25400">
              <a:noFill/>
            </a:ln>
          </c:spPr>
        </c:title>
        <c:numFmt formatCode="0.0_);[Red]\(0.0\)" sourceLinked="1"/>
        <c:majorTickMark val="in"/>
        <c:minorTickMark val="none"/>
        <c:tickLblPos val="nextTo"/>
        <c:spPr>
          <a:ln w="3175">
            <a:solidFill>
              <a:srgbClr val="000000"/>
            </a:solidFill>
            <a:prstDash val="solid"/>
          </a:ln>
        </c:spPr>
        <c:txPr>
          <a:bodyPr rot="0" vert="horz"/>
          <a:lstStyle/>
          <a:p>
            <a:pPr>
              <a:defRPr sz="800">
                <a:latin typeface="ＭＳ ゴシック" panose="020B0609070205080204" pitchFamily="49" charset="-128"/>
                <a:ea typeface="ＭＳ ゴシック" panose="020B0609070205080204" pitchFamily="49" charset="-128"/>
              </a:defRPr>
            </a:pPr>
            <a:endParaRPr lang="ja-JP"/>
          </a:p>
        </c:txPr>
        <c:crossAx val="20444873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幼稚園児数（人）</a:t>
            </a:r>
          </a:p>
        </c:rich>
      </c:tx>
      <c:layout>
        <c:manualLayout>
          <c:xMode val="edge"/>
          <c:yMode val="edge"/>
          <c:x val="0.42434784193642466"/>
          <c:y val="4.5918582886302559E-2"/>
        </c:manualLayout>
      </c:layout>
      <c:overlay val="0"/>
      <c:spPr>
        <a:noFill/>
        <a:ln w="25400">
          <a:noFill/>
        </a:ln>
      </c:spPr>
    </c:title>
    <c:autoTitleDeleted val="0"/>
    <c:plotArea>
      <c:layout>
        <c:manualLayout>
          <c:layoutTarget val="inner"/>
          <c:xMode val="edge"/>
          <c:yMode val="edge"/>
          <c:x val="7.8260869565217397E-2"/>
          <c:y val="0.25510267633598827"/>
          <c:w val="0.8973913043478261"/>
          <c:h val="0.53571562030557562"/>
        </c:manualLayout>
      </c:layout>
      <c:barChart>
        <c:barDir val="col"/>
        <c:grouping val="clustered"/>
        <c:varyColors val="0"/>
        <c:ser>
          <c:idx val="0"/>
          <c:order val="0"/>
          <c:tx>
            <c:strRef>
              <c:f>'１５．園児数推移'!$B$4</c:f>
              <c:strCache>
                <c:ptCount val="1"/>
                <c:pt idx="0">
                  <c:v>人数</c:v>
                </c:pt>
              </c:strCache>
            </c:strRef>
          </c:tx>
          <c:spPr>
            <a:solidFill>
              <a:srgbClr val="FFCC99"/>
            </a:solidFill>
            <a:ln w="12700">
              <a:solidFill>
                <a:srgbClr val="000000"/>
              </a:solidFill>
              <a:prstDash val="solid"/>
            </a:ln>
          </c:spPr>
          <c:invertIfNegative val="0"/>
          <c:cat>
            <c:strRef>
              <c:f>'１５．園児数推移'!$A$5:$A$23</c:f>
              <c:strCache>
                <c:ptCount val="19"/>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R1</c:v>
                </c:pt>
                <c:pt idx="14">
                  <c:v>R2</c:v>
                </c:pt>
                <c:pt idx="15">
                  <c:v>R3</c:v>
                </c:pt>
                <c:pt idx="16">
                  <c:v>R4</c:v>
                </c:pt>
                <c:pt idx="17">
                  <c:v>R5</c:v>
                </c:pt>
                <c:pt idx="18">
                  <c:v>R6</c:v>
                </c:pt>
              </c:strCache>
            </c:strRef>
          </c:cat>
          <c:val>
            <c:numRef>
              <c:f>'１５．園児数推移'!$B$5:$B$23</c:f>
              <c:numCache>
                <c:formatCode>General</c:formatCode>
                <c:ptCount val="19"/>
                <c:pt idx="0">
                  <c:v>445</c:v>
                </c:pt>
                <c:pt idx="1">
                  <c:v>436</c:v>
                </c:pt>
                <c:pt idx="2">
                  <c:v>386</c:v>
                </c:pt>
                <c:pt idx="3">
                  <c:v>410</c:v>
                </c:pt>
                <c:pt idx="4">
                  <c:v>398</c:v>
                </c:pt>
                <c:pt idx="5">
                  <c:v>412</c:v>
                </c:pt>
                <c:pt idx="6">
                  <c:v>413</c:v>
                </c:pt>
                <c:pt idx="7">
                  <c:v>423</c:v>
                </c:pt>
                <c:pt idx="8">
                  <c:v>431</c:v>
                </c:pt>
                <c:pt idx="9">
                  <c:v>379</c:v>
                </c:pt>
                <c:pt idx="10">
                  <c:v>386</c:v>
                </c:pt>
                <c:pt idx="11">
                  <c:v>389</c:v>
                </c:pt>
                <c:pt idx="12">
                  <c:v>358</c:v>
                </c:pt>
                <c:pt idx="13">
                  <c:v>339</c:v>
                </c:pt>
                <c:pt idx="14">
                  <c:v>253</c:v>
                </c:pt>
                <c:pt idx="15">
                  <c:v>220</c:v>
                </c:pt>
                <c:pt idx="16">
                  <c:v>194</c:v>
                </c:pt>
                <c:pt idx="17">
                  <c:v>188</c:v>
                </c:pt>
                <c:pt idx="18">
                  <c:v>182</c:v>
                </c:pt>
              </c:numCache>
            </c:numRef>
          </c:val>
          <c:extLst>
            <c:ext xmlns:c16="http://schemas.microsoft.com/office/drawing/2014/chart" uri="{C3380CC4-5D6E-409C-BE32-E72D297353CC}">
              <c16:uniqueId val="{00000000-A70B-4520-A276-5D1F37A92785}"/>
            </c:ext>
          </c:extLst>
        </c:ser>
        <c:dLbls>
          <c:showLegendKey val="0"/>
          <c:showVal val="0"/>
          <c:showCatName val="0"/>
          <c:showSerName val="0"/>
          <c:showPercent val="0"/>
          <c:showBubbleSize val="0"/>
        </c:dLbls>
        <c:gapWidth val="150"/>
        <c:axId val="508083967"/>
        <c:axId val="1"/>
      </c:barChart>
      <c:catAx>
        <c:axId val="5080839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508083967"/>
        <c:crosses val="autoZero"/>
        <c:crossBetween val="between"/>
        <c:majorUnit val="1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latin typeface="ＭＳ ゴシック" panose="020B0609070205080204" pitchFamily="49" charset="-128"/>
                <a:ea typeface="ＭＳ ゴシック" panose="020B0609070205080204" pitchFamily="49" charset="-128"/>
              </a:defRPr>
            </a:pPr>
            <a:r>
              <a:rPr lang="ja-JP" sz="1050">
                <a:latin typeface="ＭＳ ゴシック" panose="020B0609070205080204" pitchFamily="49" charset="-128"/>
                <a:ea typeface="ＭＳ ゴシック" panose="020B0609070205080204" pitchFamily="49" charset="-128"/>
              </a:rPr>
              <a:t>保育園児数（人）</a:t>
            </a:r>
          </a:p>
        </c:rich>
      </c:tx>
      <c:layout>
        <c:manualLayout>
          <c:xMode val="edge"/>
          <c:yMode val="edge"/>
          <c:x val="0.41217392096821232"/>
          <c:y val="3.8793039758919019E-2"/>
        </c:manualLayout>
      </c:layout>
      <c:overlay val="0"/>
      <c:spPr>
        <a:noFill/>
        <a:ln w="25400">
          <a:noFill/>
        </a:ln>
      </c:spPr>
    </c:title>
    <c:autoTitleDeleted val="0"/>
    <c:plotArea>
      <c:layout>
        <c:manualLayout>
          <c:layoutTarget val="inner"/>
          <c:xMode val="edge"/>
          <c:yMode val="edge"/>
          <c:x val="8.347826086956521E-2"/>
          <c:y val="0.23706946446799346"/>
          <c:w val="0.89217391304347871"/>
          <c:h val="0.57758742252202011"/>
        </c:manualLayout>
      </c:layout>
      <c:barChart>
        <c:barDir val="col"/>
        <c:grouping val="clustered"/>
        <c:varyColors val="0"/>
        <c:ser>
          <c:idx val="0"/>
          <c:order val="0"/>
          <c:tx>
            <c:strRef>
              <c:f>'１５．園児数推移'!$B$26</c:f>
              <c:strCache>
                <c:ptCount val="1"/>
                <c:pt idx="0">
                  <c:v>人数</c:v>
                </c:pt>
              </c:strCache>
            </c:strRef>
          </c:tx>
          <c:spPr>
            <a:solidFill>
              <a:srgbClr val="CCFFCC"/>
            </a:solidFill>
            <a:ln w="12700">
              <a:solidFill>
                <a:srgbClr val="000000"/>
              </a:solidFill>
              <a:prstDash val="solid"/>
            </a:ln>
          </c:spPr>
          <c:invertIfNegative val="0"/>
          <c:cat>
            <c:strRef>
              <c:f>'１５．園児数推移'!$A$27:$A$45</c:f>
              <c:strCache>
                <c:ptCount val="19"/>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R1</c:v>
                </c:pt>
                <c:pt idx="14">
                  <c:v>R2</c:v>
                </c:pt>
                <c:pt idx="15">
                  <c:v>R3</c:v>
                </c:pt>
                <c:pt idx="16">
                  <c:v>R4</c:v>
                </c:pt>
                <c:pt idx="17">
                  <c:v>R5</c:v>
                </c:pt>
                <c:pt idx="18">
                  <c:v>R6</c:v>
                </c:pt>
              </c:strCache>
            </c:strRef>
          </c:cat>
          <c:val>
            <c:numRef>
              <c:f>'１５．園児数推移'!$B$27:$B$45</c:f>
              <c:numCache>
                <c:formatCode>General</c:formatCode>
                <c:ptCount val="19"/>
                <c:pt idx="0">
                  <c:v>324</c:v>
                </c:pt>
                <c:pt idx="1">
                  <c:v>338</c:v>
                </c:pt>
                <c:pt idx="2">
                  <c:v>326</c:v>
                </c:pt>
                <c:pt idx="3">
                  <c:v>299</c:v>
                </c:pt>
                <c:pt idx="4">
                  <c:v>288</c:v>
                </c:pt>
                <c:pt idx="5">
                  <c:v>310</c:v>
                </c:pt>
                <c:pt idx="6">
                  <c:v>355</c:v>
                </c:pt>
                <c:pt idx="7">
                  <c:v>381</c:v>
                </c:pt>
                <c:pt idx="8">
                  <c:v>402</c:v>
                </c:pt>
                <c:pt idx="9">
                  <c:v>418</c:v>
                </c:pt>
                <c:pt idx="10">
                  <c:v>448</c:v>
                </c:pt>
                <c:pt idx="11">
                  <c:v>459</c:v>
                </c:pt>
                <c:pt idx="12">
                  <c:v>507</c:v>
                </c:pt>
                <c:pt idx="13">
                  <c:v>522</c:v>
                </c:pt>
                <c:pt idx="14">
                  <c:v>626</c:v>
                </c:pt>
                <c:pt idx="15">
                  <c:v>670</c:v>
                </c:pt>
                <c:pt idx="16">
                  <c:v>690</c:v>
                </c:pt>
                <c:pt idx="17">
                  <c:v>678</c:v>
                </c:pt>
                <c:pt idx="18">
                  <c:v>660</c:v>
                </c:pt>
              </c:numCache>
            </c:numRef>
          </c:val>
          <c:extLst>
            <c:ext xmlns:c16="http://schemas.microsoft.com/office/drawing/2014/chart" uri="{C3380CC4-5D6E-409C-BE32-E72D297353CC}">
              <c16:uniqueId val="{00000000-1191-47A6-A32E-94910115F24D}"/>
            </c:ext>
          </c:extLst>
        </c:ser>
        <c:dLbls>
          <c:showLegendKey val="0"/>
          <c:showVal val="0"/>
          <c:showCatName val="0"/>
          <c:showSerName val="0"/>
          <c:showPercent val="0"/>
          <c:showBubbleSize val="0"/>
        </c:dLbls>
        <c:gapWidth val="150"/>
        <c:axId val="638618191"/>
        <c:axId val="1"/>
      </c:barChart>
      <c:catAx>
        <c:axId val="638618191"/>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80">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880">
                <a:latin typeface="ＭＳ ゴシック" panose="020B0609070205080204" pitchFamily="49" charset="-128"/>
                <a:ea typeface="ＭＳ ゴシック" panose="020B0609070205080204" pitchFamily="49" charset="-128"/>
              </a:defRPr>
            </a:pPr>
            <a:endParaRPr lang="ja-JP"/>
          </a:p>
        </c:txPr>
        <c:crossAx val="638618191"/>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児童数の推移（小学生）学年別</a:t>
            </a:r>
          </a:p>
        </c:rich>
      </c:tx>
      <c:layout>
        <c:manualLayout>
          <c:xMode val="edge"/>
          <c:yMode val="edge"/>
          <c:x val="0.35628370182540742"/>
          <c:y val="2.9288494694370878E-2"/>
        </c:manualLayout>
      </c:layout>
      <c:overlay val="0"/>
      <c:spPr>
        <a:noFill/>
        <a:ln w="25400">
          <a:noFill/>
        </a:ln>
      </c:spPr>
    </c:title>
    <c:autoTitleDeleted val="0"/>
    <c:plotArea>
      <c:layout>
        <c:manualLayout>
          <c:layoutTarget val="inner"/>
          <c:xMode val="edge"/>
          <c:yMode val="edge"/>
          <c:x val="0.10562819887646428"/>
          <c:y val="0.13606917392934778"/>
          <c:w val="0.71576317698640513"/>
          <c:h val="0.78959518626215563"/>
        </c:manualLayout>
      </c:layout>
      <c:barChart>
        <c:barDir val="col"/>
        <c:grouping val="stacked"/>
        <c:varyColors val="0"/>
        <c:ser>
          <c:idx val="0"/>
          <c:order val="0"/>
          <c:tx>
            <c:strRef>
              <c:f>'１６．児童数推移'!$B$4</c:f>
              <c:strCache>
                <c:ptCount val="1"/>
                <c:pt idx="0">
                  <c:v>1年生</c:v>
                </c:pt>
              </c:strCache>
            </c:strRef>
          </c:tx>
          <c:spPr>
            <a:solidFill>
              <a:srgbClr val="9999FF"/>
            </a:solidFill>
            <a:ln w="12700">
              <a:solidFill>
                <a:srgbClr val="000000"/>
              </a:solidFill>
              <a:prstDash val="solid"/>
            </a:ln>
          </c:spPr>
          <c:invertIfNegative val="0"/>
          <c:cat>
            <c:strRef>
              <c:f>'１６．児童数推移'!$A$5:$A$23</c:f>
              <c:strCache>
                <c:ptCount val="19"/>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R1</c:v>
                </c:pt>
                <c:pt idx="14">
                  <c:v>R2</c:v>
                </c:pt>
                <c:pt idx="15">
                  <c:v>R3</c:v>
                </c:pt>
                <c:pt idx="16">
                  <c:v>R4</c:v>
                </c:pt>
                <c:pt idx="17">
                  <c:v>R5</c:v>
                </c:pt>
                <c:pt idx="18">
                  <c:v>R6</c:v>
                </c:pt>
              </c:strCache>
            </c:strRef>
          </c:cat>
          <c:val>
            <c:numRef>
              <c:f>'１６．児童数推移'!$B$5:$B$23</c:f>
              <c:numCache>
                <c:formatCode>General</c:formatCode>
                <c:ptCount val="19"/>
                <c:pt idx="0">
                  <c:v>258</c:v>
                </c:pt>
                <c:pt idx="1">
                  <c:v>240</c:v>
                </c:pt>
                <c:pt idx="2">
                  <c:v>228</c:v>
                </c:pt>
                <c:pt idx="3">
                  <c:v>246</c:v>
                </c:pt>
                <c:pt idx="4">
                  <c:v>234</c:v>
                </c:pt>
                <c:pt idx="5">
                  <c:v>225</c:v>
                </c:pt>
                <c:pt idx="6">
                  <c:v>236</c:v>
                </c:pt>
                <c:pt idx="7">
                  <c:v>223</c:v>
                </c:pt>
                <c:pt idx="8">
                  <c:v>233</c:v>
                </c:pt>
                <c:pt idx="9">
                  <c:v>264</c:v>
                </c:pt>
                <c:pt idx="10">
                  <c:v>223</c:v>
                </c:pt>
                <c:pt idx="11">
                  <c:v>249</c:v>
                </c:pt>
                <c:pt idx="12">
                  <c:v>232</c:v>
                </c:pt>
                <c:pt idx="13">
                  <c:v>252</c:v>
                </c:pt>
                <c:pt idx="14">
                  <c:v>235</c:v>
                </c:pt>
                <c:pt idx="15">
                  <c:v>245</c:v>
                </c:pt>
                <c:pt idx="16">
                  <c:v>256</c:v>
                </c:pt>
                <c:pt idx="17">
                  <c:v>241</c:v>
                </c:pt>
                <c:pt idx="18">
                  <c:v>230</c:v>
                </c:pt>
              </c:numCache>
            </c:numRef>
          </c:val>
          <c:extLst>
            <c:ext xmlns:c16="http://schemas.microsoft.com/office/drawing/2014/chart" uri="{C3380CC4-5D6E-409C-BE32-E72D297353CC}">
              <c16:uniqueId val="{00000000-A9CC-446E-B3BF-44E4B9FB40DE}"/>
            </c:ext>
          </c:extLst>
        </c:ser>
        <c:ser>
          <c:idx val="1"/>
          <c:order val="1"/>
          <c:tx>
            <c:strRef>
              <c:f>'１６．児童数推移'!$C$4</c:f>
              <c:strCache>
                <c:ptCount val="1"/>
                <c:pt idx="0">
                  <c:v>2年生</c:v>
                </c:pt>
              </c:strCache>
            </c:strRef>
          </c:tx>
          <c:spPr>
            <a:solidFill>
              <a:srgbClr val="993366"/>
            </a:solidFill>
            <a:ln w="12700">
              <a:solidFill>
                <a:srgbClr val="000000"/>
              </a:solidFill>
              <a:prstDash val="solid"/>
            </a:ln>
          </c:spPr>
          <c:invertIfNegative val="0"/>
          <c:cat>
            <c:strRef>
              <c:f>'１６．児童数推移'!$A$5:$A$23</c:f>
              <c:strCache>
                <c:ptCount val="19"/>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R1</c:v>
                </c:pt>
                <c:pt idx="14">
                  <c:v>R2</c:v>
                </c:pt>
                <c:pt idx="15">
                  <c:v>R3</c:v>
                </c:pt>
                <c:pt idx="16">
                  <c:v>R4</c:v>
                </c:pt>
                <c:pt idx="17">
                  <c:v>R5</c:v>
                </c:pt>
                <c:pt idx="18">
                  <c:v>R6</c:v>
                </c:pt>
              </c:strCache>
            </c:strRef>
          </c:cat>
          <c:val>
            <c:numRef>
              <c:f>'１６．児童数推移'!$C$5:$C$23</c:f>
              <c:numCache>
                <c:formatCode>General</c:formatCode>
                <c:ptCount val="19"/>
                <c:pt idx="0">
                  <c:v>230</c:v>
                </c:pt>
                <c:pt idx="1">
                  <c:v>263</c:v>
                </c:pt>
                <c:pt idx="2">
                  <c:v>241</c:v>
                </c:pt>
                <c:pt idx="3">
                  <c:v>231</c:v>
                </c:pt>
                <c:pt idx="4">
                  <c:v>247</c:v>
                </c:pt>
                <c:pt idx="5">
                  <c:v>235</c:v>
                </c:pt>
                <c:pt idx="6">
                  <c:v>225</c:v>
                </c:pt>
                <c:pt idx="7">
                  <c:v>235</c:v>
                </c:pt>
                <c:pt idx="8">
                  <c:v>224</c:v>
                </c:pt>
                <c:pt idx="9">
                  <c:v>234</c:v>
                </c:pt>
                <c:pt idx="10">
                  <c:v>266</c:v>
                </c:pt>
                <c:pt idx="11">
                  <c:v>228</c:v>
                </c:pt>
                <c:pt idx="12">
                  <c:v>247</c:v>
                </c:pt>
                <c:pt idx="13">
                  <c:v>233</c:v>
                </c:pt>
                <c:pt idx="14">
                  <c:v>256</c:v>
                </c:pt>
                <c:pt idx="15">
                  <c:v>238</c:v>
                </c:pt>
                <c:pt idx="16">
                  <c:v>244</c:v>
                </c:pt>
                <c:pt idx="17">
                  <c:v>254</c:v>
                </c:pt>
                <c:pt idx="18">
                  <c:v>240</c:v>
                </c:pt>
              </c:numCache>
            </c:numRef>
          </c:val>
          <c:extLst>
            <c:ext xmlns:c16="http://schemas.microsoft.com/office/drawing/2014/chart" uri="{C3380CC4-5D6E-409C-BE32-E72D297353CC}">
              <c16:uniqueId val="{00000001-A9CC-446E-B3BF-44E4B9FB40DE}"/>
            </c:ext>
          </c:extLst>
        </c:ser>
        <c:ser>
          <c:idx val="2"/>
          <c:order val="2"/>
          <c:tx>
            <c:strRef>
              <c:f>'１６．児童数推移'!$D$4</c:f>
              <c:strCache>
                <c:ptCount val="1"/>
                <c:pt idx="0">
                  <c:v>3年生</c:v>
                </c:pt>
              </c:strCache>
            </c:strRef>
          </c:tx>
          <c:spPr>
            <a:solidFill>
              <a:srgbClr val="FFFFCC"/>
            </a:solidFill>
            <a:ln w="12700">
              <a:solidFill>
                <a:srgbClr val="000000"/>
              </a:solidFill>
              <a:prstDash val="solid"/>
            </a:ln>
          </c:spPr>
          <c:invertIfNegative val="0"/>
          <c:cat>
            <c:strRef>
              <c:f>'１６．児童数推移'!$A$5:$A$23</c:f>
              <c:strCache>
                <c:ptCount val="19"/>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R1</c:v>
                </c:pt>
                <c:pt idx="14">
                  <c:v>R2</c:v>
                </c:pt>
                <c:pt idx="15">
                  <c:v>R3</c:v>
                </c:pt>
                <c:pt idx="16">
                  <c:v>R4</c:v>
                </c:pt>
                <c:pt idx="17">
                  <c:v>R5</c:v>
                </c:pt>
                <c:pt idx="18">
                  <c:v>R6</c:v>
                </c:pt>
              </c:strCache>
            </c:strRef>
          </c:cat>
          <c:val>
            <c:numRef>
              <c:f>'１６．児童数推移'!$D$5:$D$23</c:f>
              <c:numCache>
                <c:formatCode>General</c:formatCode>
                <c:ptCount val="19"/>
                <c:pt idx="0">
                  <c:v>233</c:v>
                </c:pt>
                <c:pt idx="1">
                  <c:v>229</c:v>
                </c:pt>
                <c:pt idx="2">
                  <c:v>259</c:v>
                </c:pt>
                <c:pt idx="3">
                  <c:v>238</c:v>
                </c:pt>
                <c:pt idx="4">
                  <c:v>233</c:v>
                </c:pt>
                <c:pt idx="5">
                  <c:v>249</c:v>
                </c:pt>
                <c:pt idx="6">
                  <c:v>239</c:v>
                </c:pt>
                <c:pt idx="7">
                  <c:v>226</c:v>
                </c:pt>
                <c:pt idx="8">
                  <c:v>239</c:v>
                </c:pt>
                <c:pt idx="9">
                  <c:v>226</c:v>
                </c:pt>
                <c:pt idx="10">
                  <c:v>232</c:v>
                </c:pt>
                <c:pt idx="11">
                  <c:v>267</c:v>
                </c:pt>
                <c:pt idx="12">
                  <c:v>222</c:v>
                </c:pt>
                <c:pt idx="13">
                  <c:v>248</c:v>
                </c:pt>
                <c:pt idx="14">
                  <c:v>231</c:v>
                </c:pt>
                <c:pt idx="15">
                  <c:v>255</c:v>
                </c:pt>
                <c:pt idx="16">
                  <c:v>237</c:v>
                </c:pt>
                <c:pt idx="17">
                  <c:v>247</c:v>
                </c:pt>
                <c:pt idx="18">
                  <c:v>252</c:v>
                </c:pt>
              </c:numCache>
            </c:numRef>
          </c:val>
          <c:extLst>
            <c:ext xmlns:c16="http://schemas.microsoft.com/office/drawing/2014/chart" uri="{C3380CC4-5D6E-409C-BE32-E72D297353CC}">
              <c16:uniqueId val="{00000002-A9CC-446E-B3BF-44E4B9FB40DE}"/>
            </c:ext>
          </c:extLst>
        </c:ser>
        <c:ser>
          <c:idx val="3"/>
          <c:order val="3"/>
          <c:tx>
            <c:strRef>
              <c:f>'１６．児童数推移'!$E$4</c:f>
              <c:strCache>
                <c:ptCount val="1"/>
                <c:pt idx="0">
                  <c:v>4年生</c:v>
                </c:pt>
              </c:strCache>
            </c:strRef>
          </c:tx>
          <c:spPr>
            <a:solidFill>
              <a:srgbClr val="CCFFFF"/>
            </a:solidFill>
            <a:ln w="12700">
              <a:solidFill>
                <a:srgbClr val="000000"/>
              </a:solidFill>
              <a:prstDash val="solid"/>
            </a:ln>
          </c:spPr>
          <c:invertIfNegative val="0"/>
          <c:cat>
            <c:strRef>
              <c:f>'１６．児童数推移'!$A$5:$A$23</c:f>
              <c:strCache>
                <c:ptCount val="19"/>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R1</c:v>
                </c:pt>
                <c:pt idx="14">
                  <c:v>R2</c:v>
                </c:pt>
                <c:pt idx="15">
                  <c:v>R3</c:v>
                </c:pt>
                <c:pt idx="16">
                  <c:v>R4</c:v>
                </c:pt>
                <c:pt idx="17">
                  <c:v>R5</c:v>
                </c:pt>
                <c:pt idx="18">
                  <c:v>R6</c:v>
                </c:pt>
              </c:strCache>
            </c:strRef>
          </c:cat>
          <c:val>
            <c:numRef>
              <c:f>'１６．児童数推移'!$E$5:$E$23</c:f>
              <c:numCache>
                <c:formatCode>General</c:formatCode>
                <c:ptCount val="19"/>
                <c:pt idx="0">
                  <c:v>215</c:v>
                </c:pt>
                <c:pt idx="1">
                  <c:v>235</c:v>
                </c:pt>
                <c:pt idx="2">
                  <c:v>235</c:v>
                </c:pt>
                <c:pt idx="3">
                  <c:v>259</c:v>
                </c:pt>
                <c:pt idx="4">
                  <c:v>242</c:v>
                </c:pt>
                <c:pt idx="5">
                  <c:v>229</c:v>
                </c:pt>
                <c:pt idx="6">
                  <c:v>251</c:v>
                </c:pt>
                <c:pt idx="7">
                  <c:v>237</c:v>
                </c:pt>
                <c:pt idx="8">
                  <c:v>230</c:v>
                </c:pt>
                <c:pt idx="9">
                  <c:v>243</c:v>
                </c:pt>
                <c:pt idx="10">
                  <c:v>222</c:v>
                </c:pt>
                <c:pt idx="11">
                  <c:v>236</c:v>
                </c:pt>
                <c:pt idx="12">
                  <c:v>267</c:v>
                </c:pt>
                <c:pt idx="13">
                  <c:v>228</c:v>
                </c:pt>
                <c:pt idx="14">
                  <c:v>247</c:v>
                </c:pt>
                <c:pt idx="15">
                  <c:v>235</c:v>
                </c:pt>
                <c:pt idx="16">
                  <c:v>255</c:v>
                </c:pt>
                <c:pt idx="17">
                  <c:v>236</c:v>
                </c:pt>
                <c:pt idx="18">
                  <c:v>245</c:v>
                </c:pt>
              </c:numCache>
            </c:numRef>
          </c:val>
          <c:extLst>
            <c:ext xmlns:c16="http://schemas.microsoft.com/office/drawing/2014/chart" uri="{C3380CC4-5D6E-409C-BE32-E72D297353CC}">
              <c16:uniqueId val="{00000003-A9CC-446E-B3BF-44E4B9FB40DE}"/>
            </c:ext>
          </c:extLst>
        </c:ser>
        <c:ser>
          <c:idx val="4"/>
          <c:order val="4"/>
          <c:tx>
            <c:strRef>
              <c:f>'１６．児童数推移'!$F$4</c:f>
              <c:strCache>
                <c:ptCount val="1"/>
                <c:pt idx="0">
                  <c:v>5年生</c:v>
                </c:pt>
              </c:strCache>
            </c:strRef>
          </c:tx>
          <c:spPr>
            <a:solidFill>
              <a:srgbClr val="660066"/>
            </a:solidFill>
            <a:ln w="12700">
              <a:solidFill>
                <a:srgbClr val="000000"/>
              </a:solidFill>
              <a:prstDash val="solid"/>
            </a:ln>
          </c:spPr>
          <c:invertIfNegative val="0"/>
          <c:cat>
            <c:strRef>
              <c:f>'１６．児童数推移'!$A$5:$A$23</c:f>
              <c:strCache>
                <c:ptCount val="19"/>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R1</c:v>
                </c:pt>
                <c:pt idx="14">
                  <c:v>R2</c:v>
                </c:pt>
                <c:pt idx="15">
                  <c:v>R3</c:v>
                </c:pt>
                <c:pt idx="16">
                  <c:v>R4</c:v>
                </c:pt>
                <c:pt idx="17">
                  <c:v>R5</c:v>
                </c:pt>
                <c:pt idx="18">
                  <c:v>R6</c:v>
                </c:pt>
              </c:strCache>
            </c:strRef>
          </c:cat>
          <c:val>
            <c:numRef>
              <c:f>'１６．児童数推移'!$F$5:$F$23</c:f>
              <c:numCache>
                <c:formatCode>General</c:formatCode>
                <c:ptCount val="19"/>
                <c:pt idx="0">
                  <c:v>218</c:v>
                </c:pt>
                <c:pt idx="1">
                  <c:v>218</c:v>
                </c:pt>
                <c:pt idx="2">
                  <c:v>236</c:v>
                </c:pt>
                <c:pt idx="3">
                  <c:v>230</c:v>
                </c:pt>
                <c:pt idx="4">
                  <c:v>259</c:v>
                </c:pt>
                <c:pt idx="5">
                  <c:v>241</c:v>
                </c:pt>
                <c:pt idx="6">
                  <c:v>233</c:v>
                </c:pt>
                <c:pt idx="7">
                  <c:v>252</c:v>
                </c:pt>
                <c:pt idx="8">
                  <c:v>237</c:v>
                </c:pt>
                <c:pt idx="9">
                  <c:v>227</c:v>
                </c:pt>
                <c:pt idx="10">
                  <c:v>245</c:v>
                </c:pt>
                <c:pt idx="11">
                  <c:v>224</c:v>
                </c:pt>
                <c:pt idx="12">
                  <c:v>232</c:v>
                </c:pt>
                <c:pt idx="13">
                  <c:v>268</c:v>
                </c:pt>
                <c:pt idx="14">
                  <c:v>227</c:v>
                </c:pt>
                <c:pt idx="15">
                  <c:v>250</c:v>
                </c:pt>
                <c:pt idx="16">
                  <c:v>234</c:v>
                </c:pt>
                <c:pt idx="17">
                  <c:v>255</c:v>
                </c:pt>
                <c:pt idx="18">
                  <c:v>234</c:v>
                </c:pt>
              </c:numCache>
            </c:numRef>
          </c:val>
          <c:extLst>
            <c:ext xmlns:c16="http://schemas.microsoft.com/office/drawing/2014/chart" uri="{C3380CC4-5D6E-409C-BE32-E72D297353CC}">
              <c16:uniqueId val="{00000004-A9CC-446E-B3BF-44E4B9FB40DE}"/>
            </c:ext>
          </c:extLst>
        </c:ser>
        <c:ser>
          <c:idx val="5"/>
          <c:order val="5"/>
          <c:tx>
            <c:strRef>
              <c:f>'１６．児童数推移'!$G$4</c:f>
              <c:strCache>
                <c:ptCount val="1"/>
                <c:pt idx="0">
                  <c:v>6年生</c:v>
                </c:pt>
              </c:strCache>
            </c:strRef>
          </c:tx>
          <c:spPr>
            <a:solidFill>
              <a:srgbClr val="FF8080"/>
            </a:solidFill>
            <a:ln w="12700">
              <a:solidFill>
                <a:srgbClr val="000000"/>
              </a:solidFill>
              <a:prstDash val="solid"/>
            </a:ln>
          </c:spPr>
          <c:invertIfNegative val="0"/>
          <c:cat>
            <c:strRef>
              <c:f>'１６．児童数推移'!$A$5:$A$23</c:f>
              <c:strCache>
                <c:ptCount val="19"/>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R1</c:v>
                </c:pt>
                <c:pt idx="14">
                  <c:v>R2</c:v>
                </c:pt>
                <c:pt idx="15">
                  <c:v>R3</c:v>
                </c:pt>
                <c:pt idx="16">
                  <c:v>R4</c:v>
                </c:pt>
                <c:pt idx="17">
                  <c:v>R5</c:v>
                </c:pt>
                <c:pt idx="18">
                  <c:v>R6</c:v>
                </c:pt>
              </c:strCache>
            </c:strRef>
          </c:cat>
          <c:val>
            <c:numRef>
              <c:f>'１６．児童数推移'!$G$5:$G$23</c:f>
              <c:numCache>
                <c:formatCode>General</c:formatCode>
                <c:ptCount val="19"/>
                <c:pt idx="0">
                  <c:v>239</c:v>
                </c:pt>
                <c:pt idx="1">
                  <c:v>217</c:v>
                </c:pt>
                <c:pt idx="2">
                  <c:v>220</c:v>
                </c:pt>
                <c:pt idx="3">
                  <c:v>235</c:v>
                </c:pt>
                <c:pt idx="4">
                  <c:v>234</c:v>
                </c:pt>
                <c:pt idx="5">
                  <c:v>261</c:v>
                </c:pt>
                <c:pt idx="6">
                  <c:v>244</c:v>
                </c:pt>
                <c:pt idx="7">
                  <c:v>230</c:v>
                </c:pt>
                <c:pt idx="8">
                  <c:v>249</c:v>
                </c:pt>
                <c:pt idx="9">
                  <c:v>239</c:v>
                </c:pt>
                <c:pt idx="10">
                  <c:v>228</c:v>
                </c:pt>
                <c:pt idx="11">
                  <c:v>244</c:v>
                </c:pt>
                <c:pt idx="12">
                  <c:v>226</c:v>
                </c:pt>
                <c:pt idx="13">
                  <c:v>232</c:v>
                </c:pt>
                <c:pt idx="14">
                  <c:v>270</c:v>
                </c:pt>
                <c:pt idx="15">
                  <c:v>229</c:v>
                </c:pt>
                <c:pt idx="16">
                  <c:v>250</c:v>
                </c:pt>
                <c:pt idx="17">
                  <c:v>236</c:v>
                </c:pt>
                <c:pt idx="18">
                  <c:v>254</c:v>
                </c:pt>
              </c:numCache>
            </c:numRef>
          </c:val>
          <c:extLst>
            <c:ext xmlns:c16="http://schemas.microsoft.com/office/drawing/2014/chart" uri="{C3380CC4-5D6E-409C-BE32-E72D297353CC}">
              <c16:uniqueId val="{00000005-A9CC-446E-B3BF-44E4B9FB40DE}"/>
            </c:ext>
          </c:extLst>
        </c:ser>
        <c:ser>
          <c:idx val="6"/>
          <c:order val="6"/>
          <c:tx>
            <c:strRef>
              <c:f>'１６．児童数推移'!$H$4</c:f>
              <c:strCache>
                <c:ptCount val="1"/>
                <c:pt idx="0">
                  <c:v>合計</c:v>
                </c:pt>
              </c:strCache>
            </c:strRef>
          </c:tx>
          <c:spPr>
            <a:noFill/>
            <a:ln w="25400">
              <a:noFill/>
            </a:ln>
          </c:spPr>
          <c:invertIfNegative val="0"/>
          <c:dLbls>
            <c:spPr>
              <a:noFill/>
              <a:ln w="25400">
                <a:noFill/>
              </a:ln>
            </c:spPr>
            <c:txPr>
              <a:bodyPr wrap="square" lIns="38100" tIns="19050" rIns="38100" bIns="19050" anchor="ctr">
                <a:spAutoFit/>
              </a:bodyPr>
              <a:lstStyle/>
              <a:p>
                <a:pPr>
                  <a:defRPr>
                    <a:latin typeface="ＭＳ ゴシック" panose="020B0609070205080204" pitchFamily="49" charset="-128"/>
                    <a:ea typeface="ＭＳ ゴシック" panose="020B0609070205080204" pitchFamily="49"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'１６．児童数推移'!$A$5:$A$23</c:f>
              <c:strCache>
                <c:ptCount val="19"/>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R1</c:v>
                </c:pt>
                <c:pt idx="14">
                  <c:v>R2</c:v>
                </c:pt>
                <c:pt idx="15">
                  <c:v>R3</c:v>
                </c:pt>
                <c:pt idx="16">
                  <c:v>R4</c:v>
                </c:pt>
                <c:pt idx="17">
                  <c:v>R5</c:v>
                </c:pt>
                <c:pt idx="18">
                  <c:v>R6</c:v>
                </c:pt>
              </c:strCache>
            </c:strRef>
          </c:cat>
          <c:val>
            <c:numRef>
              <c:f>'１６．児童数推移'!$H$5:$H$23</c:f>
              <c:numCache>
                <c:formatCode>General</c:formatCode>
                <c:ptCount val="19"/>
                <c:pt idx="0">
                  <c:v>1393</c:v>
                </c:pt>
                <c:pt idx="1">
                  <c:v>1402</c:v>
                </c:pt>
                <c:pt idx="2">
                  <c:v>1419</c:v>
                </c:pt>
                <c:pt idx="3">
                  <c:v>1439</c:v>
                </c:pt>
                <c:pt idx="4">
                  <c:v>1449</c:v>
                </c:pt>
                <c:pt idx="5">
                  <c:v>1440</c:v>
                </c:pt>
                <c:pt idx="6">
                  <c:v>1428</c:v>
                </c:pt>
                <c:pt idx="7">
                  <c:v>1403</c:v>
                </c:pt>
                <c:pt idx="8">
                  <c:v>1412</c:v>
                </c:pt>
                <c:pt idx="9">
                  <c:v>1433</c:v>
                </c:pt>
                <c:pt idx="10">
                  <c:v>1416</c:v>
                </c:pt>
                <c:pt idx="11">
                  <c:v>1448</c:v>
                </c:pt>
                <c:pt idx="12">
                  <c:v>1426</c:v>
                </c:pt>
                <c:pt idx="13">
                  <c:v>1461</c:v>
                </c:pt>
                <c:pt idx="14">
                  <c:v>1466</c:v>
                </c:pt>
                <c:pt idx="15">
                  <c:v>1452</c:v>
                </c:pt>
                <c:pt idx="16">
                  <c:v>1476</c:v>
                </c:pt>
                <c:pt idx="17">
                  <c:v>1469</c:v>
                </c:pt>
                <c:pt idx="18">
                  <c:v>1455</c:v>
                </c:pt>
              </c:numCache>
            </c:numRef>
          </c:val>
          <c:extLst>
            <c:ext xmlns:c16="http://schemas.microsoft.com/office/drawing/2014/chart" uri="{C3380CC4-5D6E-409C-BE32-E72D297353CC}">
              <c16:uniqueId val="{00000006-A9CC-446E-B3BF-44E4B9FB40DE}"/>
            </c:ext>
          </c:extLst>
        </c:ser>
        <c:dLbls>
          <c:showLegendKey val="0"/>
          <c:showVal val="0"/>
          <c:showCatName val="0"/>
          <c:showSerName val="0"/>
          <c:showPercent val="0"/>
          <c:showBubbleSize val="0"/>
        </c:dLbls>
        <c:gapWidth val="150"/>
        <c:overlap val="100"/>
        <c:axId val="638611951"/>
        <c:axId val="1"/>
      </c:barChart>
      <c:catAx>
        <c:axId val="638611951"/>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max val="1500"/>
        </c:scaling>
        <c:delete val="0"/>
        <c:axPos val="l"/>
        <c:majorGridlines>
          <c:spPr>
            <a:ln w="3175">
              <a:solidFill>
                <a:srgbClr val="000000"/>
              </a:solidFill>
              <a:prstDash val="solid"/>
            </a:ln>
          </c:spPr>
        </c:majorGridlines>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（人）</a:t>
                </a:r>
              </a:p>
            </c:rich>
          </c:tx>
          <c:layout>
            <c:manualLayout>
              <c:xMode val="edge"/>
              <c:yMode val="edge"/>
              <c:x val="1.7620000889719295E-2"/>
              <c:y val="0.474895931462291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638611951"/>
        <c:crosses val="autoZero"/>
        <c:crossBetween val="between"/>
        <c:majorUnit val="100"/>
      </c:valAx>
      <c:spPr>
        <a:solidFill>
          <a:srgbClr val="C0C0C0"/>
        </a:solidFill>
        <a:ln w="12700">
          <a:solidFill>
            <a:srgbClr val="808080"/>
          </a:solidFill>
          <a:prstDash val="solid"/>
        </a:ln>
      </c:spPr>
    </c:plotArea>
    <c:legend>
      <c:legendPos val="r"/>
      <c:legendEntry>
        <c:idx val="0"/>
        <c:delete val="1"/>
      </c:legendEntry>
      <c:layout>
        <c:manualLayout>
          <c:xMode val="edge"/>
          <c:yMode val="edge"/>
          <c:x val="0.87340089665095944"/>
          <c:y val="0.35602034578872116"/>
          <c:w val="8.5209843575703353E-2"/>
          <c:h val="0.31293508101174211"/>
        </c:manualLayout>
      </c:layout>
      <c:overlay val="0"/>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世帯数、１世帯あたり世帯人員の推移</a:t>
            </a:r>
          </a:p>
        </c:rich>
      </c:tx>
      <c:layout>
        <c:manualLayout>
          <c:xMode val="edge"/>
          <c:yMode val="edge"/>
          <c:x val="0.32341686519954238"/>
          <c:y val="5.2901436100975183E-2"/>
        </c:manualLayout>
      </c:layout>
      <c:overlay val="0"/>
    </c:title>
    <c:autoTitleDeleted val="0"/>
    <c:plotArea>
      <c:layout>
        <c:manualLayout>
          <c:layoutTarget val="inner"/>
          <c:xMode val="edge"/>
          <c:yMode val="edge"/>
          <c:x val="9.2307741837516014E-2"/>
          <c:y val="0.18157229625120747"/>
          <c:w val="0.60549483038656338"/>
          <c:h val="0.70460891082558119"/>
        </c:manualLayout>
      </c:layout>
      <c:barChart>
        <c:barDir val="col"/>
        <c:grouping val="clustered"/>
        <c:varyColors val="0"/>
        <c:ser>
          <c:idx val="1"/>
          <c:order val="0"/>
          <c:tx>
            <c:strRef>
              <c:f>'０２．世帯数等'!$B$3</c:f>
              <c:strCache>
                <c:ptCount val="1"/>
                <c:pt idx="0">
                  <c:v>世帯数</c:v>
                </c:pt>
              </c:strCache>
            </c:strRef>
          </c:tx>
          <c:spPr>
            <a:solidFill>
              <a:srgbClr val="FFCC99"/>
            </a:solidFill>
            <a:ln w="12700">
              <a:solidFill>
                <a:srgbClr val="000000"/>
              </a:solidFill>
              <a:prstDash val="solid"/>
            </a:ln>
          </c:spPr>
          <c:invertIfNegative val="0"/>
          <c:cat>
            <c:strRef>
              <c:f>'０２．世帯数等'!$A$4:$A$14</c:f>
              <c:strCache>
                <c:ptCount val="11"/>
                <c:pt idx="0">
                  <c:v>Ｓ45</c:v>
                </c:pt>
                <c:pt idx="1">
                  <c:v>Ｓ50</c:v>
                </c:pt>
                <c:pt idx="2">
                  <c:v>Ｓ55</c:v>
                </c:pt>
                <c:pt idx="3">
                  <c:v>Ｓ60</c:v>
                </c:pt>
                <c:pt idx="4">
                  <c:v>Ｈ2</c:v>
                </c:pt>
                <c:pt idx="5">
                  <c:v>Ｈ7</c:v>
                </c:pt>
                <c:pt idx="6">
                  <c:v>Ｈ12</c:v>
                </c:pt>
                <c:pt idx="7">
                  <c:v>Ｈ17</c:v>
                </c:pt>
                <c:pt idx="8">
                  <c:v>Ｈ22</c:v>
                </c:pt>
                <c:pt idx="9">
                  <c:v>Ｈ27</c:v>
                </c:pt>
                <c:pt idx="10">
                  <c:v>R2</c:v>
                </c:pt>
              </c:strCache>
            </c:strRef>
          </c:cat>
          <c:val>
            <c:numRef>
              <c:f>'０２．世帯数等'!$B$4:$B$14</c:f>
              <c:numCache>
                <c:formatCode>#,##0_);[Red]\(#,##0\)</c:formatCode>
                <c:ptCount val="11"/>
                <c:pt idx="0">
                  <c:v>2164</c:v>
                </c:pt>
                <c:pt idx="1">
                  <c:v>2507</c:v>
                </c:pt>
                <c:pt idx="2">
                  <c:v>3882</c:v>
                </c:pt>
                <c:pt idx="3">
                  <c:v>4727</c:v>
                </c:pt>
                <c:pt idx="4">
                  <c:v>6547</c:v>
                </c:pt>
                <c:pt idx="5">
                  <c:v>7110</c:v>
                </c:pt>
                <c:pt idx="6">
                  <c:v>7687</c:v>
                </c:pt>
                <c:pt idx="7">
                  <c:v>8122</c:v>
                </c:pt>
                <c:pt idx="8">
                  <c:v>8580</c:v>
                </c:pt>
                <c:pt idx="9">
                  <c:v>8863</c:v>
                </c:pt>
                <c:pt idx="10">
                  <c:v>9539</c:v>
                </c:pt>
              </c:numCache>
            </c:numRef>
          </c:val>
          <c:extLst>
            <c:ext xmlns:c16="http://schemas.microsoft.com/office/drawing/2014/chart" uri="{C3380CC4-5D6E-409C-BE32-E72D297353CC}">
              <c16:uniqueId val="{00000000-7123-4E12-B7AF-3A1EB6E57CE8}"/>
            </c:ext>
          </c:extLst>
        </c:ser>
        <c:dLbls>
          <c:showLegendKey val="0"/>
          <c:showVal val="0"/>
          <c:showCatName val="0"/>
          <c:showSerName val="0"/>
          <c:showPercent val="0"/>
          <c:showBubbleSize val="0"/>
        </c:dLbls>
        <c:gapWidth val="150"/>
        <c:axId val="1179292143"/>
        <c:axId val="1"/>
      </c:barChart>
      <c:lineChart>
        <c:grouping val="standard"/>
        <c:varyColors val="0"/>
        <c:ser>
          <c:idx val="0"/>
          <c:order val="1"/>
          <c:tx>
            <c:strRef>
              <c:f>'０２．世帯数等'!$C$3</c:f>
              <c:strCache>
                <c:ptCount val="1"/>
                <c:pt idx="0">
                  <c:v>1世帯あたり世帯人員</c:v>
                </c:pt>
              </c:strCache>
            </c:strRef>
          </c:tx>
          <c:spPr>
            <a:ln w="12700">
              <a:solidFill>
                <a:srgbClr val="000080"/>
              </a:solidFill>
              <a:prstDash val="solid"/>
            </a:ln>
          </c:spPr>
          <c:marker>
            <c:symbol val="diamond"/>
            <c:size val="7"/>
            <c:spPr>
              <a:solidFill>
                <a:srgbClr val="CCFFCC"/>
              </a:solidFill>
              <a:ln>
                <a:solidFill>
                  <a:srgbClr val="000080"/>
                </a:solidFill>
                <a:prstDash val="solid"/>
              </a:ln>
            </c:spPr>
          </c:marker>
          <c:cat>
            <c:strRef>
              <c:f>'０２．世帯数等'!$A$4:$A$14</c:f>
              <c:strCache>
                <c:ptCount val="11"/>
                <c:pt idx="0">
                  <c:v>Ｓ45</c:v>
                </c:pt>
                <c:pt idx="1">
                  <c:v>Ｓ50</c:v>
                </c:pt>
                <c:pt idx="2">
                  <c:v>Ｓ55</c:v>
                </c:pt>
                <c:pt idx="3">
                  <c:v>Ｓ60</c:v>
                </c:pt>
                <c:pt idx="4">
                  <c:v>Ｈ2</c:v>
                </c:pt>
                <c:pt idx="5">
                  <c:v>Ｈ7</c:v>
                </c:pt>
                <c:pt idx="6">
                  <c:v>Ｈ12</c:v>
                </c:pt>
                <c:pt idx="7">
                  <c:v>Ｈ17</c:v>
                </c:pt>
                <c:pt idx="8">
                  <c:v>Ｈ22</c:v>
                </c:pt>
                <c:pt idx="9">
                  <c:v>Ｈ27</c:v>
                </c:pt>
                <c:pt idx="10">
                  <c:v>R2</c:v>
                </c:pt>
              </c:strCache>
            </c:strRef>
          </c:cat>
          <c:val>
            <c:numRef>
              <c:f>'０２．世帯数等'!$C$4:$C$14</c:f>
              <c:numCache>
                <c:formatCode>0.00_ </c:formatCode>
                <c:ptCount val="11"/>
                <c:pt idx="0">
                  <c:v>4.42</c:v>
                </c:pt>
                <c:pt idx="1">
                  <c:v>4.3</c:v>
                </c:pt>
                <c:pt idx="2">
                  <c:v>4</c:v>
                </c:pt>
                <c:pt idx="3">
                  <c:v>4.01</c:v>
                </c:pt>
                <c:pt idx="4">
                  <c:v>3.89</c:v>
                </c:pt>
                <c:pt idx="5">
                  <c:v>3.69</c:v>
                </c:pt>
                <c:pt idx="6">
                  <c:v>3.42</c:v>
                </c:pt>
                <c:pt idx="7">
                  <c:v>3.19</c:v>
                </c:pt>
                <c:pt idx="8">
                  <c:v>2.99</c:v>
                </c:pt>
                <c:pt idx="9">
                  <c:v>2.86</c:v>
                </c:pt>
                <c:pt idx="10">
                  <c:v>2.7</c:v>
                </c:pt>
              </c:numCache>
            </c:numRef>
          </c:val>
          <c:smooth val="0"/>
          <c:extLst>
            <c:ext xmlns:c16="http://schemas.microsoft.com/office/drawing/2014/chart" uri="{C3380CC4-5D6E-409C-BE32-E72D297353CC}">
              <c16:uniqueId val="{00000001-7123-4E12-B7AF-3A1EB6E57CE8}"/>
            </c:ext>
          </c:extLst>
        </c:ser>
        <c:dLbls>
          <c:showLegendKey val="0"/>
          <c:showVal val="0"/>
          <c:showCatName val="0"/>
          <c:showSerName val="0"/>
          <c:showPercent val="0"/>
          <c:showBubbleSize val="0"/>
        </c:dLbls>
        <c:marker val="1"/>
        <c:smooth val="0"/>
        <c:axId val="3"/>
        <c:axId val="4"/>
      </c:lineChart>
      <c:catAx>
        <c:axId val="1179292143"/>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0"/>
        <c:lblAlgn val="ctr"/>
        <c:lblOffset val="100"/>
        <c:tickLblSkip val="1"/>
        <c:tickMarkSkip val="1"/>
        <c:noMultiLvlLbl val="0"/>
      </c:catAx>
      <c:valAx>
        <c:axId val="1"/>
        <c:scaling>
          <c:orientation val="minMax"/>
        </c:scaling>
        <c:delete val="0"/>
        <c:axPos val="l"/>
        <c:title>
          <c:tx>
            <c:rich>
              <a:bodyPr rot="0" vert="wordArtVertRtl"/>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（世帯）</a:t>
                </a:r>
              </a:p>
            </c:rich>
          </c:tx>
          <c:overlay val="0"/>
        </c:title>
        <c:numFmt formatCode="#,##0_);[Red]\(#,##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17929214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wordArtVertRtl"/>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（人）</a:t>
                </a:r>
              </a:p>
            </c:rich>
          </c:tx>
          <c:overlay val="0"/>
        </c:title>
        <c:numFmt formatCode="0.00_ "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78792364208069121"/>
          <c:y val="0.41107104644038472"/>
          <c:w val="0.19372256659406936"/>
          <c:h val="0.16066203081863611"/>
        </c:manualLayout>
      </c:layout>
      <c:overlay val="0"/>
      <c:spPr>
        <a:solidFill>
          <a:srgbClr val="FFFFFF"/>
        </a:solidFill>
        <a:ln w="3175">
          <a:solidFill>
            <a:srgbClr val="000000"/>
          </a:solidFill>
          <a:prstDash val="solid"/>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orientation="portrait"/>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児童数の推移（小学生） 小学校別</a:t>
            </a:r>
          </a:p>
        </c:rich>
      </c:tx>
      <c:layout>
        <c:manualLayout>
          <c:xMode val="edge"/>
          <c:yMode val="edge"/>
          <c:x val="0.3787231341844981"/>
          <c:y val="2.9288621275281767E-2"/>
        </c:manualLayout>
      </c:layout>
      <c:overlay val="0"/>
      <c:spPr>
        <a:noFill/>
        <a:ln w="25400">
          <a:noFill/>
        </a:ln>
      </c:spPr>
    </c:title>
    <c:autoTitleDeleted val="0"/>
    <c:plotArea>
      <c:layout>
        <c:manualLayout>
          <c:layoutTarget val="inner"/>
          <c:xMode val="edge"/>
          <c:yMode val="edge"/>
          <c:x val="7.3202707826169097E-2"/>
          <c:y val="0.13449023861171366"/>
          <c:w val="0.77647157944186507"/>
          <c:h val="0.78487643912128591"/>
        </c:manualLayout>
      </c:layout>
      <c:barChart>
        <c:barDir val="col"/>
        <c:grouping val="stacked"/>
        <c:varyColors val="0"/>
        <c:ser>
          <c:idx val="0"/>
          <c:order val="0"/>
          <c:tx>
            <c:strRef>
              <c:f>'１６．児童数推移'!$B$52</c:f>
              <c:strCache>
                <c:ptCount val="1"/>
                <c:pt idx="0">
                  <c:v>神田小</c:v>
                </c:pt>
              </c:strCache>
            </c:strRef>
          </c:tx>
          <c:spPr>
            <a:solidFill>
              <a:srgbClr val="9999FF"/>
            </a:solidFill>
            <a:ln w="12700">
              <a:solidFill>
                <a:srgbClr val="000000"/>
              </a:solidFill>
              <a:prstDash val="solid"/>
            </a:ln>
          </c:spPr>
          <c:invertIfNegative val="0"/>
          <c:cat>
            <c:strRef>
              <c:f>'１６．児童数推移'!$A$53:$A$73</c:f>
              <c:strCache>
                <c:ptCount val="21"/>
                <c:pt idx="0">
                  <c:v>H16</c:v>
                </c:pt>
                <c:pt idx="1">
                  <c:v>H17</c:v>
                </c:pt>
                <c:pt idx="2">
                  <c:v>H18</c:v>
                </c:pt>
                <c:pt idx="3">
                  <c:v>H19</c:v>
                </c:pt>
                <c:pt idx="4">
                  <c:v>H20</c:v>
                </c:pt>
                <c:pt idx="5">
                  <c:v>H21</c:v>
                </c:pt>
                <c:pt idx="6">
                  <c:v>H22</c:v>
                </c:pt>
                <c:pt idx="7">
                  <c:v>H23</c:v>
                </c:pt>
                <c:pt idx="8">
                  <c:v>H24</c:v>
                </c:pt>
                <c:pt idx="9">
                  <c:v>H25</c:v>
                </c:pt>
                <c:pt idx="10">
                  <c:v>H26</c:v>
                </c:pt>
                <c:pt idx="11">
                  <c:v>H27</c:v>
                </c:pt>
                <c:pt idx="12">
                  <c:v>H28</c:v>
                </c:pt>
                <c:pt idx="13">
                  <c:v>H29</c:v>
                </c:pt>
                <c:pt idx="14">
                  <c:v>H30</c:v>
                </c:pt>
                <c:pt idx="15">
                  <c:v>R1</c:v>
                </c:pt>
                <c:pt idx="16">
                  <c:v>R2</c:v>
                </c:pt>
                <c:pt idx="17">
                  <c:v>R3</c:v>
                </c:pt>
                <c:pt idx="18">
                  <c:v>R4</c:v>
                </c:pt>
                <c:pt idx="19">
                  <c:v>R5</c:v>
                </c:pt>
                <c:pt idx="20">
                  <c:v>R6</c:v>
                </c:pt>
              </c:strCache>
            </c:strRef>
          </c:cat>
          <c:val>
            <c:numRef>
              <c:f>'１６．児童数推移'!$B$53:$B$73</c:f>
              <c:numCache>
                <c:formatCode>General</c:formatCode>
                <c:ptCount val="21"/>
                <c:pt idx="0">
                  <c:v>361</c:v>
                </c:pt>
                <c:pt idx="1">
                  <c:v>374</c:v>
                </c:pt>
                <c:pt idx="2">
                  <c:v>398</c:v>
                </c:pt>
                <c:pt idx="3">
                  <c:v>410</c:v>
                </c:pt>
                <c:pt idx="4">
                  <c:v>415</c:v>
                </c:pt>
                <c:pt idx="5">
                  <c:v>410</c:v>
                </c:pt>
                <c:pt idx="6">
                  <c:v>397</c:v>
                </c:pt>
                <c:pt idx="7">
                  <c:v>380</c:v>
                </c:pt>
                <c:pt idx="8">
                  <c:v>397</c:v>
                </c:pt>
                <c:pt idx="9">
                  <c:v>397</c:v>
                </c:pt>
                <c:pt idx="10">
                  <c:v>412</c:v>
                </c:pt>
                <c:pt idx="11">
                  <c:v>454</c:v>
                </c:pt>
                <c:pt idx="12">
                  <c:v>463</c:v>
                </c:pt>
                <c:pt idx="13">
                  <c:v>486</c:v>
                </c:pt>
                <c:pt idx="14">
                  <c:v>477</c:v>
                </c:pt>
                <c:pt idx="15">
                  <c:v>501</c:v>
                </c:pt>
                <c:pt idx="16">
                  <c:v>501</c:v>
                </c:pt>
                <c:pt idx="17">
                  <c:v>497</c:v>
                </c:pt>
                <c:pt idx="18">
                  <c:v>504</c:v>
                </c:pt>
                <c:pt idx="19">
                  <c:v>514</c:v>
                </c:pt>
                <c:pt idx="20">
                  <c:v>512</c:v>
                </c:pt>
              </c:numCache>
            </c:numRef>
          </c:val>
          <c:extLst>
            <c:ext xmlns:c16="http://schemas.microsoft.com/office/drawing/2014/chart" uri="{C3380CC4-5D6E-409C-BE32-E72D297353CC}">
              <c16:uniqueId val="{00000000-721E-44CF-ADA7-720CAA302C31}"/>
            </c:ext>
          </c:extLst>
        </c:ser>
        <c:ser>
          <c:idx val="1"/>
          <c:order val="1"/>
          <c:tx>
            <c:strRef>
              <c:f>'１６．児童数推移'!$C$52</c:f>
              <c:strCache>
                <c:ptCount val="1"/>
                <c:pt idx="0">
                  <c:v>稲部小</c:v>
                </c:pt>
              </c:strCache>
            </c:strRef>
          </c:tx>
          <c:spPr>
            <a:solidFill>
              <a:srgbClr val="993366"/>
            </a:solidFill>
            <a:ln w="12700">
              <a:solidFill>
                <a:srgbClr val="000000"/>
              </a:solidFill>
              <a:prstDash val="solid"/>
            </a:ln>
          </c:spPr>
          <c:invertIfNegative val="0"/>
          <c:cat>
            <c:strRef>
              <c:f>'１６．児童数推移'!$A$53:$A$73</c:f>
              <c:strCache>
                <c:ptCount val="21"/>
                <c:pt idx="0">
                  <c:v>H16</c:v>
                </c:pt>
                <c:pt idx="1">
                  <c:v>H17</c:v>
                </c:pt>
                <c:pt idx="2">
                  <c:v>H18</c:v>
                </c:pt>
                <c:pt idx="3">
                  <c:v>H19</c:v>
                </c:pt>
                <c:pt idx="4">
                  <c:v>H20</c:v>
                </c:pt>
                <c:pt idx="5">
                  <c:v>H21</c:v>
                </c:pt>
                <c:pt idx="6">
                  <c:v>H22</c:v>
                </c:pt>
                <c:pt idx="7">
                  <c:v>H23</c:v>
                </c:pt>
                <c:pt idx="8">
                  <c:v>H24</c:v>
                </c:pt>
                <c:pt idx="9">
                  <c:v>H25</c:v>
                </c:pt>
                <c:pt idx="10">
                  <c:v>H26</c:v>
                </c:pt>
                <c:pt idx="11">
                  <c:v>H27</c:v>
                </c:pt>
                <c:pt idx="12">
                  <c:v>H28</c:v>
                </c:pt>
                <c:pt idx="13">
                  <c:v>H29</c:v>
                </c:pt>
                <c:pt idx="14">
                  <c:v>H30</c:v>
                </c:pt>
                <c:pt idx="15">
                  <c:v>R1</c:v>
                </c:pt>
                <c:pt idx="16">
                  <c:v>R2</c:v>
                </c:pt>
                <c:pt idx="17">
                  <c:v>R3</c:v>
                </c:pt>
                <c:pt idx="18">
                  <c:v>R4</c:v>
                </c:pt>
                <c:pt idx="19">
                  <c:v>R5</c:v>
                </c:pt>
                <c:pt idx="20">
                  <c:v>R6</c:v>
                </c:pt>
              </c:strCache>
            </c:strRef>
          </c:cat>
          <c:val>
            <c:numRef>
              <c:f>'１６．児童数推移'!$C$53:$C$73</c:f>
              <c:numCache>
                <c:formatCode>General</c:formatCode>
                <c:ptCount val="21"/>
                <c:pt idx="0">
                  <c:v>135</c:v>
                </c:pt>
                <c:pt idx="1">
                  <c:v>134</c:v>
                </c:pt>
                <c:pt idx="2">
                  <c:v>141</c:v>
                </c:pt>
                <c:pt idx="3">
                  <c:v>152</c:v>
                </c:pt>
                <c:pt idx="4">
                  <c:v>164</c:v>
                </c:pt>
                <c:pt idx="5">
                  <c:v>175</c:v>
                </c:pt>
                <c:pt idx="6">
                  <c:v>198</c:v>
                </c:pt>
                <c:pt idx="7">
                  <c:v>216</c:v>
                </c:pt>
                <c:pt idx="8">
                  <c:v>210</c:v>
                </c:pt>
                <c:pt idx="9">
                  <c:v>220</c:v>
                </c:pt>
                <c:pt idx="10">
                  <c:v>236</c:v>
                </c:pt>
                <c:pt idx="11">
                  <c:v>226</c:v>
                </c:pt>
                <c:pt idx="12">
                  <c:v>214</c:v>
                </c:pt>
                <c:pt idx="13">
                  <c:v>220</c:v>
                </c:pt>
                <c:pt idx="14">
                  <c:v>218</c:v>
                </c:pt>
                <c:pt idx="15">
                  <c:v>224</c:v>
                </c:pt>
                <c:pt idx="16">
                  <c:v>215</c:v>
                </c:pt>
                <c:pt idx="17">
                  <c:v>222</c:v>
                </c:pt>
                <c:pt idx="18">
                  <c:v>241</c:v>
                </c:pt>
                <c:pt idx="19">
                  <c:v>246</c:v>
                </c:pt>
                <c:pt idx="20">
                  <c:v>256</c:v>
                </c:pt>
              </c:numCache>
            </c:numRef>
          </c:val>
          <c:extLst>
            <c:ext xmlns:c16="http://schemas.microsoft.com/office/drawing/2014/chart" uri="{C3380CC4-5D6E-409C-BE32-E72D297353CC}">
              <c16:uniqueId val="{00000001-721E-44CF-ADA7-720CAA302C31}"/>
            </c:ext>
          </c:extLst>
        </c:ser>
        <c:ser>
          <c:idx val="2"/>
          <c:order val="2"/>
          <c:tx>
            <c:strRef>
              <c:f>'１６．児童数推移'!$D$52</c:f>
              <c:strCache>
                <c:ptCount val="1"/>
                <c:pt idx="0">
                  <c:v>三和小</c:v>
                </c:pt>
              </c:strCache>
            </c:strRef>
          </c:tx>
          <c:spPr>
            <a:solidFill>
              <a:srgbClr val="FFFFCC"/>
            </a:solidFill>
            <a:ln w="12700">
              <a:solidFill>
                <a:srgbClr val="000000"/>
              </a:solidFill>
              <a:prstDash val="solid"/>
            </a:ln>
          </c:spPr>
          <c:invertIfNegative val="0"/>
          <c:cat>
            <c:strRef>
              <c:f>'１６．児童数推移'!$A$53:$A$73</c:f>
              <c:strCache>
                <c:ptCount val="21"/>
                <c:pt idx="0">
                  <c:v>H16</c:v>
                </c:pt>
                <c:pt idx="1">
                  <c:v>H17</c:v>
                </c:pt>
                <c:pt idx="2">
                  <c:v>H18</c:v>
                </c:pt>
                <c:pt idx="3">
                  <c:v>H19</c:v>
                </c:pt>
                <c:pt idx="4">
                  <c:v>H20</c:v>
                </c:pt>
                <c:pt idx="5">
                  <c:v>H21</c:v>
                </c:pt>
                <c:pt idx="6">
                  <c:v>H22</c:v>
                </c:pt>
                <c:pt idx="7">
                  <c:v>H23</c:v>
                </c:pt>
                <c:pt idx="8">
                  <c:v>H24</c:v>
                </c:pt>
                <c:pt idx="9">
                  <c:v>H25</c:v>
                </c:pt>
                <c:pt idx="10">
                  <c:v>H26</c:v>
                </c:pt>
                <c:pt idx="11">
                  <c:v>H27</c:v>
                </c:pt>
                <c:pt idx="12">
                  <c:v>H28</c:v>
                </c:pt>
                <c:pt idx="13">
                  <c:v>H29</c:v>
                </c:pt>
                <c:pt idx="14">
                  <c:v>H30</c:v>
                </c:pt>
                <c:pt idx="15">
                  <c:v>R1</c:v>
                </c:pt>
                <c:pt idx="16">
                  <c:v>R2</c:v>
                </c:pt>
                <c:pt idx="17">
                  <c:v>R3</c:v>
                </c:pt>
                <c:pt idx="18">
                  <c:v>R4</c:v>
                </c:pt>
                <c:pt idx="19">
                  <c:v>R5</c:v>
                </c:pt>
                <c:pt idx="20">
                  <c:v>R6</c:v>
                </c:pt>
              </c:strCache>
            </c:strRef>
          </c:cat>
          <c:val>
            <c:numRef>
              <c:f>'１６．児童数推移'!$D$53:$D$73</c:f>
              <c:numCache>
                <c:formatCode>General</c:formatCode>
                <c:ptCount val="21"/>
                <c:pt idx="0">
                  <c:v>229</c:v>
                </c:pt>
                <c:pt idx="1">
                  <c:v>228</c:v>
                </c:pt>
                <c:pt idx="2">
                  <c:v>246</c:v>
                </c:pt>
                <c:pt idx="3">
                  <c:v>225</c:v>
                </c:pt>
                <c:pt idx="4">
                  <c:v>209</c:v>
                </c:pt>
                <c:pt idx="5">
                  <c:v>197</c:v>
                </c:pt>
                <c:pt idx="6">
                  <c:v>205</c:v>
                </c:pt>
                <c:pt idx="7">
                  <c:v>205</c:v>
                </c:pt>
                <c:pt idx="8">
                  <c:v>192</c:v>
                </c:pt>
                <c:pt idx="9">
                  <c:v>186</c:v>
                </c:pt>
                <c:pt idx="10">
                  <c:v>195</c:v>
                </c:pt>
                <c:pt idx="11">
                  <c:v>184</c:v>
                </c:pt>
                <c:pt idx="12">
                  <c:v>182</c:v>
                </c:pt>
                <c:pt idx="13">
                  <c:v>176</c:v>
                </c:pt>
                <c:pt idx="14">
                  <c:v>174</c:v>
                </c:pt>
                <c:pt idx="15">
                  <c:v>167</c:v>
                </c:pt>
                <c:pt idx="16">
                  <c:v>164</c:v>
                </c:pt>
                <c:pt idx="17">
                  <c:v>152</c:v>
                </c:pt>
                <c:pt idx="18">
                  <c:v>143</c:v>
                </c:pt>
                <c:pt idx="19">
                  <c:v>135</c:v>
                </c:pt>
                <c:pt idx="20">
                  <c:v>126</c:v>
                </c:pt>
              </c:numCache>
            </c:numRef>
          </c:val>
          <c:extLst>
            <c:ext xmlns:c16="http://schemas.microsoft.com/office/drawing/2014/chart" uri="{C3380CC4-5D6E-409C-BE32-E72D297353CC}">
              <c16:uniqueId val="{00000002-721E-44CF-ADA7-720CAA302C31}"/>
            </c:ext>
          </c:extLst>
        </c:ser>
        <c:ser>
          <c:idx val="3"/>
          <c:order val="3"/>
          <c:tx>
            <c:strRef>
              <c:f>'１６．児童数推移'!$E$52</c:f>
              <c:strCache>
                <c:ptCount val="1"/>
                <c:pt idx="0">
                  <c:v>笹尾西小</c:v>
                </c:pt>
              </c:strCache>
            </c:strRef>
          </c:tx>
          <c:spPr>
            <a:solidFill>
              <a:srgbClr val="CCFFFF"/>
            </a:solidFill>
            <a:ln w="12700">
              <a:solidFill>
                <a:srgbClr val="000000"/>
              </a:solidFill>
              <a:prstDash val="solid"/>
            </a:ln>
          </c:spPr>
          <c:invertIfNegative val="0"/>
          <c:cat>
            <c:strRef>
              <c:f>'１６．児童数推移'!$A$53:$A$73</c:f>
              <c:strCache>
                <c:ptCount val="21"/>
                <c:pt idx="0">
                  <c:v>H16</c:v>
                </c:pt>
                <c:pt idx="1">
                  <c:v>H17</c:v>
                </c:pt>
                <c:pt idx="2">
                  <c:v>H18</c:v>
                </c:pt>
                <c:pt idx="3">
                  <c:v>H19</c:v>
                </c:pt>
                <c:pt idx="4">
                  <c:v>H20</c:v>
                </c:pt>
                <c:pt idx="5">
                  <c:v>H21</c:v>
                </c:pt>
                <c:pt idx="6">
                  <c:v>H22</c:v>
                </c:pt>
                <c:pt idx="7">
                  <c:v>H23</c:v>
                </c:pt>
                <c:pt idx="8">
                  <c:v>H24</c:v>
                </c:pt>
                <c:pt idx="9">
                  <c:v>H25</c:v>
                </c:pt>
                <c:pt idx="10">
                  <c:v>H26</c:v>
                </c:pt>
                <c:pt idx="11">
                  <c:v>H27</c:v>
                </c:pt>
                <c:pt idx="12">
                  <c:v>H28</c:v>
                </c:pt>
                <c:pt idx="13">
                  <c:v>H29</c:v>
                </c:pt>
                <c:pt idx="14">
                  <c:v>H30</c:v>
                </c:pt>
                <c:pt idx="15">
                  <c:v>R1</c:v>
                </c:pt>
                <c:pt idx="16">
                  <c:v>R2</c:v>
                </c:pt>
                <c:pt idx="17">
                  <c:v>R3</c:v>
                </c:pt>
                <c:pt idx="18">
                  <c:v>R4</c:v>
                </c:pt>
                <c:pt idx="19">
                  <c:v>R5</c:v>
                </c:pt>
                <c:pt idx="20">
                  <c:v>R6</c:v>
                </c:pt>
              </c:strCache>
            </c:strRef>
          </c:cat>
          <c:val>
            <c:numRef>
              <c:f>'１６．児童数推移'!$E$53:$E$73</c:f>
              <c:numCache>
                <c:formatCode>General</c:formatCode>
                <c:ptCount val="21"/>
                <c:pt idx="0">
                  <c:v>151</c:v>
                </c:pt>
                <c:pt idx="1">
                  <c:v>148</c:v>
                </c:pt>
                <c:pt idx="2">
                  <c:v>147</c:v>
                </c:pt>
                <c:pt idx="3">
                  <c:v>163</c:v>
                </c:pt>
                <c:pt idx="4">
                  <c:v>178</c:v>
                </c:pt>
                <c:pt idx="5">
                  <c:v>186</c:v>
                </c:pt>
                <c:pt idx="6">
                  <c:v>179</c:v>
                </c:pt>
                <c:pt idx="7">
                  <c:v>182</c:v>
                </c:pt>
                <c:pt idx="8">
                  <c:v>195</c:v>
                </c:pt>
                <c:pt idx="9">
                  <c:v>189</c:v>
                </c:pt>
                <c:pt idx="10">
                  <c:v>173</c:v>
                </c:pt>
                <c:pt idx="11">
                  <c:v>179</c:v>
                </c:pt>
                <c:pt idx="12">
                  <c:v>176</c:v>
                </c:pt>
                <c:pt idx="13">
                  <c:v>188</c:v>
                </c:pt>
                <c:pt idx="14">
                  <c:v>183</c:v>
                </c:pt>
                <c:pt idx="15">
                  <c:v>178</c:v>
                </c:pt>
                <c:pt idx="16">
                  <c:v>194</c:v>
                </c:pt>
                <c:pt idx="17">
                  <c:v>184</c:v>
                </c:pt>
                <c:pt idx="18">
                  <c:v>200</c:v>
                </c:pt>
                <c:pt idx="19">
                  <c:v>190</c:v>
                </c:pt>
                <c:pt idx="20">
                  <c:v>192</c:v>
                </c:pt>
              </c:numCache>
            </c:numRef>
          </c:val>
          <c:extLst>
            <c:ext xmlns:c16="http://schemas.microsoft.com/office/drawing/2014/chart" uri="{C3380CC4-5D6E-409C-BE32-E72D297353CC}">
              <c16:uniqueId val="{00000003-721E-44CF-ADA7-720CAA302C31}"/>
            </c:ext>
          </c:extLst>
        </c:ser>
        <c:ser>
          <c:idx val="4"/>
          <c:order val="4"/>
          <c:tx>
            <c:strRef>
              <c:f>'１６．児童数推移'!$F$52</c:f>
              <c:strCache>
                <c:ptCount val="1"/>
                <c:pt idx="0">
                  <c:v>笹尾東小</c:v>
                </c:pt>
              </c:strCache>
            </c:strRef>
          </c:tx>
          <c:spPr>
            <a:solidFill>
              <a:srgbClr val="660066"/>
            </a:solidFill>
            <a:ln w="12700">
              <a:solidFill>
                <a:srgbClr val="000000"/>
              </a:solidFill>
              <a:prstDash val="solid"/>
            </a:ln>
          </c:spPr>
          <c:invertIfNegative val="0"/>
          <c:cat>
            <c:strRef>
              <c:f>'１６．児童数推移'!$A$53:$A$73</c:f>
              <c:strCache>
                <c:ptCount val="21"/>
                <c:pt idx="0">
                  <c:v>H16</c:v>
                </c:pt>
                <c:pt idx="1">
                  <c:v>H17</c:v>
                </c:pt>
                <c:pt idx="2">
                  <c:v>H18</c:v>
                </c:pt>
                <c:pt idx="3">
                  <c:v>H19</c:v>
                </c:pt>
                <c:pt idx="4">
                  <c:v>H20</c:v>
                </c:pt>
                <c:pt idx="5">
                  <c:v>H21</c:v>
                </c:pt>
                <c:pt idx="6">
                  <c:v>H22</c:v>
                </c:pt>
                <c:pt idx="7">
                  <c:v>H23</c:v>
                </c:pt>
                <c:pt idx="8">
                  <c:v>H24</c:v>
                </c:pt>
                <c:pt idx="9">
                  <c:v>H25</c:v>
                </c:pt>
                <c:pt idx="10">
                  <c:v>H26</c:v>
                </c:pt>
                <c:pt idx="11">
                  <c:v>H27</c:v>
                </c:pt>
                <c:pt idx="12">
                  <c:v>H28</c:v>
                </c:pt>
                <c:pt idx="13">
                  <c:v>H29</c:v>
                </c:pt>
                <c:pt idx="14">
                  <c:v>H30</c:v>
                </c:pt>
                <c:pt idx="15">
                  <c:v>R1</c:v>
                </c:pt>
                <c:pt idx="16">
                  <c:v>R2</c:v>
                </c:pt>
                <c:pt idx="17">
                  <c:v>R3</c:v>
                </c:pt>
                <c:pt idx="18">
                  <c:v>R4</c:v>
                </c:pt>
                <c:pt idx="19">
                  <c:v>R5</c:v>
                </c:pt>
                <c:pt idx="20">
                  <c:v>R6</c:v>
                </c:pt>
              </c:strCache>
            </c:strRef>
          </c:cat>
          <c:val>
            <c:numRef>
              <c:f>'１６．児童数推移'!$F$53:$F$73</c:f>
              <c:numCache>
                <c:formatCode>General</c:formatCode>
                <c:ptCount val="21"/>
                <c:pt idx="0">
                  <c:v>227</c:v>
                </c:pt>
                <c:pt idx="1">
                  <c:v>220</c:v>
                </c:pt>
                <c:pt idx="2">
                  <c:v>228</c:v>
                </c:pt>
                <c:pt idx="3">
                  <c:v>231</c:v>
                </c:pt>
                <c:pt idx="4">
                  <c:v>239</c:v>
                </c:pt>
                <c:pt idx="5">
                  <c:v>259</c:v>
                </c:pt>
                <c:pt idx="6">
                  <c:v>264</c:v>
                </c:pt>
                <c:pt idx="7">
                  <c:v>258</c:v>
                </c:pt>
                <c:pt idx="8">
                  <c:v>251</c:v>
                </c:pt>
                <c:pt idx="9">
                  <c:v>235</c:v>
                </c:pt>
                <c:pt idx="10">
                  <c:v>223</c:v>
                </c:pt>
                <c:pt idx="11">
                  <c:v>218</c:v>
                </c:pt>
                <c:pt idx="12">
                  <c:v>206</c:v>
                </c:pt>
                <c:pt idx="13">
                  <c:v>205</c:v>
                </c:pt>
                <c:pt idx="14">
                  <c:v>208</c:v>
                </c:pt>
                <c:pt idx="15">
                  <c:v>226</c:v>
                </c:pt>
                <c:pt idx="16">
                  <c:v>226</c:v>
                </c:pt>
                <c:pt idx="17">
                  <c:v>228</c:v>
                </c:pt>
                <c:pt idx="18">
                  <c:v>226</c:v>
                </c:pt>
                <c:pt idx="19">
                  <c:v>222</c:v>
                </c:pt>
                <c:pt idx="20">
                  <c:v>205</c:v>
                </c:pt>
              </c:numCache>
            </c:numRef>
          </c:val>
          <c:extLst>
            <c:ext xmlns:c16="http://schemas.microsoft.com/office/drawing/2014/chart" uri="{C3380CC4-5D6E-409C-BE32-E72D297353CC}">
              <c16:uniqueId val="{00000004-721E-44CF-ADA7-720CAA302C31}"/>
            </c:ext>
          </c:extLst>
        </c:ser>
        <c:ser>
          <c:idx val="5"/>
          <c:order val="5"/>
          <c:tx>
            <c:strRef>
              <c:f>'１６．児童数推移'!$G$52</c:f>
              <c:strCache>
                <c:ptCount val="1"/>
                <c:pt idx="0">
                  <c:v>城山小</c:v>
                </c:pt>
              </c:strCache>
            </c:strRef>
          </c:tx>
          <c:spPr>
            <a:solidFill>
              <a:srgbClr val="FF8080"/>
            </a:solidFill>
            <a:ln w="12700">
              <a:solidFill>
                <a:srgbClr val="000000"/>
              </a:solidFill>
              <a:prstDash val="solid"/>
            </a:ln>
          </c:spPr>
          <c:invertIfNegative val="0"/>
          <c:cat>
            <c:strRef>
              <c:f>'１６．児童数推移'!$A$53:$A$73</c:f>
              <c:strCache>
                <c:ptCount val="21"/>
                <c:pt idx="0">
                  <c:v>H16</c:v>
                </c:pt>
                <c:pt idx="1">
                  <c:v>H17</c:v>
                </c:pt>
                <c:pt idx="2">
                  <c:v>H18</c:v>
                </c:pt>
                <c:pt idx="3">
                  <c:v>H19</c:v>
                </c:pt>
                <c:pt idx="4">
                  <c:v>H20</c:v>
                </c:pt>
                <c:pt idx="5">
                  <c:v>H21</c:v>
                </c:pt>
                <c:pt idx="6">
                  <c:v>H22</c:v>
                </c:pt>
                <c:pt idx="7">
                  <c:v>H23</c:v>
                </c:pt>
                <c:pt idx="8">
                  <c:v>H24</c:v>
                </c:pt>
                <c:pt idx="9">
                  <c:v>H25</c:v>
                </c:pt>
                <c:pt idx="10">
                  <c:v>H26</c:v>
                </c:pt>
                <c:pt idx="11">
                  <c:v>H27</c:v>
                </c:pt>
                <c:pt idx="12">
                  <c:v>H28</c:v>
                </c:pt>
                <c:pt idx="13">
                  <c:v>H29</c:v>
                </c:pt>
                <c:pt idx="14">
                  <c:v>H30</c:v>
                </c:pt>
                <c:pt idx="15">
                  <c:v>R1</c:v>
                </c:pt>
                <c:pt idx="16">
                  <c:v>R2</c:v>
                </c:pt>
                <c:pt idx="17">
                  <c:v>R3</c:v>
                </c:pt>
                <c:pt idx="18">
                  <c:v>R4</c:v>
                </c:pt>
                <c:pt idx="19">
                  <c:v>R5</c:v>
                </c:pt>
                <c:pt idx="20">
                  <c:v>R6</c:v>
                </c:pt>
              </c:strCache>
            </c:strRef>
          </c:cat>
          <c:val>
            <c:numRef>
              <c:f>'１６．児童数推移'!$G$53:$G$73</c:f>
              <c:numCache>
                <c:formatCode>General</c:formatCode>
                <c:ptCount val="21"/>
                <c:pt idx="0">
                  <c:v>277</c:v>
                </c:pt>
                <c:pt idx="1">
                  <c:v>253</c:v>
                </c:pt>
                <c:pt idx="2">
                  <c:v>233</c:v>
                </c:pt>
                <c:pt idx="3">
                  <c:v>221</c:v>
                </c:pt>
                <c:pt idx="4">
                  <c:v>214</c:v>
                </c:pt>
                <c:pt idx="5">
                  <c:v>212</c:v>
                </c:pt>
                <c:pt idx="6">
                  <c:v>206</c:v>
                </c:pt>
                <c:pt idx="7">
                  <c:v>199</c:v>
                </c:pt>
                <c:pt idx="8">
                  <c:v>183</c:v>
                </c:pt>
                <c:pt idx="9">
                  <c:v>176</c:v>
                </c:pt>
                <c:pt idx="10">
                  <c:v>173</c:v>
                </c:pt>
                <c:pt idx="11">
                  <c:v>172</c:v>
                </c:pt>
                <c:pt idx="12">
                  <c:v>175</c:v>
                </c:pt>
                <c:pt idx="13">
                  <c:v>173</c:v>
                </c:pt>
                <c:pt idx="14">
                  <c:v>166</c:v>
                </c:pt>
                <c:pt idx="15">
                  <c:v>165</c:v>
                </c:pt>
                <c:pt idx="16">
                  <c:v>166</c:v>
                </c:pt>
                <c:pt idx="17">
                  <c:v>169</c:v>
                </c:pt>
                <c:pt idx="18">
                  <c:v>162</c:v>
                </c:pt>
                <c:pt idx="19">
                  <c:v>162</c:v>
                </c:pt>
                <c:pt idx="20">
                  <c:v>164</c:v>
                </c:pt>
              </c:numCache>
            </c:numRef>
          </c:val>
          <c:extLst>
            <c:ext xmlns:c16="http://schemas.microsoft.com/office/drawing/2014/chart" uri="{C3380CC4-5D6E-409C-BE32-E72D297353CC}">
              <c16:uniqueId val="{00000005-721E-44CF-ADA7-720CAA302C31}"/>
            </c:ext>
          </c:extLst>
        </c:ser>
        <c:ser>
          <c:idx val="6"/>
          <c:order val="6"/>
          <c:tx>
            <c:strRef>
              <c:f>'１６．児童数推移'!$H$52</c:f>
              <c:strCache>
                <c:ptCount val="1"/>
                <c:pt idx="0">
                  <c:v>合計</c:v>
                </c:pt>
              </c:strCache>
            </c:strRef>
          </c:tx>
          <c:spPr>
            <a:noFill/>
            <a:ln w="25400">
              <a:noFill/>
            </a:ln>
          </c:spPr>
          <c:invertIfNegative val="0"/>
          <c:dLbls>
            <c:spPr>
              <a:noFill/>
              <a:ln w="25400">
                <a:noFill/>
              </a:ln>
            </c:spPr>
            <c:txPr>
              <a:bodyPr wrap="square" lIns="38100" tIns="19050" rIns="38100" bIns="19050" anchor="ctr">
                <a:spAutoFit/>
              </a:bodyPr>
              <a:lstStyle/>
              <a:p>
                <a:pPr>
                  <a:defRPr>
                    <a:latin typeface="ＭＳ ゴシック" panose="020B0609070205080204" pitchFamily="49" charset="-128"/>
                    <a:ea typeface="ＭＳ ゴシック" panose="020B0609070205080204" pitchFamily="49"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'１６．児童数推移'!$A$53:$A$73</c:f>
              <c:strCache>
                <c:ptCount val="21"/>
                <c:pt idx="0">
                  <c:v>H16</c:v>
                </c:pt>
                <c:pt idx="1">
                  <c:v>H17</c:v>
                </c:pt>
                <c:pt idx="2">
                  <c:v>H18</c:v>
                </c:pt>
                <c:pt idx="3">
                  <c:v>H19</c:v>
                </c:pt>
                <c:pt idx="4">
                  <c:v>H20</c:v>
                </c:pt>
                <c:pt idx="5">
                  <c:v>H21</c:v>
                </c:pt>
                <c:pt idx="6">
                  <c:v>H22</c:v>
                </c:pt>
                <c:pt idx="7">
                  <c:v>H23</c:v>
                </c:pt>
                <c:pt idx="8">
                  <c:v>H24</c:v>
                </c:pt>
                <c:pt idx="9">
                  <c:v>H25</c:v>
                </c:pt>
                <c:pt idx="10">
                  <c:v>H26</c:v>
                </c:pt>
                <c:pt idx="11">
                  <c:v>H27</c:v>
                </c:pt>
                <c:pt idx="12">
                  <c:v>H28</c:v>
                </c:pt>
                <c:pt idx="13">
                  <c:v>H29</c:v>
                </c:pt>
                <c:pt idx="14">
                  <c:v>H30</c:v>
                </c:pt>
                <c:pt idx="15">
                  <c:v>R1</c:v>
                </c:pt>
                <c:pt idx="16">
                  <c:v>R2</c:v>
                </c:pt>
                <c:pt idx="17">
                  <c:v>R3</c:v>
                </c:pt>
                <c:pt idx="18">
                  <c:v>R4</c:v>
                </c:pt>
                <c:pt idx="19">
                  <c:v>R5</c:v>
                </c:pt>
                <c:pt idx="20">
                  <c:v>R6</c:v>
                </c:pt>
              </c:strCache>
            </c:strRef>
          </c:cat>
          <c:val>
            <c:numRef>
              <c:f>'１６．児童数推移'!$H$53:$H$73</c:f>
              <c:numCache>
                <c:formatCode>General</c:formatCode>
                <c:ptCount val="21"/>
                <c:pt idx="0">
                  <c:v>1380</c:v>
                </c:pt>
                <c:pt idx="1">
                  <c:v>1357</c:v>
                </c:pt>
                <c:pt idx="2">
                  <c:v>1393</c:v>
                </c:pt>
                <c:pt idx="3">
                  <c:v>1402</c:v>
                </c:pt>
                <c:pt idx="4">
                  <c:v>1419</c:v>
                </c:pt>
                <c:pt idx="5">
                  <c:v>1439</c:v>
                </c:pt>
                <c:pt idx="6">
                  <c:v>1449</c:v>
                </c:pt>
                <c:pt idx="7">
                  <c:v>1440</c:v>
                </c:pt>
                <c:pt idx="8">
                  <c:v>1428</c:v>
                </c:pt>
                <c:pt idx="9">
                  <c:v>1403</c:v>
                </c:pt>
                <c:pt idx="10">
                  <c:v>1412</c:v>
                </c:pt>
                <c:pt idx="11">
                  <c:v>1433</c:v>
                </c:pt>
                <c:pt idx="12">
                  <c:v>1416</c:v>
                </c:pt>
                <c:pt idx="13">
                  <c:v>1448</c:v>
                </c:pt>
                <c:pt idx="14">
                  <c:v>1426</c:v>
                </c:pt>
                <c:pt idx="15">
                  <c:v>1461</c:v>
                </c:pt>
                <c:pt idx="16">
                  <c:v>1466</c:v>
                </c:pt>
                <c:pt idx="17">
                  <c:v>1452</c:v>
                </c:pt>
                <c:pt idx="18">
                  <c:v>1476</c:v>
                </c:pt>
                <c:pt idx="19">
                  <c:v>1469</c:v>
                </c:pt>
                <c:pt idx="20">
                  <c:v>1455</c:v>
                </c:pt>
              </c:numCache>
            </c:numRef>
          </c:val>
          <c:extLst>
            <c:ext xmlns:c16="http://schemas.microsoft.com/office/drawing/2014/chart" uri="{C3380CC4-5D6E-409C-BE32-E72D297353CC}">
              <c16:uniqueId val="{00000006-721E-44CF-ADA7-720CAA302C31}"/>
            </c:ext>
          </c:extLst>
        </c:ser>
        <c:dLbls>
          <c:showLegendKey val="0"/>
          <c:showVal val="0"/>
          <c:showCatName val="0"/>
          <c:showSerName val="0"/>
          <c:showPercent val="0"/>
          <c:showBubbleSize val="0"/>
        </c:dLbls>
        <c:gapWidth val="150"/>
        <c:overlap val="100"/>
        <c:axId val="638614447"/>
        <c:axId val="1"/>
      </c:barChart>
      <c:catAx>
        <c:axId val="63861444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max val="1500"/>
        </c:scaling>
        <c:delete val="0"/>
        <c:axPos val="l"/>
        <c:majorGridlines>
          <c:spPr>
            <a:ln w="3175">
              <a:solidFill>
                <a:srgbClr val="000000"/>
              </a:solidFill>
              <a:prstDash val="solid"/>
            </a:ln>
          </c:spPr>
        </c:majorGridlines>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（人）</a:t>
                </a:r>
              </a:p>
            </c:rich>
          </c:tx>
          <c:layout>
            <c:manualLayout>
              <c:xMode val="edge"/>
              <c:yMode val="edge"/>
              <c:x val="7.5121965686492575E-3"/>
              <c:y val="0.4748959085996603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638614447"/>
        <c:crosses val="autoZero"/>
        <c:crossBetween val="between"/>
        <c:majorUnit val="100"/>
      </c:valAx>
      <c:spPr>
        <a:solidFill>
          <a:srgbClr val="C0C0C0"/>
        </a:solidFill>
        <a:ln w="12700">
          <a:solidFill>
            <a:srgbClr val="808080"/>
          </a:solidFill>
          <a:prstDash val="solid"/>
        </a:ln>
      </c:spPr>
    </c:plotArea>
    <c:legend>
      <c:legendPos val="b"/>
      <c:legendEntry>
        <c:idx val="0"/>
        <c:delete val="1"/>
      </c:legendEntry>
      <c:layout>
        <c:manualLayout>
          <c:xMode val="edge"/>
          <c:yMode val="edge"/>
          <c:x val="0.88415464078855521"/>
          <c:y val="0.3553004113313426"/>
          <c:w val="8.7423056658570752E-2"/>
          <c:h val="0.33583795859296139"/>
        </c:manualLayout>
      </c:layout>
      <c:overlay val="0"/>
      <c:spPr>
        <a:ln>
          <a:solidFill>
            <a:srgbClr val="000000"/>
          </a:solidFill>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生徒数の推移（中学生）学年別</a:t>
            </a:r>
          </a:p>
        </c:rich>
      </c:tx>
      <c:layout>
        <c:manualLayout>
          <c:xMode val="edge"/>
          <c:yMode val="edge"/>
          <c:x val="0.32085844679862779"/>
          <c:y val="6.8678146000980642E-2"/>
        </c:manualLayout>
      </c:layout>
      <c:overlay val="0"/>
      <c:spPr>
        <a:noFill/>
        <a:ln w="25400">
          <a:noFill/>
        </a:ln>
      </c:spPr>
    </c:title>
    <c:autoTitleDeleted val="0"/>
    <c:plotArea>
      <c:layout>
        <c:manualLayout>
          <c:layoutTarget val="inner"/>
          <c:xMode val="edge"/>
          <c:yMode val="edge"/>
          <c:x val="0.14732317372635659"/>
          <c:y val="0.15909123482500126"/>
          <c:w val="0.70336496464808607"/>
          <c:h val="0.76767866082371772"/>
        </c:manualLayout>
      </c:layout>
      <c:barChart>
        <c:barDir val="col"/>
        <c:grouping val="stacked"/>
        <c:varyColors val="0"/>
        <c:ser>
          <c:idx val="0"/>
          <c:order val="0"/>
          <c:tx>
            <c:strRef>
              <c:f>'１７．生徒数推移'!$B$4</c:f>
              <c:strCache>
                <c:ptCount val="1"/>
                <c:pt idx="0">
                  <c:v>1年生</c:v>
                </c:pt>
              </c:strCache>
            </c:strRef>
          </c:tx>
          <c:spPr>
            <a:solidFill>
              <a:srgbClr val="9999FF"/>
            </a:solidFill>
            <a:ln w="12700">
              <a:solidFill>
                <a:srgbClr val="000000"/>
              </a:solidFill>
              <a:prstDash val="solid"/>
            </a:ln>
          </c:spPr>
          <c:invertIfNegative val="0"/>
          <c:cat>
            <c:strRef>
              <c:f>'１７．生徒数推移'!$A$5:$A$23</c:f>
              <c:strCache>
                <c:ptCount val="19"/>
                <c:pt idx="0">
                  <c:v>Ｈ18</c:v>
                </c:pt>
                <c:pt idx="1">
                  <c:v>Ｈ19</c:v>
                </c:pt>
                <c:pt idx="2">
                  <c:v>Ｈ20</c:v>
                </c:pt>
                <c:pt idx="3">
                  <c:v>Ｈ21</c:v>
                </c:pt>
                <c:pt idx="4">
                  <c:v>Ｈ22</c:v>
                </c:pt>
                <c:pt idx="5">
                  <c:v>Ｈ23</c:v>
                </c:pt>
                <c:pt idx="6">
                  <c:v>Ｈ24</c:v>
                </c:pt>
                <c:pt idx="7">
                  <c:v>Ｈ25</c:v>
                </c:pt>
                <c:pt idx="8">
                  <c:v>Ｈ26</c:v>
                </c:pt>
                <c:pt idx="9">
                  <c:v>Ｈ27</c:v>
                </c:pt>
                <c:pt idx="10">
                  <c:v>Ｈ28</c:v>
                </c:pt>
                <c:pt idx="11">
                  <c:v>Ｈ29</c:v>
                </c:pt>
                <c:pt idx="12">
                  <c:v>Ｈ30</c:v>
                </c:pt>
                <c:pt idx="13">
                  <c:v>Ｒ１</c:v>
                </c:pt>
                <c:pt idx="14">
                  <c:v>Ｒ２</c:v>
                </c:pt>
                <c:pt idx="15">
                  <c:v>Ｒ３</c:v>
                </c:pt>
                <c:pt idx="16">
                  <c:v>Ｒ４</c:v>
                </c:pt>
                <c:pt idx="17">
                  <c:v>Ｒ５</c:v>
                </c:pt>
                <c:pt idx="18">
                  <c:v>Ｒ６</c:v>
                </c:pt>
              </c:strCache>
            </c:strRef>
          </c:cat>
          <c:val>
            <c:numRef>
              <c:f>'１７．生徒数推移'!$B$5:$B$23</c:f>
              <c:numCache>
                <c:formatCode>General</c:formatCode>
                <c:ptCount val="19"/>
                <c:pt idx="0">
                  <c:v>213</c:v>
                </c:pt>
                <c:pt idx="1">
                  <c:v>236</c:v>
                </c:pt>
                <c:pt idx="2">
                  <c:v>213</c:v>
                </c:pt>
                <c:pt idx="3">
                  <c:v>213</c:v>
                </c:pt>
                <c:pt idx="4">
                  <c:v>230</c:v>
                </c:pt>
                <c:pt idx="5">
                  <c:v>227</c:v>
                </c:pt>
                <c:pt idx="6">
                  <c:v>259</c:v>
                </c:pt>
                <c:pt idx="7">
                  <c:v>241</c:v>
                </c:pt>
                <c:pt idx="8">
                  <c:v>225</c:v>
                </c:pt>
                <c:pt idx="9">
                  <c:v>240</c:v>
                </c:pt>
                <c:pt idx="10">
                  <c:v>235</c:v>
                </c:pt>
                <c:pt idx="11">
                  <c:v>220</c:v>
                </c:pt>
                <c:pt idx="12">
                  <c:v>232</c:v>
                </c:pt>
                <c:pt idx="13">
                  <c:v>221</c:v>
                </c:pt>
                <c:pt idx="14">
                  <c:v>229</c:v>
                </c:pt>
                <c:pt idx="15">
                  <c:v>267</c:v>
                </c:pt>
                <c:pt idx="16">
                  <c:v>225</c:v>
                </c:pt>
                <c:pt idx="17">
                  <c:v>243</c:v>
                </c:pt>
                <c:pt idx="18">
                  <c:v>215</c:v>
                </c:pt>
              </c:numCache>
            </c:numRef>
          </c:val>
          <c:extLst>
            <c:ext xmlns:c16="http://schemas.microsoft.com/office/drawing/2014/chart" uri="{C3380CC4-5D6E-409C-BE32-E72D297353CC}">
              <c16:uniqueId val="{00000000-248B-4D44-AB5C-363279CA4DA6}"/>
            </c:ext>
          </c:extLst>
        </c:ser>
        <c:ser>
          <c:idx val="1"/>
          <c:order val="1"/>
          <c:tx>
            <c:strRef>
              <c:f>'１７．生徒数推移'!$C$4</c:f>
              <c:strCache>
                <c:ptCount val="1"/>
                <c:pt idx="0">
                  <c:v>2年生</c:v>
                </c:pt>
              </c:strCache>
            </c:strRef>
          </c:tx>
          <c:spPr>
            <a:solidFill>
              <a:srgbClr val="993366"/>
            </a:solidFill>
            <a:ln w="12700">
              <a:solidFill>
                <a:srgbClr val="000000"/>
              </a:solidFill>
              <a:prstDash val="solid"/>
            </a:ln>
          </c:spPr>
          <c:invertIfNegative val="0"/>
          <c:cat>
            <c:strRef>
              <c:f>'１７．生徒数推移'!$A$5:$A$23</c:f>
              <c:strCache>
                <c:ptCount val="19"/>
                <c:pt idx="0">
                  <c:v>Ｈ18</c:v>
                </c:pt>
                <c:pt idx="1">
                  <c:v>Ｈ19</c:v>
                </c:pt>
                <c:pt idx="2">
                  <c:v>Ｈ20</c:v>
                </c:pt>
                <c:pt idx="3">
                  <c:v>Ｈ21</c:v>
                </c:pt>
                <c:pt idx="4">
                  <c:v>Ｈ22</c:v>
                </c:pt>
                <c:pt idx="5">
                  <c:v>Ｈ23</c:v>
                </c:pt>
                <c:pt idx="6">
                  <c:v>Ｈ24</c:v>
                </c:pt>
                <c:pt idx="7">
                  <c:v>Ｈ25</c:v>
                </c:pt>
                <c:pt idx="8">
                  <c:v>Ｈ26</c:v>
                </c:pt>
                <c:pt idx="9">
                  <c:v>Ｈ27</c:v>
                </c:pt>
                <c:pt idx="10">
                  <c:v>Ｈ28</c:v>
                </c:pt>
                <c:pt idx="11">
                  <c:v>Ｈ29</c:v>
                </c:pt>
                <c:pt idx="12">
                  <c:v>Ｈ30</c:v>
                </c:pt>
                <c:pt idx="13">
                  <c:v>Ｒ１</c:v>
                </c:pt>
                <c:pt idx="14">
                  <c:v>Ｒ２</c:v>
                </c:pt>
                <c:pt idx="15">
                  <c:v>Ｒ３</c:v>
                </c:pt>
                <c:pt idx="16">
                  <c:v>Ｒ４</c:v>
                </c:pt>
                <c:pt idx="17">
                  <c:v>Ｒ５</c:v>
                </c:pt>
                <c:pt idx="18">
                  <c:v>Ｒ６</c:v>
                </c:pt>
              </c:strCache>
            </c:strRef>
          </c:cat>
          <c:val>
            <c:numRef>
              <c:f>'１７．生徒数推移'!$C$5:$C$23</c:f>
              <c:numCache>
                <c:formatCode>General</c:formatCode>
                <c:ptCount val="19"/>
                <c:pt idx="0">
                  <c:v>245</c:v>
                </c:pt>
                <c:pt idx="1">
                  <c:v>212</c:v>
                </c:pt>
                <c:pt idx="2">
                  <c:v>237</c:v>
                </c:pt>
                <c:pt idx="3">
                  <c:v>212</c:v>
                </c:pt>
                <c:pt idx="4">
                  <c:v>213</c:v>
                </c:pt>
                <c:pt idx="5">
                  <c:v>227</c:v>
                </c:pt>
                <c:pt idx="6">
                  <c:v>228</c:v>
                </c:pt>
                <c:pt idx="7">
                  <c:v>258</c:v>
                </c:pt>
                <c:pt idx="8">
                  <c:v>245</c:v>
                </c:pt>
                <c:pt idx="9">
                  <c:v>224</c:v>
                </c:pt>
                <c:pt idx="10">
                  <c:v>240</c:v>
                </c:pt>
                <c:pt idx="11">
                  <c:v>233</c:v>
                </c:pt>
                <c:pt idx="12">
                  <c:v>219</c:v>
                </c:pt>
                <c:pt idx="13">
                  <c:v>233</c:v>
                </c:pt>
                <c:pt idx="14">
                  <c:v>221</c:v>
                </c:pt>
                <c:pt idx="15">
                  <c:v>227</c:v>
                </c:pt>
                <c:pt idx="16">
                  <c:v>268</c:v>
                </c:pt>
                <c:pt idx="17">
                  <c:v>226</c:v>
                </c:pt>
                <c:pt idx="18">
                  <c:v>236</c:v>
                </c:pt>
              </c:numCache>
            </c:numRef>
          </c:val>
          <c:extLst>
            <c:ext xmlns:c16="http://schemas.microsoft.com/office/drawing/2014/chart" uri="{C3380CC4-5D6E-409C-BE32-E72D297353CC}">
              <c16:uniqueId val="{00000001-248B-4D44-AB5C-363279CA4DA6}"/>
            </c:ext>
          </c:extLst>
        </c:ser>
        <c:ser>
          <c:idx val="2"/>
          <c:order val="2"/>
          <c:tx>
            <c:strRef>
              <c:f>'１７．生徒数推移'!$D$4</c:f>
              <c:strCache>
                <c:ptCount val="1"/>
                <c:pt idx="0">
                  <c:v>3年生</c:v>
                </c:pt>
              </c:strCache>
            </c:strRef>
          </c:tx>
          <c:spPr>
            <a:solidFill>
              <a:srgbClr val="FFFFCC"/>
            </a:solidFill>
            <a:ln w="12700">
              <a:solidFill>
                <a:srgbClr val="000000"/>
              </a:solidFill>
              <a:prstDash val="solid"/>
            </a:ln>
          </c:spPr>
          <c:invertIfNegative val="0"/>
          <c:cat>
            <c:strRef>
              <c:f>'１７．生徒数推移'!$A$5:$A$23</c:f>
              <c:strCache>
                <c:ptCount val="19"/>
                <c:pt idx="0">
                  <c:v>Ｈ18</c:v>
                </c:pt>
                <c:pt idx="1">
                  <c:v>Ｈ19</c:v>
                </c:pt>
                <c:pt idx="2">
                  <c:v>Ｈ20</c:v>
                </c:pt>
                <c:pt idx="3">
                  <c:v>Ｈ21</c:v>
                </c:pt>
                <c:pt idx="4">
                  <c:v>Ｈ22</c:v>
                </c:pt>
                <c:pt idx="5">
                  <c:v>Ｈ23</c:v>
                </c:pt>
                <c:pt idx="6">
                  <c:v>Ｈ24</c:v>
                </c:pt>
                <c:pt idx="7">
                  <c:v>Ｈ25</c:v>
                </c:pt>
                <c:pt idx="8">
                  <c:v>Ｈ26</c:v>
                </c:pt>
                <c:pt idx="9">
                  <c:v>Ｈ27</c:v>
                </c:pt>
                <c:pt idx="10">
                  <c:v>Ｈ28</c:v>
                </c:pt>
                <c:pt idx="11">
                  <c:v>Ｈ29</c:v>
                </c:pt>
                <c:pt idx="12">
                  <c:v>Ｈ30</c:v>
                </c:pt>
                <c:pt idx="13">
                  <c:v>Ｒ１</c:v>
                </c:pt>
                <c:pt idx="14">
                  <c:v>Ｒ２</c:v>
                </c:pt>
                <c:pt idx="15">
                  <c:v>Ｒ３</c:v>
                </c:pt>
                <c:pt idx="16">
                  <c:v>Ｒ４</c:v>
                </c:pt>
                <c:pt idx="17">
                  <c:v>Ｒ５</c:v>
                </c:pt>
                <c:pt idx="18">
                  <c:v>Ｒ６</c:v>
                </c:pt>
              </c:strCache>
            </c:strRef>
          </c:cat>
          <c:val>
            <c:numRef>
              <c:f>'１７．生徒数推移'!$D$5:$D$23</c:f>
              <c:numCache>
                <c:formatCode>General</c:formatCode>
                <c:ptCount val="19"/>
                <c:pt idx="0">
                  <c:v>266</c:v>
                </c:pt>
                <c:pt idx="1">
                  <c:v>240</c:v>
                </c:pt>
                <c:pt idx="2">
                  <c:v>212</c:v>
                </c:pt>
                <c:pt idx="3">
                  <c:v>238</c:v>
                </c:pt>
                <c:pt idx="4">
                  <c:v>212</c:v>
                </c:pt>
                <c:pt idx="5">
                  <c:v>216</c:v>
                </c:pt>
                <c:pt idx="6">
                  <c:v>225</c:v>
                </c:pt>
                <c:pt idx="7">
                  <c:v>227</c:v>
                </c:pt>
                <c:pt idx="8">
                  <c:v>259</c:v>
                </c:pt>
                <c:pt idx="9">
                  <c:v>244</c:v>
                </c:pt>
                <c:pt idx="10">
                  <c:v>225</c:v>
                </c:pt>
                <c:pt idx="11">
                  <c:v>239</c:v>
                </c:pt>
                <c:pt idx="12">
                  <c:v>234</c:v>
                </c:pt>
                <c:pt idx="13">
                  <c:v>220</c:v>
                </c:pt>
                <c:pt idx="14">
                  <c:v>232</c:v>
                </c:pt>
                <c:pt idx="15">
                  <c:v>221</c:v>
                </c:pt>
                <c:pt idx="16">
                  <c:v>227</c:v>
                </c:pt>
                <c:pt idx="17">
                  <c:v>268</c:v>
                </c:pt>
                <c:pt idx="18">
                  <c:v>218</c:v>
                </c:pt>
              </c:numCache>
            </c:numRef>
          </c:val>
          <c:extLst>
            <c:ext xmlns:c16="http://schemas.microsoft.com/office/drawing/2014/chart" uri="{C3380CC4-5D6E-409C-BE32-E72D297353CC}">
              <c16:uniqueId val="{00000002-248B-4D44-AB5C-363279CA4DA6}"/>
            </c:ext>
          </c:extLst>
        </c:ser>
        <c:ser>
          <c:idx val="3"/>
          <c:order val="3"/>
          <c:tx>
            <c:strRef>
              <c:f>'１７．生徒数推移'!$E$4</c:f>
              <c:strCache>
                <c:ptCount val="1"/>
                <c:pt idx="0">
                  <c:v>合計</c:v>
                </c:pt>
              </c:strCache>
            </c:strRef>
          </c:tx>
          <c:spPr>
            <a:noFill/>
          </c:spPr>
          <c:invertIfNegative val="0"/>
          <c:dLbls>
            <c:spPr>
              <a:noFill/>
              <a:ln w="25400">
                <a:noFill/>
              </a:ln>
            </c:spPr>
            <c:txPr>
              <a:bodyPr wrap="square" lIns="38100" tIns="19050" rIns="38100" bIns="19050" anchor="ctr">
                <a:spAutoFit/>
              </a:bodyPr>
              <a:lstStyle/>
              <a:p>
                <a:pPr>
                  <a:defRPr>
                    <a:latin typeface="ＭＳ ゴシック" panose="020B0609070205080204" pitchFamily="49" charset="-128"/>
                    <a:ea typeface="ＭＳ ゴシック" panose="020B0609070205080204" pitchFamily="49"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'１７．生徒数推移'!$A$5:$A$23</c:f>
              <c:strCache>
                <c:ptCount val="19"/>
                <c:pt idx="0">
                  <c:v>Ｈ18</c:v>
                </c:pt>
                <c:pt idx="1">
                  <c:v>Ｈ19</c:v>
                </c:pt>
                <c:pt idx="2">
                  <c:v>Ｈ20</c:v>
                </c:pt>
                <c:pt idx="3">
                  <c:v>Ｈ21</c:v>
                </c:pt>
                <c:pt idx="4">
                  <c:v>Ｈ22</c:v>
                </c:pt>
                <c:pt idx="5">
                  <c:v>Ｈ23</c:v>
                </c:pt>
                <c:pt idx="6">
                  <c:v>Ｈ24</c:v>
                </c:pt>
                <c:pt idx="7">
                  <c:v>Ｈ25</c:v>
                </c:pt>
                <c:pt idx="8">
                  <c:v>Ｈ26</c:v>
                </c:pt>
                <c:pt idx="9">
                  <c:v>Ｈ27</c:v>
                </c:pt>
                <c:pt idx="10">
                  <c:v>Ｈ28</c:v>
                </c:pt>
                <c:pt idx="11">
                  <c:v>Ｈ29</c:v>
                </c:pt>
                <c:pt idx="12">
                  <c:v>Ｈ30</c:v>
                </c:pt>
                <c:pt idx="13">
                  <c:v>Ｒ１</c:v>
                </c:pt>
                <c:pt idx="14">
                  <c:v>Ｒ２</c:v>
                </c:pt>
                <c:pt idx="15">
                  <c:v>Ｒ３</c:v>
                </c:pt>
                <c:pt idx="16">
                  <c:v>Ｒ４</c:v>
                </c:pt>
                <c:pt idx="17">
                  <c:v>Ｒ５</c:v>
                </c:pt>
                <c:pt idx="18">
                  <c:v>Ｒ６</c:v>
                </c:pt>
              </c:strCache>
            </c:strRef>
          </c:cat>
          <c:val>
            <c:numRef>
              <c:f>'１７．生徒数推移'!$E$5:$E$23</c:f>
              <c:numCache>
                <c:formatCode>General</c:formatCode>
                <c:ptCount val="19"/>
                <c:pt idx="0">
                  <c:v>724</c:v>
                </c:pt>
                <c:pt idx="1">
                  <c:v>688</c:v>
                </c:pt>
                <c:pt idx="2">
                  <c:v>662</c:v>
                </c:pt>
                <c:pt idx="3">
                  <c:v>663</c:v>
                </c:pt>
                <c:pt idx="4">
                  <c:v>655</c:v>
                </c:pt>
                <c:pt idx="5">
                  <c:v>670</c:v>
                </c:pt>
                <c:pt idx="6">
                  <c:v>712</c:v>
                </c:pt>
                <c:pt idx="7">
                  <c:v>726</c:v>
                </c:pt>
                <c:pt idx="8">
                  <c:v>729</c:v>
                </c:pt>
                <c:pt idx="9">
                  <c:v>708</c:v>
                </c:pt>
                <c:pt idx="10">
                  <c:v>700</c:v>
                </c:pt>
                <c:pt idx="11">
                  <c:v>692</c:v>
                </c:pt>
                <c:pt idx="12">
                  <c:v>685</c:v>
                </c:pt>
                <c:pt idx="13">
                  <c:v>674</c:v>
                </c:pt>
                <c:pt idx="14">
                  <c:v>682</c:v>
                </c:pt>
                <c:pt idx="15">
                  <c:v>715</c:v>
                </c:pt>
                <c:pt idx="16">
                  <c:v>720</c:v>
                </c:pt>
                <c:pt idx="17">
                  <c:v>737</c:v>
                </c:pt>
                <c:pt idx="18">
                  <c:v>669</c:v>
                </c:pt>
              </c:numCache>
            </c:numRef>
          </c:val>
          <c:extLst>
            <c:ext xmlns:c16="http://schemas.microsoft.com/office/drawing/2014/chart" uri="{C3380CC4-5D6E-409C-BE32-E72D297353CC}">
              <c16:uniqueId val="{00000003-248B-4D44-AB5C-363279CA4DA6}"/>
            </c:ext>
          </c:extLst>
        </c:ser>
        <c:dLbls>
          <c:showLegendKey val="0"/>
          <c:showVal val="0"/>
          <c:showCatName val="0"/>
          <c:showSerName val="0"/>
          <c:showPercent val="0"/>
          <c:showBubbleSize val="0"/>
        </c:dLbls>
        <c:gapWidth val="150"/>
        <c:overlap val="100"/>
        <c:axId val="638615279"/>
        <c:axId val="1"/>
      </c:barChart>
      <c:catAx>
        <c:axId val="638615279"/>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max val="800"/>
        </c:scaling>
        <c:delete val="0"/>
        <c:axPos val="l"/>
        <c:majorGridlines>
          <c:spPr>
            <a:ln w="3175">
              <a:solidFill>
                <a:srgbClr val="000000"/>
              </a:solidFill>
              <a:prstDash val="solid"/>
            </a:ln>
          </c:spPr>
        </c:majorGridlines>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（人）</a:t>
                </a:r>
              </a:p>
            </c:rich>
          </c:tx>
          <c:layout>
            <c:manualLayout>
              <c:xMode val="edge"/>
              <c:yMode val="edge"/>
              <c:x val="2.8829173475957013E-2"/>
              <c:y val="0.4840295363079614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638615279"/>
        <c:crosses val="autoZero"/>
        <c:crossBetween val="between"/>
      </c:valAx>
      <c:spPr>
        <a:solidFill>
          <a:srgbClr val="C0C0C0"/>
        </a:solidFill>
        <a:ln w="12700">
          <a:solidFill>
            <a:srgbClr val="808080"/>
          </a:solidFill>
          <a:prstDash val="solid"/>
        </a:ln>
      </c:spPr>
    </c:plotArea>
    <c:legend>
      <c:legendPos val="r"/>
      <c:legendEntry>
        <c:idx val="0"/>
        <c:delete val="1"/>
      </c:legendEntry>
      <c:layout>
        <c:manualLayout>
          <c:xMode val="edge"/>
          <c:yMode val="edge"/>
          <c:x val="0.87993287219694571"/>
          <c:y val="0.46873236999221252"/>
          <c:w val="9.6127629568691975E-2"/>
          <c:h val="0.20430795833367968"/>
        </c:manualLayout>
      </c:layout>
      <c:overlay val="0"/>
      <c:spPr>
        <a:ln>
          <a:solidFill>
            <a:sysClr val="window" lastClr="FFFFFF">
              <a:lumMod val="50000"/>
            </a:sys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生徒数の推移（中学生）中学校別</a:t>
            </a:r>
          </a:p>
        </c:rich>
      </c:tx>
      <c:layout>
        <c:manualLayout>
          <c:xMode val="edge"/>
          <c:yMode val="edge"/>
          <c:x val="0.33413343493353648"/>
          <c:y val="5.4740668478387107E-2"/>
        </c:manualLayout>
      </c:layout>
      <c:overlay val="0"/>
      <c:spPr>
        <a:noFill/>
        <a:ln w="25400">
          <a:noFill/>
        </a:ln>
      </c:spPr>
    </c:title>
    <c:autoTitleDeleted val="0"/>
    <c:plotArea>
      <c:layout>
        <c:manualLayout>
          <c:layoutTarget val="inner"/>
          <c:xMode val="edge"/>
          <c:yMode val="edge"/>
          <c:x val="0.10580091177143812"/>
          <c:y val="0.15075376884422109"/>
          <c:w val="0.71679973802654584"/>
          <c:h val="0.77638190954773867"/>
        </c:manualLayout>
      </c:layout>
      <c:barChart>
        <c:barDir val="col"/>
        <c:grouping val="stacked"/>
        <c:varyColors val="0"/>
        <c:ser>
          <c:idx val="0"/>
          <c:order val="0"/>
          <c:tx>
            <c:strRef>
              <c:f>'１７．生徒数推移'!$B$48</c:f>
              <c:strCache>
                <c:ptCount val="1"/>
                <c:pt idx="0">
                  <c:v>東員第一中</c:v>
                </c:pt>
              </c:strCache>
            </c:strRef>
          </c:tx>
          <c:spPr>
            <a:solidFill>
              <a:srgbClr val="9999FF"/>
            </a:solidFill>
            <a:ln w="12700">
              <a:solidFill>
                <a:srgbClr val="000000"/>
              </a:solidFill>
              <a:prstDash val="solid"/>
            </a:ln>
          </c:spPr>
          <c:invertIfNegative val="0"/>
          <c:cat>
            <c:strRef>
              <c:f>'１７．生徒数推移'!$A$49:$A$69</c:f>
              <c:strCache>
                <c:ptCount val="21"/>
                <c:pt idx="0">
                  <c:v>Ｈ16</c:v>
                </c:pt>
                <c:pt idx="1">
                  <c:v>Ｈ17</c:v>
                </c:pt>
                <c:pt idx="2">
                  <c:v>Ｈ18</c:v>
                </c:pt>
                <c:pt idx="3">
                  <c:v>Ｈ19</c:v>
                </c:pt>
                <c:pt idx="4">
                  <c:v>Ｈ20</c:v>
                </c:pt>
                <c:pt idx="5">
                  <c:v>Ｈ21</c:v>
                </c:pt>
                <c:pt idx="6">
                  <c:v>Ｈ22</c:v>
                </c:pt>
                <c:pt idx="7">
                  <c:v>Ｈ23</c:v>
                </c:pt>
                <c:pt idx="8">
                  <c:v>Ｈ24</c:v>
                </c:pt>
                <c:pt idx="9">
                  <c:v>Ｈ25</c:v>
                </c:pt>
                <c:pt idx="10">
                  <c:v>Ｈ26</c:v>
                </c:pt>
                <c:pt idx="11">
                  <c:v>Ｈ27</c:v>
                </c:pt>
                <c:pt idx="12">
                  <c:v>Ｈ28</c:v>
                </c:pt>
                <c:pt idx="13">
                  <c:v>Ｈ29</c:v>
                </c:pt>
                <c:pt idx="14">
                  <c:v>Ｈ30</c:v>
                </c:pt>
                <c:pt idx="15">
                  <c:v>Ｒ１</c:v>
                </c:pt>
                <c:pt idx="16">
                  <c:v>Ｒ２</c:v>
                </c:pt>
                <c:pt idx="17">
                  <c:v>Ｒ３</c:v>
                </c:pt>
                <c:pt idx="18">
                  <c:v>Ｒ４</c:v>
                </c:pt>
                <c:pt idx="19">
                  <c:v>Ｒ５</c:v>
                </c:pt>
                <c:pt idx="20">
                  <c:v>Ｒ６</c:v>
                </c:pt>
              </c:strCache>
            </c:strRef>
          </c:cat>
          <c:val>
            <c:numRef>
              <c:f>'１７．生徒数推移'!$B$49:$B$69</c:f>
              <c:numCache>
                <c:formatCode>General</c:formatCode>
                <c:ptCount val="21"/>
                <c:pt idx="0">
                  <c:v>365</c:v>
                </c:pt>
                <c:pt idx="1">
                  <c:v>348</c:v>
                </c:pt>
                <c:pt idx="2">
                  <c:v>348</c:v>
                </c:pt>
                <c:pt idx="3">
                  <c:v>346</c:v>
                </c:pt>
                <c:pt idx="4">
                  <c:v>341</c:v>
                </c:pt>
                <c:pt idx="5">
                  <c:v>367</c:v>
                </c:pt>
                <c:pt idx="6">
                  <c:v>362</c:v>
                </c:pt>
                <c:pt idx="7">
                  <c:v>376</c:v>
                </c:pt>
                <c:pt idx="8">
                  <c:v>396</c:v>
                </c:pt>
                <c:pt idx="9">
                  <c:v>408</c:v>
                </c:pt>
                <c:pt idx="10">
                  <c:v>397</c:v>
                </c:pt>
                <c:pt idx="11">
                  <c:v>380</c:v>
                </c:pt>
                <c:pt idx="12">
                  <c:v>383</c:v>
                </c:pt>
                <c:pt idx="13">
                  <c:v>397</c:v>
                </c:pt>
                <c:pt idx="14">
                  <c:v>398</c:v>
                </c:pt>
                <c:pt idx="15">
                  <c:v>399</c:v>
                </c:pt>
                <c:pt idx="16">
                  <c:v>426</c:v>
                </c:pt>
                <c:pt idx="17">
                  <c:v>438</c:v>
                </c:pt>
                <c:pt idx="18">
                  <c:v>439</c:v>
                </c:pt>
                <c:pt idx="19">
                  <c:v>436</c:v>
                </c:pt>
                <c:pt idx="20">
                  <c:v>417</c:v>
                </c:pt>
              </c:numCache>
            </c:numRef>
          </c:val>
          <c:extLst>
            <c:ext xmlns:c16="http://schemas.microsoft.com/office/drawing/2014/chart" uri="{C3380CC4-5D6E-409C-BE32-E72D297353CC}">
              <c16:uniqueId val="{00000000-2DA0-4B3D-A65E-CEDC9974031F}"/>
            </c:ext>
          </c:extLst>
        </c:ser>
        <c:ser>
          <c:idx val="1"/>
          <c:order val="1"/>
          <c:tx>
            <c:strRef>
              <c:f>'１７．生徒数推移'!$C$48</c:f>
              <c:strCache>
                <c:ptCount val="1"/>
                <c:pt idx="0">
                  <c:v>東員第二中</c:v>
                </c:pt>
              </c:strCache>
            </c:strRef>
          </c:tx>
          <c:spPr>
            <a:solidFill>
              <a:srgbClr val="993366"/>
            </a:solidFill>
            <a:ln w="12700">
              <a:solidFill>
                <a:srgbClr val="000000"/>
              </a:solidFill>
              <a:prstDash val="solid"/>
            </a:ln>
          </c:spPr>
          <c:invertIfNegative val="0"/>
          <c:cat>
            <c:strRef>
              <c:f>'１７．生徒数推移'!$A$49:$A$69</c:f>
              <c:strCache>
                <c:ptCount val="21"/>
                <c:pt idx="0">
                  <c:v>Ｈ16</c:v>
                </c:pt>
                <c:pt idx="1">
                  <c:v>Ｈ17</c:v>
                </c:pt>
                <c:pt idx="2">
                  <c:v>Ｈ18</c:v>
                </c:pt>
                <c:pt idx="3">
                  <c:v>Ｈ19</c:v>
                </c:pt>
                <c:pt idx="4">
                  <c:v>Ｈ20</c:v>
                </c:pt>
                <c:pt idx="5">
                  <c:v>Ｈ21</c:v>
                </c:pt>
                <c:pt idx="6">
                  <c:v>Ｈ22</c:v>
                </c:pt>
                <c:pt idx="7">
                  <c:v>Ｈ23</c:v>
                </c:pt>
                <c:pt idx="8">
                  <c:v>Ｈ24</c:v>
                </c:pt>
                <c:pt idx="9">
                  <c:v>Ｈ25</c:v>
                </c:pt>
                <c:pt idx="10">
                  <c:v>Ｈ26</c:v>
                </c:pt>
                <c:pt idx="11">
                  <c:v>Ｈ27</c:v>
                </c:pt>
                <c:pt idx="12">
                  <c:v>Ｈ28</c:v>
                </c:pt>
                <c:pt idx="13">
                  <c:v>Ｈ29</c:v>
                </c:pt>
                <c:pt idx="14">
                  <c:v>Ｈ30</c:v>
                </c:pt>
                <c:pt idx="15">
                  <c:v>Ｒ１</c:v>
                </c:pt>
                <c:pt idx="16">
                  <c:v>Ｒ２</c:v>
                </c:pt>
                <c:pt idx="17">
                  <c:v>Ｒ３</c:v>
                </c:pt>
                <c:pt idx="18">
                  <c:v>Ｒ４</c:v>
                </c:pt>
                <c:pt idx="19">
                  <c:v>Ｒ５</c:v>
                </c:pt>
                <c:pt idx="20">
                  <c:v>Ｒ６</c:v>
                </c:pt>
              </c:strCache>
            </c:strRef>
          </c:cat>
          <c:val>
            <c:numRef>
              <c:f>'１７．生徒数推移'!$C$49:$C$69</c:f>
              <c:numCache>
                <c:formatCode>General</c:formatCode>
                <c:ptCount val="21"/>
                <c:pt idx="0">
                  <c:v>435</c:v>
                </c:pt>
                <c:pt idx="1">
                  <c:v>421</c:v>
                </c:pt>
                <c:pt idx="2">
                  <c:v>376</c:v>
                </c:pt>
                <c:pt idx="3">
                  <c:v>342</c:v>
                </c:pt>
                <c:pt idx="4">
                  <c:v>321</c:v>
                </c:pt>
                <c:pt idx="5">
                  <c:v>296</c:v>
                </c:pt>
                <c:pt idx="6">
                  <c:v>293</c:v>
                </c:pt>
                <c:pt idx="7">
                  <c:v>294</c:v>
                </c:pt>
                <c:pt idx="8">
                  <c:v>316</c:v>
                </c:pt>
                <c:pt idx="9">
                  <c:v>318</c:v>
                </c:pt>
                <c:pt idx="10">
                  <c:v>332</c:v>
                </c:pt>
                <c:pt idx="11">
                  <c:v>328</c:v>
                </c:pt>
                <c:pt idx="12">
                  <c:v>317</c:v>
                </c:pt>
                <c:pt idx="13">
                  <c:v>295</c:v>
                </c:pt>
                <c:pt idx="14">
                  <c:v>287</c:v>
                </c:pt>
                <c:pt idx="15">
                  <c:v>275</c:v>
                </c:pt>
                <c:pt idx="16">
                  <c:v>256</c:v>
                </c:pt>
                <c:pt idx="17">
                  <c:v>277</c:v>
                </c:pt>
                <c:pt idx="18">
                  <c:v>281</c:v>
                </c:pt>
                <c:pt idx="19">
                  <c:v>301</c:v>
                </c:pt>
                <c:pt idx="20">
                  <c:v>281</c:v>
                </c:pt>
              </c:numCache>
            </c:numRef>
          </c:val>
          <c:extLst>
            <c:ext xmlns:c16="http://schemas.microsoft.com/office/drawing/2014/chart" uri="{C3380CC4-5D6E-409C-BE32-E72D297353CC}">
              <c16:uniqueId val="{00000001-2DA0-4B3D-A65E-CEDC9974031F}"/>
            </c:ext>
          </c:extLst>
        </c:ser>
        <c:ser>
          <c:idx val="2"/>
          <c:order val="2"/>
          <c:tx>
            <c:strRef>
              <c:f>'１７．生徒数推移'!$D$48</c:f>
              <c:strCache>
                <c:ptCount val="1"/>
                <c:pt idx="0">
                  <c:v>合計</c:v>
                </c:pt>
              </c:strCache>
            </c:strRef>
          </c:tx>
          <c:spPr>
            <a:noFill/>
            <a:ln w="12700">
              <a:noFill/>
              <a:prstDash val="solid"/>
            </a:ln>
          </c:spPr>
          <c:invertIfNegative val="0"/>
          <c:dLbls>
            <c:spPr>
              <a:noFill/>
              <a:ln>
                <a:noFill/>
              </a:ln>
            </c:spPr>
            <c:txPr>
              <a:bodyPr wrap="square" lIns="38100" tIns="19050" rIns="38100" bIns="19050" anchor="ctr">
                <a:spAutoFit/>
              </a:bodyPr>
              <a:lstStyle/>
              <a:p>
                <a:pPr>
                  <a:defRPr>
                    <a:latin typeface="ＭＳ ゴシック" panose="020B0609070205080204" pitchFamily="49" charset="-128"/>
                    <a:ea typeface="ＭＳ ゴシック" panose="020B0609070205080204" pitchFamily="49"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'１７．生徒数推移'!$A$49:$A$69</c:f>
              <c:strCache>
                <c:ptCount val="21"/>
                <c:pt idx="0">
                  <c:v>Ｈ16</c:v>
                </c:pt>
                <c:pt idx="1">
                  <c:v>Ｈ17</c:v>
                </c:pt>
                <c:pt idx="2">
                  <c:v>Ｈ18</c:v>
                </c:pt>
                <c:pt idx="3">
                  <c:v>Ｈ19</c:v>
                </c:pt>
                <c:pt idx="4">
                  <c:v>Ｈ20</c:v>
                </c:pt>
                <c:pt idx="5">
                  <c:v>Ｈ21</c:v>
                </c:pt>
                <c:pt idx="6">
                  <c:v>Ｈ22</c:v>
                </c:pt>
                <c:pt idx="7">
                  <c:v>Ｈ23</c:v>
                </c:pt>
                <c:pt idx="8">
                  <c:v>Ｈ24</c:v>
                </c:pt>
                <c:pt idx="9">
                  <c:v>Ｈ25</c:v>
                </c:pt>
                <c:pt idx="10">
                  <c:v>Ｈ26</c:v>
                </c:pt>
                <c:pt idx="11">
                  <c:v>Ｈ27</c:v>
                </c:pt>
                <c:pt idx="12">
                  <c:v>Ｈ28</c:v>
                </c:pt>
                <c:pt idx="13">
                  <c:v>Ｈ29</c:v>
                </c:pt>
                <c:pt idx="14">
                  <c:v>Ｈ30</c:v>
                </c:pt>
                <c:pt idx="15">
                  <c:v>Ｒ１</c:v>
                </c:pt>
                <c:pt idx="16">
                  <c:v>Ｒ２</c:v>
                </c:pt>
                <c:pt idx="17">
                  <c:v>Ｒ３</c:v>
                </c:pt>
                <c:pt idx="18">
                  <c:v>Ｒ４</c:v>
                </c:pt>
                <c:pt idx="19">
                  <c:v>Ｒ５</c:v>
                </c:pt>
                <c:pt idx="20">
                  <c:v>Ｒ６</c:v>
                </c:pt>
              </c:strCache>
            </c:strRef>
          </c:cat>
          <c:val>
            <c:numRef>
              <c:f>'１７．生徒数推移'!$D$49:$D$69</c:f>
              <c:numCache>
                <c:formatCode>General</c:formatCode>
                <c:ptCount val="21"/>
                <c:pt idx="0">
                  <c:v>800</c:v>
                </c:pt>
                <c:pt idx="1">
                  <c:v>769</c:v>
                </c:pt>
                <c:pt idx="2">
                  <c:v>724</c:v>
                </c:pt>
                <c:pt idx="3">
                  <c:v>688</c:v>
                </c:pt>
                <c:pt idx="4">
                  <c:v>662</c:v>
                </c:pt>
                <c:pt idx="5">
                  <c:v>663</c:v>
                </c:pt>
                <c:pt idx="6">
                  <c:v>655</c:v>
                </c:pt>
                <c:pt idx="7">
                  <c:v>670</c:v>
                </c:pt>
                <c:pt idx="8">
                  <c:v>712</c:v>
                </c:pt>
                <c:pt idx="9">
                  <c:v>726</c:v>
                </c:pt>
                <c:pt idx="10">
                  <c:v>729</c:v>
                </c:pt>
                <c:pt idx="11">
                  <c:v>708</c:v>
                </c:pt>
                <c:pt idx="12">
                  <c:v>700</c:v>
                </c:pt>
                <c:pt idx="13">
                  <c:v>692</c:v>
                </c:pt>
                <c:pt idx="14">
                  <c:v>685</c:v>
                </c:pt>
                <c:pt idx="15">
                  <c:v>674</c:v>
                </c:pt>
                <c:pt idx="16">
                  <c:v>682</c:v>
                </c:pt>
                <c:pt idx="17">
                  <c:v>715</c:v>
                </c:pt>
                <c:pt idx="18">
                  <c:v>720</c:v>
                </c:pt>
                <c:pt idx="19">
                  <c:v>737</c:v>
                </c:pt>
                <c:pt idx="20">
                  <c:v>698</c:v>
                </c:pt>
              </c:numCache>
            </c:numRef>
          </c:val>
          <c:extLst>
            <c:ext xmlns:c16="http://schemas.microsoft.com/office/drawing/2014/chart" uri="{C3380CC4-5D6E-409C-BE32-E72D297353CC}">
              <c16:uniqueId val="{00000002-2DA0-4B3D-A65E-CEDC9974031F}"/>
            </c:ext>
          </c:extLst>
        </c:ser>
        <c:dLbls>
          <c:showLegendKey val="0"/>
          <c:showVal val="0"/>
          <c:showCatName val="0"/>
          <c:showSerName val="0"/>
          <c:showPercent val="0"/>
          <c:showBubbleSize val="0"/>
        </c:dLbls>
        <c:gapWidth val="150"/>
        <c:overlap val="100"/>
        <c:axId val="638612367"/>
        <c:axId val="1"/>
      </c:barChart>
      <c:catAx>
        <c:axId val="6386123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max val="800"/>
        </c:scaling>
        <c:delete val="0"/>
        <c:axPos val="l"/>
        <c:majorGridlines>
          <c:spPr>
            <a:ln w="3175">
              <a:solidFill>
                <a:srgbClr val="000000"/>
              </a:solidFill>
              <a:prstDash val="solid"/>
            </a:ln>
          </c:spPr>
        </c:majorGridlines>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（人）</a:t>
                </a:r>
              </a:p>
            </c:rich>
          </c:tx>
          <c:layout>
            <c:manualLayout>
              <c:xMode val="edge"/>
              <c:yMode val="edge"/>
              <c:x val="2.8828928623078034E-2"/>
              <c:y val="0.4840292947252561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638612367"/>
        <c:crosses val="autoZero"/>
        <c:crossBetween val="between"/>
      </c:valAx>
      <c:spPr>
        <a:solidFill>
          <a:srgbClr val="C0C0C0"/>
        </a:solidFill>
        <a:ln w="12700">
          <a:solidFill>
            <a:srgbClr val="808080"/>
          </a:solidFill>
          <a:prstDash val="solid"/>
        </a:ln>
      </c:spPr>
    </c:plotArea>
    <c:legend>
      <c:legendPos val="r"/>
      <c:legendEntry>
        <c:idx val="0"/>
        <c:delete val="1"/>
      </c:legendEntry>
      <c:layout>
        <c:manualLayout>
          <c:xMode val="edge"/>
          <c:yMode val="edge"/>
          <c:x val="0.84810250695770206"/>
          <c:y val="0.46884961690949312"/>
          <c:w val="0.1337307212248833"/>
          <c:h val="0.13279555623448072"/>
        </c:manualLayout>
      </c:layout>
      <c:overlay val="0"/>
      <c:spPr>
        <a:ln>
          <a:solidFill>
            <a:sysClr val="window" lastClr="FFFFFF">
              <a:lumMod val="50000"/>
            </a:sys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蔵書冊数、貸出冊数</a:t>
            </a:r>
            <a:endParaRPr lang="en-US">
              <a:latin typeface="ＭＳ ゴシック" panose="020B0609070205080204" pitchFamily="49" charset="-128"/>
              <a:ea typeface="ＭＳ ゴシック" panose="020B0609070205080204" pitchFamily="49" charset="-128"/>
            </a:endParaRPr>
          </a:p>
        </c:rich>
      </c:tx>
      <c:layout>
        <c:manualLayout>
          <c:xMode val="edge"/>
          <c:yMode val="edge"/>
          <c:x val="0.38248902995652673"/>
          <c:y val="4.0816169165295013E-2"/>
        </c:manualLayout>
      </c:layout>
      <c:overlay val="0"/>
      <c:spPr>
        <a:noFill/>
        <a:ln w="25400">
          <a:noFill/>
        </a:ln>
      </c:spPr>
    </c:title>
    <c:autoTitleDeleted val="0"/>
    <c:plotArea>
      <c:layout>
        <c:manualLayout>
          <c:layoutTarget val="inner"/>
          <c:xMode val="edge"/>
          <c:yMode val="edge"/>
          <c:x val="0.11000010212731191"/>
          <c:y val="0.21632657028982488"/>
          <c:w val="0.47515663990277079"/>
          <c:h val="0.61632653061224452"/>
        </c:manualLayout>
      </c:layout>
      <c:barChart>
        <c:barDir val="col"/>
        <c:grouping val="clustered"/>
        <c:varyColors val="0"/>
        <c:ser>
          <c:idx val="1"/>
          <c:order val="0"/>
          <c:tx>
            <c:strRef>
              <c:f>'２０．図書館蔵書冊数'!$B$3</c:f>
              <c:strCache>
                <c:ptCount val="1"/>
                <c:pt idx="0">
                  <c:v>蔵書冊数（冊）　※1</c:v>
                </c:pt>
              </c:strCache>
            </c:strRef>
          </c:tx>
          <c:spPr>
            <a:solidFill>
              <a:srgbClr val="FFCC99"/>
            </a:solidFill>
            <a:ln w="12700">
              <a:solidFill>
                <a:srgbClr val="000000"/>
              </a:solidFill>
              <a:prstDash val="solid"/>
            </a:ln>
          </c:spPr>
          <c:invertIfNegative val="0"/>
          <c:cat>
            <c:strRef>
              <c:f>'２０．図書館蔵書冊数'!$A$4:$A$19</c:f>
              <c:strCache>
                <c:ptCount val="16"/>
                <c:pt idx="0">
                  <c:v>H21</c:v>
                </c:pt>
                <c:pt idx="1">
                  <c:v>H22</c:v>
                </c:pt>
                <c:pt idx="2">
                  <c:v>H23</c:v>
                </c:pt>
                <c:pt idx="3">
                  <c:v>H24</c:v>
                </c:pt>
                <c:pt idx="4">
                  <c:v>H25</c:v>
                </c:pt>
                <c:pt idx="5">
                  <c:v>H26</c:v>
                </c:pt>
                <c:pt idx="6">
                  <c:v>H27</c:v>
                </c:pt>
                <c:pt idx="7">
                  <c:v>H28</c:v>
                </c:pt>
                <c:pt idx="8">
                  <c:v>H29</c:v>
                </c:pt>
                <c:pt idx="9">
                  <c:v>H30</c:v>
                </c:pt>
                <c:pt idx="10">
                  <c:v>R1</c:v>
                </c:pt>
                <c:pt idx="11">
                  <c:v>R2</c:v>
                </c:pt>
                <c:pt idx="12">
                  <c:v>R3</c:v>
                </c:pt>
                <c:pt idx="13">
                  <c:v>R4</c:v>
                </c:pt>
                <c:pt idx="14">
                  <c:v>R5</c:v>
                </c:pt>
                <c:pt idx="15">
                  <c:v>R6</c:v>
                </c:pt>
              </c:strCache>
            </c:strRef>
          </c:cat>
          <c:val>
            <c:numRef>
              <c:f>'２０．図書館蔵書冊数'!$B$4:$B$19</c:f>
              <c:numCache>
                <c:formatCode>#,##0_);[Red]\(#,##0\)</c:formatCode>
                <c:ptCount val="16"/>
                <c:pt idx="0" formatCode="#,##0">
                  <c:v>99989</c:v>
                </c:pt>
                <c:pt idx="1">
                  <c:v>100229</c:v>
                </c:pt>
                <c:pt idx="2">
                  <c:v>101115</c:v>
                </c:pt>
                <c:pt idx="3">
                  <c:v>101628</c:v>
                </c:pt>
                <c:pt idx="4">
                  <c:v>102130</c:v>
                </c:pt>
                <c:pt idx="5">
                  <c:v>102555</c:v>
                </c:pt>
                <c:pt idx="6">
                  <c:v>103239</c:v>
                </c:pt>
                <c:pt idx="7">
                  <c:v>104080</c:v>
                </c:pt>
                <c:pt idx="8">
                  <c:v>104971</c:v>
                </c:pt>
                <c:pt idx="9">
                  <c:v>105801</c:v>
                </c:pt>
                <c:pt idx="10">
                  <c:v>106426</c:v>
                </c:pt>
                <c:pt idx="11">
                  <c:v>109497</c:v>
                </c:pt>
                <c:pt idx="12">
                  <c:v>110250</c:v>
                </c:pt>
                <c:pt idx="13">
                  <c:v>110436</c:v>
                </c:pt>
                <c:pt idx="14">
                  <c:v>110591</c:v>
                </c:pt>
                <c:pt idx="15">
                  <c:v>110216</c:v>
                </c:pt>
              </c:numCache>
            </c:numRef>
          </c:val>
          <c:extLst>
            <c:ext xmlns:c16="http://schemas.microsoft.com/office/drawing/2014/chart" uri="{C3380CC4-5D6E-409C-BE32-E72D297353CC}">
              <c16:uniqueId val="{00000000-3F35-4AB8-81F3-0077F1051022}"/>
            </c:ext>
          </c:extLst>
        </c:ser>
        <c:dLbls>
          <c:showLegendKey val="0"/>
          <c:showVal val="0"/>
          <c:showCatName val="0"/>
          <c:showSerName val="0"/>
          <c:showPercent val="0"/>
          <c:showBubbleSize val="0"/>
        </c:dLbls>
        <c:gapWidth val="150"/>
        <c:axId val="328194927"/>
        <c:axId val="1"/>
      </c:barChart>
      <c:lineChart>
        <c:grouping val="standard"/>
        <c:varyColors val="0"/>
        <c:ser>
          <c:idx val="0"/>
          <c:order val="1"/>
          <c:tx>
            <c:strRef>
              <c:f>'２０．図書館蔵書冊数'!$C$3</c:f>
              <c:strCache>
                <c:ptCount val="1"/>
                <c:pt idx="0">
                  <c:v>町民1人当たり貸出冊数（冊）</c:v>
                </c:pt>
              </c:strCache>
            </c:strRef>
          </c:tx>
          <c:spPr>
            <a:ln w="12700">
              <a:solidFill>
                <a:srgbClr val="000080"/>
              </a:solidFill>
              <a:prstDash val="solid"/>
            </a:ln>
          </c:spPr>
          <c:marker>
            <c:symbol val="diamond"/>
            <c:size val="5"/>
            <c:spPr>
              <a:solidFill>
                <a:srgbClr val="CCFFCC"/>
              </a:solidFill>
              <a:ln>
                <a:solidFill>
                  <a:srgbClr val="000080"/>
                </a:solidFill>
                <a:prstDash val="solid"/>
              </a:ln>
            </c:spPr>
          </c:marker>
          <c:cat>
            <c:strRef>
              <c:f>'２０．図書館蔵書冊数'!$A$5:$A$15</c:f>
              <c:strCache>
                <c:ptCount val="11"/>
                <c:pt idx="0">
                  <c:v>H22</c:v>
                </c:pt>
                <c:pt idx="1">
                  <c:v>H23</c:v>
                </c:pt>
                <c:pt idx="2">
                  <c:v>H24</c:v>
                </c:pt>
                <c:pt idx="3">
                  <c:v>H25</c:v>
                </c:pt>
                <c:pt idx="4">
                  <c:v>H26</c:v>
                </c:pt>
                <c:pt idx="5">
                  <c:v>H27</c:v>
                </c:pt>
                <c:pt idx="6">
                  <c:v>H28</c:v>
                </c:pt>
                <c:pt idx="7">
                  <c:v>H29</c:v>
                </c:pt>
                <c:pt idx="8">
                  <c:v>H30</c:v>
                </c:pt>
                <c:pt idx="9">
                  <c:v>R1</c:v>
                </c:pt>
                <c:pt idx="10">
                  <c:v>R2</c:v>
                </c:pt>
              </c:strCache>
            </c:strRef>
          </c:cat>
          <c:val>
            <c:numRef>
              <c:f>'２０．図書館蔵書冊数'!$C$4:$C$19</c:f>
              <c:numCache>
                <c:formatCode>General</c:formatCode>
                <c:ptCount val="16"/>
                <c:pt idx="0">
                  <c:v>7.1</c:v>
                </c:pt>
                <c:pt idx="1">
                  <c:v>7.1</c:v>
                </c:pt>
                <c:pt idx="2">
                  <c:v>7.4</c:v>
                </c:pt>
                <c:pt idx="3">
                  <c:v>7.2</c:v>
                </c:pt>
                <c:pt idx="4">
                  <c:v>7.2</c:v>
                </c:pt>
                <c:pt idx="5">
                  <c:v>7.5</c:v>
                </c:pt>
                <c:pt idx="6">
                  <c:v>7.6</c:v>
                </c:pt>
                <c:pt idx="7">
                  <c:v>7.2</c:v>
                </c:pt>
                <c:pt idx="8" formatCode="0.0">
                  <c:v>7</c:v>
                </c:pt>
                <c:pt idx="9" formatCode="0.0">
                  <c:v>7</c:v>
                </c:pt>
                <c:pt idx="10" formatCode="0.0">
                  <c:v>6.9</c:v>
                </c:pt>
                <c:pt idx="11" formatCode="0.0">
                  <c:v>6</c:v>
                </c:pt>
                <c:pt idx="12" formatCode="0.0">
                  <c:v>7.1</c:v>
                </c:pt>
                <c:pt idx="13" formatCode="0.0">
                  <c:v>6.6</c:v>
                </c:pt>
                <c:pt idx="14" formatCode="0.0">
                  <c:v>6.7</c:v>
                </c:pt>
                <c:pt idx="15" formatCode="0.0">
                  <c:v>6.2</c:v>
                </c:pt>
              </c:numCache>
            </c:numRef>
          </c:val>
          <c:smooth val="0"/>
          <c:extLst>
            <c:ext xmlns:c16="http://schemas.microsoft.com/office/drawing/2014/chart" uri="{C3380CC4-5D6E-409C-BE32-E72D297353CC}">
              <c16:uniqueId val="{00000001-3F35-4AB8-81F3-0077F1051022}"/>
            </c:ext>
          </c:extLst>
        </c:ser>
        <c:dLbls>
          <c:showLegendKey val="0"/>
          <c:showVal val="0"/>
          <c:showCatName val="0"/>
          <c:showSerName val="0"/>
          <c:showPercent val="0"/>
          <c:showBubbleSize val="0"/>
        </c:dLbls>
        <c:marker val="1"/>
        <c:smooth val="0"/>
        <c:axId val="3"/>
        <c:axId val="4"/>
      </c:lineChart>
      <c:catAx>
        <c:axId val="32819492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0"/>
        <c:lblAlgn val="ctr"/>
        <c:lblOffset val="100"/>
        <c:tickLblSkip val="1"/>
        <c:tickMarkSkip val="1"/>
        <c:noMultiLvlLbl val="0"/>
      </c:catAx>
      <c:valAx>
        <c:axId val="1"/>
        <c:scaling>
          <c:orientation val="minMax"/>
          <c:min val="98000"/>
        </c:scaling>
        <c:delete val="0"/>
        <c:axPos val="l"/>
        <c:majorGridlines/>
        <c:minorGridlines/>
        <c:numFmt formatCode="#,##0_ " sourceLinked="0"/>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328194927"/>
        <c:crosses val="autoZero"/>
        <c:crossBetween val="between"/>
        <c:majorUnit val="100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3"/>
        <c:crosses val="max"/>
        <c:crossBetween val="between"/>
        <c:minorUnit val="0.2"/>
      </c:valAx>
      <c:spPr>
        <a:solidFill>
          <a:srgbClr val="C0C0C0"/>
        </a:solidFill>
        <a:ln w="12700">
          <a:solidFill>
            <a:srgbClr val="808080"/>
          </a:solidFill>
          <a:prstDash val="solid"/>
        </a:ln>
      </c:spPr>
    </c:plotArea>
    <c:legend>
      <c:legendPos val="r"/>
      <c:layout>
        <c:manualLayout>
          <c:xMode val="edge"/>
          <c:yMode val="edge"/>
          <c:x val="0.6324399194028939"/>
          <c:y val="0.45636574497955207"/>
          <c:w val="0.31920652869816829"/>
          <c:h val="0.16477787970530888"/>
        </c:manualLayout>
      </c:layout>
      <c:overlay val="0"/>
      <c:spPr>
        <a:solidFill>
          <a:srgbClr val="FFFFFF"/>
        </a:solidFill>
        <a:ln w="3175">
          <a:solidFill>
            <a:srgbClr val="000000"/>
          </a:solidFill>
          <a:prstDash val="solid"/>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スポーツ施設の利用者数</a:t>
            </a:r>
          </a:p>
        </c:rich>
      </c:tx>
      <c:layout>
        <c:manualLayout>
          <c:xMode val="edge"/>
          <c:yMode val="edge"/>
          <c:x val="0.4167588187185472"/>
          <c:y val="3.3519446432832257E-2"/>
        </c:manualLayout>
      </c:layout>
      <c:overlay val="0"/>
      <c:spPr>
        <a:noFill/>
        <a:ln w="25400">
          <a:noFill/>
        </a:ln>
      </c:spPr>
    </c:title>
    <c:autoTitleDeleted val="0"/>
    <c:plotArea>
      <c:layout>
        <c:manualLayout>
          <c:layoutTarget val="inner"/>
          <c:xMode val="edge"/>
          <c:yMode val="edge"/>
          <c:x val="8.3059243878512684E-2"/>
          <c:y val="0.17877119354922305"/>
          <c:w val="0.72707268189321939"/>
          <c:h val="0.71787807409609883"/>
        </c:manualLayout>
      </c:layout>
      <c:barChart>
        <c:barDir val="col"/>
        <c:grouping val="clustered"/>
        <c:varyColors val="0"/>
        <c:ser>
          <c:idx val="0"/>
          <c:order val="0"/>
          <c:tx>
            <c:strRef>
              <c:f>'２１．スポーツ施設'!$A$5</c:f>
              <c:strCache>
                <c:ptCount val="1"/>
                <c:pt idx="0">
                  <c:v>武道館</c:v>
                </c:pt>
              </c:strCache>
            </c:strRef>
          </c:tx>
          <c:spPr>
            <a:solidFill>
              <a:srgbClr val="FFCC99"/>
            </a:solidFill>
            <a:ln w="12700">
              <a:solidFill>
                <a:srgbClr val="000000"/>
              </a:solidFill>
              <a:prstDash val="solid"/>
            </a:ln>
          </c:spPr>
          <c:invertIfNegative val="0"/>
          <c:cat>
            <c:strRef>
              <c:f>'２１．スポーツ施設'!$D$4:$R$4</c:f>
              <c:strCache>
                <c:ptCount val="15"/>
                <c:pt idx="0">
                  <c:v>Ｈ22年度</c:v>
                </c:pt>
                <c:pt idx="1">
                  <c:v>Ｈ23年度</c:v>
                </c:pt>
                <c:pt idx="2">
                  <c:v>Ｈ24年度</c:v>
                </c:pt>
                <c:pt idx="3">
                  <c:v>Ｈ25年度</c:v>
                </c:pt>
                <c:pt idx="4">
                  <c:v>Ｈ26年度</c:v>
                </c:pt>
                <c:pt idx="5">
                  <c:v>Ｈ27年度</c:v>
                </c:pt>
                <c:pt idx="6">
                  <c:v>Ｈ28年度</c:v>
                </c:pt>
                <c:pt idx="7">
                  <c:v>Ｈ29年度</c:v>
                </c:pt>
                <c:pt idx="8">
                  <c:v>Ｈ30年度</c:v>
                </c:pt>
                <c:pt idx="9">
                  <c:v>R1年度</c:v>
                </c:pt>
                <c:pt idx="10">
                  <c:v>R2年度</c:v>
                </c:pt>
                <c:pt idx="11">
                  <c:v>R3年度</c:v>
                </c:pt>
                <c:pt idx="12">
                  <c:v>R4年度</c:v>
                </c:pt>
                <c:pt idx="13">
                  <c:v>R5年度</c:v>
                </c:pt>
                <c:pt idx="14">
                  <c:v>R6年度</c:v>
                </c:pt>
              </c:strCache>
            </c:strRef>
          </c:cat>
          <c:val>
            <c:numRef>
              <c:f>'２１．スポーツ施設'!$D$5:$R$5</c:f>
              <c:numCache>
                <c:formatCode>#,##0_);[Red]\(#,##0\)</c:formatCode>
                <c:ptCount val="15"/>
                <c:pt idx="0">
                  <c:v>13933</c:v>
                </c:pt>
                <c:pt idx="1">
                  <c:v>22372</c:v>
                </c:pt>
                <c:pt idx="2">
                  <c:v>17198</c:v>
                </c:pt>
                <c:pt idx="3">
                  <c:v>17475</c:v>
                </c:pt>
                <c:pt idx="4">
                  <c:v>17154</c:v>
                </c:pt>
                <c:pt idx="5">
                  <c:v>16783</c:v>
                </c:pt>
                <c:pt idx="6">
                  <c:v>17937</c:v>
                </c:pt>
                <c:pt idx="7">
                  <c:v>18845</c:v>
                </c:pt>
                <c:pt idx="8">
                  <c:v>16567</c:v>
                </c:pt>
                <c:pt idx="9">
                  <c:v>15421</c:v>
                </c:pt>
                <c:pt idx="10">
                  <c:v>12340</c:v>
                </c:pt>
                <c:pt idx="11">
                  <c:v>10729</c:v>
                </c:pt>
                <c:pt idx="12">
                  <c:v>15209</c:v>
                </c:pt>
                <c:pt idx="13">
                  <c:v>13715</c:v>
                </c:pt>
                <c:pt idx="14">
                  <c:v>13518</c:v>
                </c:pt>
              </c:numCache>
            </c:numRef>
          </c:val>
          <c:extLst>
            <c:ext xmlns:c16="http://schemas.microsoft.com/office/drawing/2014/chart" uri="{C3380CC4-5D6E-409C-BE32-E72D297353CC}">
              <c16:uniqueId val="{00000000-3EBE-4769-AABF-28880591A5E1}"/>
            </c:ext>
          </c:extLst>
        </c:ser>
        <c:ser>
          <c:idx val="1"/>
          <c:order val="1"/>
          <c:tx>
            <c:strRef>
              <c:f>'２１．スポーツ施設'!$A$6</c:f>
              <c:strCache>
                <c:ptCount val="1"/>
                <c:pt idx="0">
                  <c:v>中央球場</c:v>
                </c:pt>
              </c:strCache>
            </c:strRef>
          </c:tx>
          <c:spPr>
            <a:solidFill>
              <a:srgbClr val="CCFFCC"/>
            </a:solidFill>
            <a:ln w="12700">
              <a:solidFill>
                <a:srgbClr val="000000"/>
              </a:solidFill>
              <a:prstDash val="solid"/>
            </a:ln>
          </c:spPr>
          <c:invertIfNegative val="0"/>
          <c:cat>
            <c:strRef>
              <c:f>'２１．スポーツ施設'!$D$4:$R$4</c:f>
              <c:strCache>
                <c:ptCount val="15"/>
                <c:pt idx="0">
                  <c:v>Ｈ22年度</c:v>
                </c:pt>
                <c:pt idx="1">
                  <c:v>Ｈ23年度</c:v>
                </c:pt>
                <c:pt idx="2">
                  <c:v>Ｈ24年度</c:v>
                </c:pt>
                <c:pt idx="3">
                  <c:v>Ｈ25年度</c:v>
                </c:pt>
                <c:pt idx="4">
                  <c:v>Ｈ26年度</c:v>
                </c:pt>
                <c:pt idx="5">
                  <c:v>Ｈ27年度</c:v>
                </c:pt>
                <c:pt idx="6">
                  <c:v>Ｈ28年度</c:v>
                </c:pt>
                <c:pt idx="7">
                  <c:v>Ｈ29年度</c:v>
                </c:pt>
                <c:pt idx="8">
                  <c:v>Ｈ30年度</c:v>
                </c:pt>
                <c:pt idx="9">
                  <c:v>R1年度</c:v>
                </c:pt>
                <c:pt idx="10">
                  <c:v>R2年度</c:v>
                </c:pt>
                <c:pt idx="11">
                  <c:v>R3年度</c:v>
                </c:pt>
                <c:pt idx="12">
                  <c:v>R4年度</c:v>
                </c:pt>
                <c:pt idx="13">
                  <c:v>R5年度</c:v>
                </c:pt>
                <c:pt idx="14">
                  <c:v>R6年度</c:v>
                </c:pt>
              </c:strCache>
            </c:strRef>
          </c:cat>
          <c:val>
            <c:numRef>
              <c:f>'２１．スポーツ施設'!$D$6:$R$6</c:f>
              <c:numCache>
                <c:formatCode>#,##0_);[Red]\(#,##0\)</c:formatCode>
                <c:ptCount val="15"/>
                <c:pt idx="0">
                  <c:v>4040</c:v>
                </c:pt>
                <c:pt idx="1">
                  <c:v>5843</c:v>
                </c:pt>
                <c:pt idx="2">
                  <c:v>5251</c:v>
                </c:pt>
                <c:pt idx="3">
                  <c:v>4261</c:v>
                </c:pt>
                <c:pt idx="4">
                  <c:v>4652</c:v>
                </c:pt>
                <c:pt idx="5">
                  <c:v>3237</c:v>
                </c:pt>
                <c:pt idx="6">
                  <c:v>4252</c:v>
                </c:pt>
                <c:pt idx="7">
                  <c:v>4294</c:v>
                </c:pt>
                <c:pt idx="8">
                  <c:v>3265</c:v>
                </c:pt>
                <c:pt idx="9">
                  <c:v>2965</c:v>
                </c:pt>
                <c:pt idx="10">
                  <c:v>3458</c:v>
                </c:pt>
                <c:pt idx="11">
                  <c:v>1676</c:v>
                </c:pt>
                <c:pt idx="12">
                  <c:v>1837</c:v>
                </c:pt>
                <c:pt idx="13">
                  <c:v>2290</c:v>
                </c:pt>
                <c:pt idx="14">
                  <c:v>2890</c:v>
                </c:pt>
              </c:numCache>
            </c:numRef>
          </c:val>
          <c:extLst>
            <c:ext xmlns:c16="http://schemas.microsoft.com/office/drawing/2014/chart" uri="{C3380CC4-5D6E-409C-BE32-E72D297353CC}">
              <c16:uniqueId val="{00000001-3EBE-4769-AABF-28880591A5E1}"/>
            </c:ext>
          </c:extLst>
        </c:ser>
        <c:ser>
          <c:idx val="2"/>
          <c:order val="2"/>
          <c:tx>
            <c:strRef>
              <c:f>'２１．スポーツ施設'!$A$7</c:f>
              <c:strCache>
                <c:ptCount val="1"/>
                <c:pt idx="0">
                  <c:v>城山球場</c:v>
                </c:pt>
              </c:strCache>
            </c:strRef>
          </c:tx>
          <c:spPr>
            <a:ln>
              <a:solidFill>
                <a:srgbClr val="000000"/>
              </a:solidFill>
            </a:ln>
          </c:spPr>
          <c:invertIfNegative val="0"/>
          <c:cat>
            <c:strRef>
              <c:f>'２１．スポーツ施設'!$D$4:$R$4</c:f>
              <c:strCache>
                <c:ptCount val="15"/>
                <c:pt idx="0">
                  <c:v>Ｈ22年度</c:v>
                </c:pt>
                <c:pt idx="1">
                  <c:v>Ｈ23年度</c:v>
                </c:pt>
                <c:pt idx="2">
                  <c:v>Ｈ24年度</c:v>
                </c:pt>
                <c:pt idx="3">
                  <c:v>Ｈ25年度</c:v>
                </c:pt>
                <c:pt idx="4">
                  <c:v>Ｈ26年度</c:v>
                </c:pt>
                <c:pt idx="5">
                  <c:v>Ｈ27年度</c:v>
                </c:pt>
                <c:pt idx="6">
                  <c:v>Ｈ28年度</c:v>
                </c:pt>
                <c:pt idx="7">
                  <c:v>Ｈ29年度</c:v>
                </c:pt>
                <c:pt idx="8">
                  <c:v>Ｈ30年度</c:v>
                </c:pt>
                <c:pt idx="9">
                  <c:v>R1年度</c:v>
                </c:pt>
                <c:pt idx="10">
                  <c:v>R2年度</c:v>
                </c:pt>
                <c:pt idx="11">
                  <c:v>R3年度</c:v>
                </c:pt>
                <c:pt idx="12">
                  <c:v>R4年度</c:v>
                </c:pt>
                <c:pt idx="13">
                  <c:v>R5年度</c:v>
                </c:pt>
                <c:pt idx="14">
                  <c:v>R6年度</c:v>
                </c:pt>
              </c:strCache>
            </c:strRef>
          </c:cat>
          <c:val>
            <c:numRef>
              <c:f>'２１．スポーツ施設'!$D$7:$R$7</c:f>
              <c:numCache>
                <c:formatCode>#,##0_);[Red]\(#,##0\)</c:formatCode>
                <c:ptCount val="15"/>
                <c:pt idx="0">
                  <c:v>4742</c:v>
                </c:pt>
                <c:pt idx="1">
                  <c:v>4620</c:v>
                </c:pt>
                <c:pt idx="2">
                  <c:v>3060</c:v>
                </c:pt>
                <c:pt idx="3">
                  <c:v>3241</c:v>
                </c:pt>
                <c:pt idx="4">
                  <c:v>3213</c:v>
                </c:pt>
                <c:pt idx="5">
                  <c:v>3053</c:v>
                </c:pt>
                <c:pt idx="6">
                  <c:v>3183</c:v>
                </c:pt>
                <c:pt idx="7">
                  <c:v>3743</c:v>
                </c:pt>
                <c:pt idx="8">
                  <c:v>3284</c:v>
                </c:pt>
                <c:pt idx="9">
                  <c:v>3625</c:v>
                </c:pt>
                <c:pt idx="10">
                  <c:v>955</c:v>
                </c:pt>
                <c:pt idx="11">
                  <c:v>1082</c:v>
                </c:pt>
                <c:pt idx="12">
                  <c:v>1034</c:v>
                </c:pt>
                <c:pt idx="13">
                  <c:v>1673</c:v>
                </c:pt>
                <c:pt idx="14">
                  <c:v>1236</c:v>
                </c:pt>
              </c:numCache>
            </c:numRef>
          </c:val>
          <c:extLst>
            <c:ext xmlns:c16="http://schemas.microsoft.com/office/drawing/2014/chart" uri="{C3380CC4-5D6E-409C-BE32-E72D297353CC}">
              <c16:uniqueId val="{00000002-3EBE-4769-AABF-28880591A5E1}"/>
            </c:ext>
          </c:extLst>
        </c:ser>
        <c:ser>
          <c:idx val="3"/>
          <c:order val="3"/>
          <c:tx>
            <c:strRef>
              <c:f>'２１．スポーツ施設'!$A$8</c:f>
              <c:strCache>
                <c:ptCount val="1"/>
                <c:pt idx="0">
                  <c:v>中央テニスコート</c:v>
                </c:pt>
              </c:strCache>
            </c:strRef>
          </c:tx>
          <c:spPr>
            <a:ln>
              <a:solidFill>
                <a:srgbClr val="000000"/>
              </a:solidFill>
            </a:ln>
          </c:spPr>
          <c:invertIfNegative val="0"/>
          <c:cat>
            <c:strRef>
              <c:f>'２１．スポーツ施設'!$D$4:$R$4</c:f>
              <c:strCache>
                <c:ptCount val="15"/>
                <c:pt idx="0">
                  <c:v>Ｈ22年度</c:v>
                </c:pt>
                <c:pt idx="1">
                  <c:v>Ｈ23年度</c:v>
                </c:pt>
                <c:pt idx="2">
                  <c:v>Ｈ24年度</c:v>
                </c:pt>
                <c:pt idx="3">
                  <c:v>Ｈ25年度</c:v>
                </c:pt>
                <c:pt idx="4">
                  <c:v>Ｈ26年度</c:v>
                </c:pt>
                <c:pt idx="5">
                  <c:v>Ｈ27年度</c:v>
                </c:pt>
                <c:pt idx="6">
                  <c:v>Ｈ28年度</c:v>
                </c:pt>
                <c:pt idx="7">
                  <c:v>Ｈ29年度</c:v>
                </c:pt>
                <c:pt idx="8">
                  <c:v>Ｈ30年度</c:v>
                </c:pt>
                <c:pt idx="9">
                  <c:v>R1年度</c:v>
                </c:pt>
                <c:pt idx="10">
                  <c:v>R2年度</c:v>
                </c:pt>
                <c:pt idx="11">
                  <c:v>R3年度</c:v>
                </c:pt>
                <c:pt idx="12">
                  <c:v>R4年度</c:v>
                </c:pt>
                <c:pt idx="13">
                  <c:v>R5年度</c:v>
                </c:pt>
                <c:pt idx="14">
                  <c:v>R6年度</c:v>
                </c:pt>
              </c:strCache>
            </c:strRef>
          </c:cat>
          <c:val>
            <c:numRef>
              <c:f>'２１．スポーツ施設'!$D$8:$R$8</c:f>
              <c:numCache>
                <c:formatCode>#,##0_);[Red]\(#,##0\)</c:formatCode>
                <c:ptCount val="15"/>
                <c:pt idx="0">
                  <c:v>2006</c:v>
                </c:pt>
                <c:pt idx="1">
                  <c:v>1633</c:v>
                </c:pt>
                <c:pt idx="2">
                  <c:v>1556</c:v>
                </c:pt>
                <c:pt idx="3">
                  <c:v>1754</c:v>
                </c:pt>
                <c:pt idx="4">
                  <c:v>1448</c:v>
                </c:pt>
                <c:pt idx="5">
                  <c:v>1600</c:v>
                </c:pt>
                <c:pt idx="6">
                  <c:v>1975</c:v>
                </c:pt>
                <c:pt idx="7">
                  <c:v>1715</c:v>
                </c:pt>
                <c:pt idx="8">
                  <c:v>1757</c:v>
                </c:pt>
                <c:pt idx="9">
                  <c:v>2095</c:v>
                </c:pt>
                <c:pt idx="10">
                  <c:v>1921</c:v>
                </c:pt>
                <c:pt idx="11">
                  <c:v>2082</c:v>
                </c:pt>
                <c:pt idx="12">
                  <c:v>3071</c:v>
                </c:pt>
                <c:pt idx="13">
                  <c:v>2873</c:v>
                </c:pt>
                <c:pt idx="14">
                  <c:v>2720</c:v>
                </c:pt>
              </c:numCache>
            </c:numRef>
          </c:val>
          <c:extLst>
            <c:ext xmlns:c16="http://schemas.microsoft.com/office/drawing/2014/chart" uri="{C3380CC4-5D6E-409C-BE32-E72D297353CC}">
              <c16:uniqueId val="{00000003-3EBE-4769-AABF-28880591A5E1}"/>
            </c:ext>
          </c:extLst>
        </c:ser>
        <c:ser>
          <c:idx val="4"/>
          <c:order val="4"/>
          <c:tx>
            <c:strRef>
              <c:f>'２１．スポーツ施設'!$A$9</c:f>
              <c:strCache>
                <c:ptCount val="1"/>
                <c:pt idx="0">
                  <c:v>城山テニスコート</c:v>
                </c:pt>
              </c:strCache>
            </c:strRef>
          </c:tx>
          <c:spPr>
            <a:ln>
              <a:solidFill>
                <a:srgbClr val="000000"/>
              </a:solidFill>
            </a:ln>
          </c:spPr>
          <c:invertIfNegative val="0"/>
          <c:cat>
            <c:strRef>
              <c:f>'２１．スポーツ施設'!$D$4:$R$4</c:f>
              <c:strCache>
                <c:ptCount val="15"/>
                <c:pt idx="0">
                  <c:v>Ｈ22年度</c:v>
                </c:pt>
                <c:pt idx="1">
                  <c:v>Ｈ23年度</c:v>
                </c:pt>
                <c:pt idx="2">
                  <c:v>Ｈ24年度</c:v>
                </c:pt>
                <c:pt idx="3">
                  <c:v>Ｈ25年度</c:v>
                </c:pt>
                <c:pt idx="4">
                  <c:v>Ｈ26年度</c:v>
                </c:pt>
                <c:pt idx="5">
                  <c:v>Ｈ27年度</c:v>
                </c:pt>
                <c:pt idx="6">
                  <c:v>Ｈ28年度</c:v>
                </c:pt>
                <c:pt idx="7">
                  <c:v>Ｈ29年度</c:v>
                </c:pt>
                <c:pt idx="8">
                  <c:v>Ｈ30年度</c:v>
                </c:pt>
                <c:pt idx="9">
                  <c:v>R1年度</c:v>
                </c:pt>
                <c:pt idx="10">
                  <c:v>R2年度</c:v>
                </c:pt>
                <c:pt idx="11">
                  <c:v>R3年度</c:v>
                </c:pt>
                <c:pt idx="12">
                  <c:v>R4年度</c:v>
                </c:pt>
                <c:pt idx="13">
                  <c:v>R5年度</c:v>
                </c:pt>
                <c:pt idx="14">
                  <c:v>R6年度</c:v>
                </c:pt>
              </c:strCache>
            </c:strRef>
          </c:cat>
          <c:val>
            <c:numRef>
              <c:f>'２１．スポーツ施設'!$D$9:$R$9</c:f>
              <c:numCache>
                <c:formatCode>#,##0_);[Red]\(#,##0\)</c:formatCode>
                <c:ptCount val="15"/>
                <c:pt idx="0">
                  <c:v>11963</c:v>
                </c:pt>
                <c:pt idx="1">
                  <c:v>12112</c:v>
                </c:pt>
                <c:pt idx="2">
                  <c:v>13483</c:v>
                </c:pt>
                <c:pt idx="3">
                  <c:v>13554</c:v>
                </c:pt>
                <c:pt idx="4">
                  <c:v>13350</c:v>
                </c:pt>
                <c:pt idx="5">
                  <c:v>15755</c:v>
                </c:pt>
                <c:pt idx="6">
                  <c:v>15521</c:v>
                </c:pt>
                <c:pt idx="7">
                  <c:v>16012</c:v>
                </c:pt>
                <c:pt idx="8">
                  <c:v>14907</c:v>
                </c:pt>
                <c:pt idx="9">
                  <c:v>16927</c:v>
                </c:pt>
                <c:pt idx="10">
                  <c:v>11787</c:v>
                </c:pt>
                <c:pt idx="11">
                  <c:v>14154</c:v>
                </c:pt>
                <c:pt idx="12">
                  <c:v>13810</c:v>
                </c:pt>
                <c:pt idx="13">
                  <c:v>12808</c:v>
                </c:pt>
                <c:pt idx="14">
                  <c:v>12101</c:v>
                </c:pt>
              </c:numCache>
            </c:numRef>
          </c:val>
          <c:extLst>
            <c:ext xmlns:c16="http://schemas.microsoft.com/office/drawing/2014/chart" uri="{C3380CC4-5D6E-409C-BE32-E72D297353CC}">
              <c16:uniqueId val="{00000004-3EBE-4769-AABF-28880591A5E1}"/>
            </c:ext>
          </c:extLst>
        </c:ser>
        <c:ser>
          <c:idx val="5"/>
          <c:order val="5"/>
          <c:tx>
            <c:strRef>
              <c:f>'２１．スポーツ施設'!$A$10</c:f>
              <c:strCache>
                <c:ptCount val="1"/>
                <c:pt idx="0">
                  <c:v>総合体育館</c:v>
                </c:pt>
              </c:strCache>
            </c:strRef>
          </c:tx>
          <c:spPr>
            <a:ln>
              <a:solidFill>
                <a:srgbClr val="000000"/>
              </a:solidFill>
            </a:ln>
          </c:spPr>
          <c:invertIfNegative val="0"/>
          <c:cat>
            <c:strRef>
              <c:f>'２１．スポーツ施設'!$D$4:$R$4</c:f>
              <c:strCache>
                <c:ptCount val="15"/>
                <c:pt idx="0">
                  <c:v>Ｈ22年度</c:v>
                </c:pt>
                <c:pt idx="1">
                  <c:v>Ｈ23年度</c:v>
                </c:pt>
                <c:pt idx="2">
                  <c:v>Ｈ24年度</c:v>
                </c:pt>
                <c:pt idx="3">
                  <c:v>Ｈ25年度</c:v>
                </c:pt>
                <c:pt idx="4">
                  <c:v>Ｈ26年度</c:v>
                </c:pt>
                <c:pt idx="5">
                  <c:v>Ｈ27年度</c:v>
                </c:pt>
                <c:pt idx="6">
                  <c:v>Ｈ28年度</c:v>
                </c:pt>
                <c:pt idx="7">
                  <c:v>Ｈ29年度</c:v>
                </c:pt>
                <c:pt idx="8">
                  <c:v>Ｈ30年度</c:v>
                </c:pt>
                <c:pt idx="9">
                  <c:v>R1年度</c:v>
                </c:pt>
                <c:pt idx="10">
                  <c:v>R2年度</c:v>
                </c:pt>
                <c:pt idx="11">
                  <c:v>R3年度</c:v>
                </c:pt>
                <c:pt idx="12">
                  <c:v>R4年度</c:v>
                </c:pt>
                <c:pt idx="13">
                  <c:v>R5年度</c:v>
                </c:pt>
                <c:pt idx="14">
                  <c:v>R6年度</c:v>
                </c:pt>
              </c:strCache>
            </c:strRef>
          </c:cat>
          <c:val>
            <c:numRef>
              <c:f>'２１．スポーツ施設'!$D$10:$R$10</c:f>
              <c:numCache>
                <c:formatCode>#,##0_);[Red]\(#,##0\)</c:formatCode>
                <c:ptCount val="15"/>
                <c:pt idx="0">
                  <c:v>43376</c:v>
                </c:pt>
                <c:pt idx="1">
                  <c:v>46674</c:v>
                </c:pt>
                <c:pt idx="2">
                  <c:v>48089</c:v>
                </c:pt>
                <c:pt idx="3">
                  <c:v>51718</c:v>
                </c:pt>
                <c:pt idx="4">
                  <c:v>58617</c:v>
                </c:pt>
                <c:pt idx="5">
                  <c:v>60149</c:v>
                </c:pt>
                <c:pt idx="6">
                  <c:v>61961</c:v>
                </c:pt>
                <c:pt idx="7">
                  <c:v>64186</c:v>
                </c:pt>
                <c:pt idx="8">
                  <c:v>61652</c:v>
                </c:pt>
                <c:pt idx="9">
                  <c:v>59976</c:v>
                </c:pt>
                <c:pt idx="10">
                  <c:v>29384</c:v>
                </c:pt>
                <c:pt idx="11">
                  <c:v>39486</c:v>
                </c:pt>
                <c:pt idx="12">
                  <c:v>46185</c:v>
                </c:pt>
                <c:pt idx="13">
                  <c:v>51780</c:v>
                </c:pt>
                <c:pt idx="14">
                  <c:v>35861</c:v>
                </c:pt>
              </c:numCache>
            </c:numRef>
          </c:val>
          <c:extLst>
            <c:ext xmlns:c16="http://schemas.microsoft.com/office/drawing/2014/chart" uri="{C3380CC4-5D6E-409C-BE32-E72D297353CC}">
              <c16:uniqueId val="{00000005-3EBE-4769-AABF-28880591A5E1}"/>
            </c:ext>
          </c:extLst>
        </c:ser>
        <c:ser>
          <c:idx val="6"/>
          <c:order val="6"/>
          <c:tx>
            <c:strRef>
              <c:f>'２１．スポーツ施設'!$A$11</c:f>
              <c:strCache>
                <c:ptCount val="1"/>
                <c:pt idx="0">
                  <c:v>町民プール</c:v>
                </c:pt>
              </c:strCache>
            </c:strRef>
          </c:tx>
          <c:spPr>
            <a:ln>
              <a:solidFill>
                <a:srgbClr val="000000"/>
              </a:solidFill>
            </a:ln>
          </c:spPr>
          <c:invertIfNegative val="0"/>
          <c:cat>
            <c:strRef>
              <c:f>'２１．スポーツ施設'!$D$4:$R$4</c:f>
              <c:strCache>
                <c:ptCount val="15"/>
                <c:pt idx="0">
                  <c:v>Ｈ22年度</c:v>
                </c:pt>
                <c:pt idx="1">
                  <c:v>Ｈ23年度</c:v>
                </c:pt>
                <c:pt idx="2">
                  <c:v>Ｈ24年度</c:v>
                </c:pt>
                <c:pt idx="3">
                  <c:v>Ｈ25年度</c:v>
                </c:pt>
                <c:pt idx="4">
                  <c:v>Ｈ26年度</c:v>
                </c:pt>
                <c:pt idx="5">
                  <c:v>Ｈ27年度</c:v>
                </c:pt>
                <c:pt idx="6">
                  <c:v>Ｈ28年度</c:v>
                </c:pt>
                <c:pt idx="7">
                  <c:v>Ｈ29年度</c:v>
                </c:pt>
                <c:pt idx="8">
                  <c:v>Ｈ30年度</c:v>
                </c:pt>
                <c:pt idx="9">
                  <c:v>R1年度</c:v>
                </c:pt>
                <c:pt idx="10">
                  <c:v>R2年度</c:v>
                </c:pt>
                <c:pt idx="11">
                  <c:v>R3年度</c:v>
                </c:pt>
                <c:pt idx="12">
                  <c:v>R4年度</c:v>
                </c:pt>
                <c:pt idx="13">
                  <c:v>R5年度</c:v>
                </c:pt>
                <c:pt idx="14">
                  <c:v>R6年度</c:v>
                </c:pt>
              </c:strCache>
            </c:strRef>
          </c:cat>
          <c:val>
            <c:numRef>
              <c:f>'２１．スポーツ施設'!$D$11:$R$11</c:f>
              <c:numCache>
                <c:formatCode>#,##0_);[Red]\(#,##0\)</c:formatCode>
                <c:ptCount val="15"/>
                <c:pt idx="0">
                  <c:v>27963</c:v>
                </c:pt>
                <c:pt idx="1">
                  <c:v>22974</c:v>
                </c:pt>
                <c:pt idx="2">
                  <c:v>26746</c:v>
                </c:pt>
                <c:pt idx="3">
                  <c:v>26853</c:v>
                </c:pt>
                <c:pt idx="4">
                  <c:v>18516</c:v>
                </c:pt>
                <c:pt idx="5">
                  <c:v>24870</c:v>
                </c:pt>
                <c:pt idx="6">
                  <c:v>29227</c:v>
                </c:pt>
                <c:pt idx="7">
                  <c:v>27293</c:v>
                </c:pt>
                <c:pt idx="8">
                  <c:v>28420</c:v>
                </c:pt>
                <c:pt idx="9">
                  <c:v>24347</c:v>
                </c:pt>
                <c:pt idx="10">
                  <c:v>0</c:v>
                </c:pt>
                <c:pt idx="11">
                  <c:v>0</c:v>
                </c:pt>
                <c:pt idx="12">
                  <c:v>0</c:v>
                </c:pt>
                <c:pt idx="13">
                  <c:v>0</c:v>
                </c:pt>
                <c:pt idx="14">
                  <c:v>0</c:v>
                </c:pt>
              </c:numCache>
            </c:numRef>
          </c:val>
          <c:extLst>
            <c:ext xmlns:c16="http://schemas.microsoft.com/office/drawing/2014/chart" uri="{C3380CC4-5D6E-409C-BE32-E72D297353CC}">
              <c16:uniqueId val="{00000006-3EBE-4769-AABF-28880591A5E1}"/>
            </c:ext>
          </c:extLst>
        </c:ser>
        <c:ser>
          <c:idx val="7"/>
          <c:order val="7"/>
          <c:tx>
            <c:strRef>
              <c:f>'２１．スポーツ施設'!$A$12</c:f>
              <c:strCache>
                <c:ptCount val="1"/>
                <c:pt idx="0">
                  <c:v>東員町スポーツ公園陸上競技場</c:v>
                </c:pt>
              </c:strCache>
            </c:strRef>
          </c:tx>
          <c:spPr>
            <a:ln>
              <a:solidFill>
                <a:srgbClr val="000000"/>
              </a:solidFill>
            </a:ln>
          </c:spPr>
          <c:invertIfNegative val="0"/>
          <c:cat>
            <c:strRef>
              <c:f>'２１．スポーツ施設'!$D$4:$R$4</c:f>
              <c:strCache>
                <c:ptCount val="15"/>
                <c:pt idx="0">
                  <c:v>Ｈ22年度</c:v>
                </c:pt>
                <c:pt idx="1">
                  <c:v>Ｈ23年度</c:v>
                </c:pt>
                <c:pt idx="2">
                  <c:v>Ｈ24年度</c:v>
                </c:pt>
                <c:pt idx="3">
                  <c:v>Ｈ25年度</c:v>
                </c:pt>
                <c:pt idx="4">
                  <c:v>Ｈ26年度</c:v>
                </c:pt>
                <c:pt idx="5">
                  <c:v>Ｈ27年度</c:v>
                </c:pt>
                <c:pt idx="6">
                  <c:v>Ｈ28年度</c:v>
                </c:pt>
                <c:pt idx="7">
                  <c:v>Ｈ29年度</c:v>
                </c:pt>
                <c:pt idx="8">
                  <c:v>Ｈ30年度</c:v>
                </c:pt>
                <c:pt idx="9">
                  <c:v>R1年度</c:v>
                </c:pt>
                <c:pt idx="10">
                  <c:v>R2年度</c:v>
                </c:pt>
                <c:pt idx="11">
                  <c:v>R3年度</c:v>
                </c:pt>
                <c:pt idx="12">
                  <c:v>R4年度</c:v>
                </c:pt>
                <c:pt idx="13">
                  <c:v>R5年度</c:v>
                </c:pt>
                <c:pt idx="14">
                  <c:v>R6年度</c:v>
                </c:pt>
              </c:strCache>
            </c:strRef>
          </c:cat>
          <c:val>
            <c:numRef>
              <c:f>'２１．スポーツ施設'!$D$12:$R$12</c:f>
              <c:numCache>
                <c:formatCode>#,##0_);[Red]\(#,##0\)</c:formatCode>
                <c:ptCount val="15"/>
                <c:pt idx="0">
                  <c:v>27973</c:v>
                </c:pt>
                <c:pt idx="1">
                  <c:v>28813</c:v>
                </c:pt>
                <c:pt idx="2">
                  <c:v>32063</c:v>
                </c:pt>
                <c:pt idx="3">
                  <c:v>31676</c:v>
                </c:pt>
                <c:pt idx="4">
                  <c:v>31174</c:v>
                </c:pt>
                <c:pt idx="5">
                  <c:v>34397</c:v>
                </c:pt>
                <c:pt idx="6">
                  <c:v>36452</c:v>
                </c:pt>
                <c:pt idx="7">
                  <c:v>33251</c:v>
                </c:pt>
                <c:pt idx="8">
                  <c:v>40260</c:v>
                </c:pt>
                <c:pt idx="9">
                  <c:v>39431</c:v>
                </c:pt>
                <c:pt idx="10">
                  <c:v>19875</c:v>
                </c:pt>
                <c:pt idx="11">
                  <c:v>34733</c:v>
                </c:pt>
                <c:pt idx="12">
                  <c:v>51452</c:v>
                </c:pt>
                <c:pt idx="13">
                  <c:v>43379</c:v>
                </c:pt>
                <c:pt idx="14">
                  <c:v>65036</c:v>
                </c:pt>
              </c:numCache>
            </c:numRef>
          </c:val>
          <c:extLst>
            <c:ext xmlns:c16="http://schemas.microsoft.com/office/drawing/2014/chart" uri="{C3380CC4-5D6E-409C-BE32-E72D297353CC}">
              <c16:uniqueId val="{00000007-3EBE-4769-AABF-28880591A5E1}"/>
            </c:ext>
          </c:extLst>
        </c:ser>
        <c:ser>
          <c:idx val="8"/>
          <c:order val="8"/>
          <c:tx>
            <c:strRef>
              <c:f>'２１．スポーツ施設'!$A$13</c:f>
              <c:strCache>
                <c:ptCount val="1"/>
                <c:pt idx="0">
                  <c:v>城山多目的グラウンド</c:v>
                </c:pt>
              </c:strCache>
            </c:strRef>
          </c:tx>
          <c:spPr>
            <a:ln>
              <a:solidFill>
                <a:srgbClr val="000000"/>
              </a:solidFill>
            </a:ln>
          </c:spPr>
          <c:invertIfNegative val="0"/>
          <c:cat>
            <c:strRef>
              <c:f>'２１．スポーツ施設'!$D$4:$R$4</c:f>
              <c:strCache>
                <c:ptCount val="15"/>
                <c:pt idx="0">
                  <c:v>Ｈ22年度</c:v>
                </c:pt>
                <c:pt idx="1">
                  <c:v>Ｈ23年度</c:v>
                </c:pt>
                <c:pt idx="2">
                  <c:v>Ｈ24年度</c:v>
                </c:pt>
                <c:pt idx="3">
                  <c:v>Ｈ25年度</c:v>
                </c:pt>
                <c:pt idx="4">
                  <c:v>Ｈ26年度</c:v>
                </c:pt>
                <c:pt idx="5">
                  <c:v>Ｈ27年度</c:v>
                </c:pt>
                <c:pt idx="6">
                  <c:v>Ｈ28年度</c:v>
                </c:pt>
                <c:pt idx="7">
                  <c:v>Ｈ29年度</c:v>
                </c:pt>
                <c:pt idx="8">
                  <c:v>Ｈ30年度</c:v>
                </c:pt>
                <c:pt idx="9">
                  <c:v>R1年度</c:v>
                </c:pt>
                <c:pt idx="10">
                  <c:v>R2年度</c:v>
                </c:pt>
                <c:pt idx="11">
                  <c:v>R3年度</c:v>
                </c:pt>
                <c:pt idx="12">
                  <c:v>R4年度</c:v>
                </c:pt>
                <c:pt idx="13">
                  <c:v>R5年度</c:v>
                </c:pt>
                <c:pt idx="14">
                  <c:v>R6年度</c:v>
                </c:pt>
              </c:strCache>
            </c:strRef>
          </c:cat>
          <c:val>
            <c:numRef>
              <c:f>'２１．スポーツ施設'!$D$13:$R$13</c:f>
              <c:numCache>
                <c:formatCode>#,##0_);[Red]\(#,##0\)</c:formatCode>
                <c:ptCount val="15"/>
                <c:pt idx="0">
                  <c:v>2683</c:v>
                </c:pt>
                <c:pt idx="1">
                  <c:v>3393</c:v>
                </c:pt>
                <c:pt idx="2">
                  <c:v>4507</c:v>
                </c:pt>
                <c:pt idx="3">
                  <c:v>3539</c:v>
                </c:pt>
                <c:pt idx="4">
                  <c:v>4558</c:v>
                </c:pt>
                <c:pt idx="5">
                  <c:v>5910</c:v>
                </c:pt>
                <c:pt idx="6">
                  <c:v>8375</c:v>
                </c:pt>
                <c:pt idx="7">
                  <c:v>7553</c:v>
                </c:pt>
                <c:pt idx="8">
                  <c:v>5581</c:v>
                </c:pt>
                <c:pt idx="9">
                  <c:v>6545</c:v>
                </c:pt>
                <c:pt idx="10">
                  <c:v>4217</c:v>
                </c:pt>
                <c:pt idx="11">
                  <c:v>3813</c:v>
                </c:pt>
                <c:pt idx="12">
                  <c:v>4943</c:v>
                </c:pt>
                <c:pt idx="13">
                  <c:v>5095</c:v>
                </c:pt>
                <c:pt idx="14">
                  <c:v>3436</c:v>
                </c:pt>
              </c:numCache>
            </c:numRef>
          </c:val>
          <c:extLst>
            <c:ext xmlns:c16="http://schemas.microsoft.com/office/drawing/2014/chart" uri="{C3380CC4-5D6E-409C-BE32-E72D297353CC}">
              <c16:uniqueId val="{00000008-3EBE-4769-AABF-28880591A5E1}"/>
            </c:ext>
          </c:extLst>
        </c:ser>
        <c:ser>
          <c:idx val="9"/>
          <c:order val="9"/>
          <c:tx>
            <c:strRef>
              <c:f>'２１．スポーツ施設'!$A$14</c:f>
              <c:strCache>
                <c:ptCount val="1"/>
                <c:pt idx="0">
                  <c:v>長深グラウンド</c:v>
                </c:pt>
              </c:strCache>
            </c:strRef>
          </c:tx>
          <c:spPr>
            <a:ln>
              <a:solidFill>
                <a:srgbClr val="000000"/>
              </a:solidFill>
            </a:ln>
          </c:spPr>
          <c:invertIfNegative val="0"/>
          <c:cat>
            <c:strRef>
              <c:f>'２１．スポーツ施設'!$D$4:$R$4</c:f>
              <c:strCache>
                <c:ptCount val="15"/>
                <c:pt idx="0">
                  <c:v>Ｈ22年度</c:v>
                </c:pt>
                <c:pt idx="1">
                  <c:v>Ｈ23年度</c:v>
                </c:pt>
                <c:pt idx="2">
                  <c:v>Ｈ24年度</c:v>
                </c:pt>
                <c:pt idx="3">
                  <c:v>Ｈ25年度</c:v>
                </c:pt>
                <c:pt idx="4">
                  <c:v>Ｈ26年度</c:v>
                </c:pt>
                <c:pt idx="5">
                  <c:v>Ｈ27年度</c:v>
                </c:pt>
                <c:pt idx="6">
                  <c:v>Ｈ28年度</c:v>
                </c:pt>
                <c:pt idx="7">
                  <c:v>Ｈ29年度</c:v>
                </c:pt>
                <c:pt idx="8">
                  <c:v>Ｈ30年度</c:v>
                </c:pt>
                <c:pt idx="9">
                  <c:v>R1年度</c:v>
                </c:pt>
                <c:pt idx="10">
                  <c:v>R2年度</c:v>
                </c:pt>
                <c:pt idx="11">
                  <c:v>R3年度</c:v>
                </c:pt>
                <c:pt idx="12">
                  <c:v>R4年度</c:v>
                </c:pt>
                <c:pt idx="13">
                  <c:v>R5年度</c:v>
                </c:pt>
                <c:pt idx="14">
                  <c:v>R6年度</c:v>
                </c:pt>
              </c:strCache>
            </c:strRef>
          </c:cat>
          <c:val>
            <c:numRef>
              <c:f>'２１．スポーツ施設'!$D$14:$R$14</c:f>
              <c:numCache>
                <c:formatCode>#,##0_);[Red]\(#,##0\)</c:formatCode>
                <c:ptCount val="15"/>
                <c:pt idx="0">
                  <c:v>2460</c:v>
                </c:pt>
                <c:pt idx="1">
                  <c:v>2665</c:v>
                </c:pt>
                <c:pt idx="2">
                  <c:v>3523</c:v>
                </c:pt>
                <c:pt idx="3">
                  <c:v>3519</c:v>
                </c:pt>
                <c:pt idx="4">
                  <c:v>3281</c:v>
                </c:pt>
                <c:pt idx="5">
                  <c:v>2930</c:v>
                </c:pt>
                <c:pt idx="6">
                  <c:v>2789</c:v>
                </c:pt>
                <c:pt idx="7">
                  <c:v>2642</c:v>
                </c:pt>
                <c:pt idx="8">
                  <c:v>2593</c:v>
                </c:pt>
                <c:pt idx="9">
                  <c:v>2347</c:v>
                </c:pt>
                <c:pt idx="10">
                  <c:v>4079</c:v>
                </c:pt>
                <c:pt idx="11">
                  <c:v>3672</c:v>
                </c:pt>
                <c:pt idx="12">
                  <c:v>3705</c:v>
                </c:pt>
                <c:pt idx="13">
                  <c:v>3701</c:v>
                </c:pt>
                <c:pt idx="14">
                  <c:v>2274</c:v>
                </c:pt>
              </c:numCache>
            </c:numRef>
          </c:val>
          <c:extLst>
            <c:ext xmlns:c16="http://schemas.microsoft.com/office/drawing/2014/chart" uri="{C3380CC4-5D6E-409C-BE32-E72D297353CC}">
              <c16:uniqueId val="{00000009-3EBE-4769-AABF-28880591A5E1}"/>
            </c:ext>
          </c:extLst>
        </c:ser>
        <c:dLbls>
          <c:showLegendKey val="0"/>
          <c:showVal val="0"/>
          <c:showCatName val="0"/>
          <c:showSerName val="0"/>
          <c:showPercent val="0"/>
          <c:showBubbleSize val="0"/>
        </c:dLbls>
        <c:gapWidth val="150"/>
        <c:axId val="328199503"/>
        <c:axId val="1"/>
      </c:barChart>
      <c:catAx>
        <c:axId val="328199503"/>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（人）</a:t>
                </a:r>
              </a:p>
            </c:rich>
          </c:tx>
          <c:layout>
            <c:manualLayout>
              <c:xMode val="edge"/>
              <c:yMode val="edge"/>
              <c:x val="1.3230435384390086E-2"/>
              <c:y val="0.36080983058935817"/>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328199503"/>
        <c:crosses val="autoZero"/>
        <c:crossBetween val="between"/>
      </c:valAx>
      <c:spPr>
        <a:solidFill>
          <a:srgbClr val="C0C0C0"/>
        </a:solidFill>
        <a:ln w="12700">
          <a:solidFill>
            <a:srgbClr val="808080"/>
          </a:solidFill>
          <a:prstDash val="solid"/>
        </a:ln>
      </c:spPr>
    </c:plotArea>
    <c:legend>
      <c:legendPos val="r"/>
      <c:layout>
        <c:manualLayout>
          <c:xMode val="edge"/>
          <c:yMode val="edge"/>
          <c:x val="0.82027910698197792"/>
          <c:y val="7.2212935673543602E-2"/>
          <c:w val="0.16767864165757176"/>
          <c:h val="0.84785480725523843"/>
        </c:manualLayout>
      </c:layout>
      <c:overlay val="0"/>
      <c:spPr>
        <a:solidFill>
          <a:srgbClr val="FFFFFF"/>
        </a:solidFill>
        <a:ln w="3175">
          <a:solidFill>
            <a:srgbClr val="000000"/>
          </a:solidFill>
          <a:prstDash val="solid"/>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出生数・出生率の推移</a:t>
            </a:r>
          </a:p>
        </c:rich>
      </c:tx>
      <c:layout>
        <c:manualLayout>
          <c:xMode val="edge"/>
          <c:yMode val="edge"/>
          <c:x val="0.3960119461170295"/>
          <c:y val="4.0816411106506426E-2"/>
        </c:manualLayout>
      </c:layout>
      <c:overlay val="0"/>
      <c:spPr>
        <a:noFill/>
        <a:ln w="25400">
          <a:noFill/>
        </a:ln>
      </c:spPr>
    </c:title>
    <c:autoTitleDeleted val="0"/>
    <c:plotArea>
      <c:layout>
        <c:manualLayout>
          <c:layoutTarget val="inner"/>
          <c:xMode val="edge"/>
          <c:yMode val="edge"/>
          <c:x val="7.4815633857820044E-2"/>
          <c:y val="0.2530612244897959"/>
          <c:w val="0.71235344915472776"/>
          <c:h val="0.63418353955755535"/>
        </c:manualLayout>
      </c:layout>
      <c:barChart>
        <c:barDir val="col"/>
        <c:grouping val="clustered"/>
        <c:varyColors val="0"/>
        <c:ser>
          <c:idx val="1"/>
          <c:order val="0"/>
          <c:tx>
            <c:strRef>
              <c:f>'２４．出生率'!$B$3</c:f>
              <c:strCache>
                <c:ptCount val="1"/>
                <c:pt idx="0">
                  <c:v>出生数</c:v>
                </c:pt>
              </c:strCache>
            </c:strRef>
          </c:tx>
          <c:spPr>
            <a:solidFill>
              <a:srgbClr val="FFCC99"/>
            </a:solidFill>
            <a:ln w="12700">
              <a:solidFill>
                <a:srgbClr val="000000"/>
              </a:solidFill>
              <a:prstDash val="solid"/>
            </a:ln>
          </c:spPr>
          <c:invertIfNegative val="0"/>
          <c:cat>
            <c:strRef>
              <c:f>'２４．出生率'!$A$4:$A$21</c:f>
              <c:strCache>
                <c:ptCount val="18"/>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R1</c:v>
                </c:pt>
                <c:pt idx="14">
                  <c:v>R2</c:v>
                </c:pt>
                <c:pt idx="15">
                  <c:v>R3</c:v>
                </c:pt>
                <c:pt idx="16">
                  <c:v>R4</c:v>
                </c:pt>
                <c:pt idx="17">
                  <c:v>R5</c:v>
                </c:pt>
              </c:strCache>
            </c:strRef>
          </c:cat>
          <c:val>
            <c:numRef>
              <c:f>'２４．出生率'!$B$4:$B$21</c:f>
              <c:numCache>
                <c:formatCode>General</c:formatCode>
                <c:ptCount val="18"/>
                <c:pt idx="0">
                  <c:v>175</c:v>
                </c:pt>
                <c:pt idx="1">
                  <c:v>170</c:v>
                </c:pt>
                <c:pt idx="2">
                  <c:v>186</c:v>
                </c:pt>
                <c:pt idx="3">
                  <c:v>183</c:v>
                </c:pt>
                <c:pt idx="4">
                  <c:v>185</c:v>
                </c:pt>
                <c:pt idx="5">
                  <c:v>179</c:v>
                </c:pt>
                <c:pt idx="6">
                  <c:v>193</c:v>
                </c:pt>
                <c:pt idx="7">
                  <c:v>179</c:v>
                </c:pt>
                <c:pt idx="8">
                  <c:v>177</c:v>
                </c:pt>
                <c:pt idx="9">
                  <c:v>177</c:v>
                </c:pt>
                <c:pt idx="10">
                  <c:v>170</c:v>
                </c:pt>
                <c:pt idx="11">
                  <c:v>177</c:v>
                </c:pt>
                <c:pt idx="12">
                  <c:v>178</c:v>
                </c:pt>
                <c:pt idx="13">
                  <c:v>171</c:v>
                </c:pt>
                <c:pt idx="14">
                  <c:v>189</c:v>
                </c:pt>
                <c:pt idx="15">
                  <c:v>181</c:v>
                </c:pt>
                <c:pt idx="16">
                  <c:v>201</c:v>
                </c:pt>
                <c:pt idx="17">
                  <c:v>148</c:v>
                </c:pt>
              </c:numCache>
            </c:numRef>
          </c:val>
          <c:extLst>
            <c:ext xmlns:c16="http://schemas.microsoft.com/office/drawing/2014/chart" uri="{C3380CC4-5D6E-409C-BE32-E72D297353CC}">
              <c16:uniqueId val="{00000000-8D0A-4E64-BDCA-151830BF7C14}"/>
            </c:ext>
          </c:extLst>
        </c:ser>
        <c:dLbls>
          <c:showLegendKey val="0"/>
          <c:showVal val="0"/>
          <c:showCatName val="0"/>
          <c:showSerName val="0"/>
          <c:showPercent val="0"/>
          <c:showBubbleSize val="0"/>
        </c:dLbls>
        <c:gapWidth val="150"/>
        <c:axId val="1184389583"/>
        <c:axId val="1"/>
      </c:barChart>
      <c:lineChart>
        <c:grouping val="standard"/>
        <c:varyColors val="0"/>
        <c:ser>
          <c:idx val="0"/>
          <c:order val="1"/>
          <c:tx>
            <c:strRef>
              <c:f>'２４．出生率'!$C$3</c:f>
              <c:strCache>
                <c:ptCount val="1"/>
                <c:pt idx="0">
                  <c:v>出生率（％）</c:v>
                </c:pt>
              </c:strCache>
            </c:strRef>
          </c:tx>
          <c:spPr>
            <a:ln w="12700">
              <a:solidFill>
                <a:srgbClr val="000080"/>
              </a:solidFill>
              <a:prstDash val="solid"/>
            </a:ln>
          </c:spPr>
          <c:marker>
            <c:symbol val="diamond"/>
            <c:size val="5"/>
            <c:spPr>
              <a:solidFill>
                <a:srgbClr val="CC99FF"/>
              </a:solidFill>
              <a:ln>
                <a:solidFill>
                  <a:srgbClr val="000080"/>
                </a:solidFill>
                <a:prstDash val="solid"/>
              </a:ln>
            </c:spPr>
          </c:marker>
          <c:cat>
            <c:strRef>
              <c:f>'２４．出生率'!$A$4:$A$21</c:f>
              <c:strCache>
                <c:ptCount val="18"/>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R1</c:v>
                </c:pt>
                <c:pt idx="14">
                  <c:v>R2</c:v>
                </c:pt>
                <c:pt idx="15">
                  <c:v>R3</c:v>
                </c:pt>
                <c:pt idx="16">
                  <c:v>R4</c:v>
                </c:pt>
                <c:pt idx="17">
                  <c:v>R5</c:v>
                </c:pt>
              </c:strCache>
            </c:strRef>
          </c:cat>
          <c:val>
            <c:numRef>
              <c:f>'２４．出生率'!$C$4:$C$21</c:f>
              <c:numCache>
                <c:formatCode>0.0_ </c:formatCode>
                <c:ptCount val="18"/>
                <c:pt idx="0">
                  <c:v>6.8</c:v>
                </c:pt>
                <c:pt idx="1">
                  <c:v>6.6</c:v>
                </c:pt>
                <c:pt idx="2">
                  <c:v>7.3</c:v>
                </c:pt>
                <c:pt idx="3">
                  <c:v>7.2</c:v>
                </c:pt>
                <c:pt idx="4">
                  <c:v>7.2</c:v>
                </c:pt>
                <c:pt idx="5">
                  <c:v>7</c:v>
                </c:pt>
                <c:pt idx="6">
                  <c:v>7.6</c:v>
                </c:pt>
                <c:pt idx="7">
                  <c:v>7</c:v>
                </c:pt>
                <c:pt idx="8">
                  <c:v>7</c:v>
                </c:pt>
                <c:pt idx="9">
                  <c:v>7</c:v>
                </c:pt>
                <c:pt idx="10">
                  <c:v>6.7</c:v>
                </c:pt>
                <c:pt idx="11">
                  <c:v>7</c:v>
                </c:pt>
                <c:pt idx="12">
                  <c:v>7</c:v>
                </c:pt>
                <c:pt idx="13">
                  <c:v>6.7</c:v>
                </c:pt>
                <c:pt idx="14">
                  <c:v>7.3</c:v>
                </c:pt>
                <c:pt idx="15">
                  <c:v>7</c:v>
                </c:pt>
                <c:pt idx="16">
                  <c:v>7.8</c:v>
                </c:pt>
                <c:pt idx="17">
                  <c:v>5.7</c:v>
                </c:pt>
              </c:numCache>
            </c:numRef>
          </c:val>
          <c:smooth val="0"/>
          <c:extLst>
            <c:ext xmlns:c16="http://schemas.microsoft.com/office/drawing/2014/chart" uri="{C3380CC4-5D6E-409C-BE32-E72D297353CC}">
              <c16:uniqueId val="{00000001-8D0A-4E64-BDCA-151830BF7C14}"/>
            </c:ext>
          </c:extLst>
        </c:ser>
        <c:dLbls>
          <c:showLegendKey val="0"/>
          <c:showVal val="0"/>
          <c:showCatName val="0"/>
          <c:showSerName val="0"/>
          <c:showPercent val="0"/>
          <c:showBubbleSize val="0"/>
        </c:dLbls>
        <c:marker val="1"/>
        <c:smooth val="0"/>
        <c:axId val="3"/>
        <c:axId val="4"/>
      </c:lineChart>
      <c:catAx>
        <c:axId val="1184389583"/>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0"/>
        <c:lblAlgn val="ctr"/>
        <c:lblOffset val="100"/>
        <c:tickLblSkip val="1"/>
        <c:tickMarkSkip val="1"/>
        <c:noMultiLvlLbl val="0"/>
      </c:catAx>
      <c:valAx>
        <c:axId val="1"/>
        <c:scaling>
          <c:orientation val="minMax"/>
        </c:scaling>
        <c:delete val="0"/>
        <c:axPos val="l"/>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出生数</a:t>
                </a:r>
              </a:p>
            </c:rich>
          </c:tx>
          <c:layout>
            <c:manualLayout>
              <c:xMode val="edge"/>
              <c:yMode val="edge"/>
              <c:x val="1.5278485409911996E-2"/>
              <c:y val="0.367346779021043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18438958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出生率</a:t>
                </a:r>
              </a:p>
            </c:rich>
          </c:tx>
          <c:layout>
            <c:manualLayout>
              <c:xMode val="edge"/>
              <c:yMode val="edge"/>
              <c:x val="0.83103559598842991"/>
              <c:y val="0.39988798275215592"/>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1000">
                <a:latin typeface="ＭＳ ゴシック" panose="020B0609070205080204" pitchFamily="49" charset="-128"/>
                <a:ea typeface="ＭＳ ゴシック" panose="020B0609070205080204" pitchFamily="49" charset="-128"/>
              </a:defRPr>
            </a:pPr>
            <a:endParaRPr lang="ja-JP"/>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85818232035571662"/>
          <c:y val="0.41501512562783766"/>
          <c:w val="0.12126647902279443"/>
          <c:h val="0.34512131815868619"/>
        </c:manualLayout>
      </c:layout>
      <c:overlay val="0"/>
      <c:spPr>
        <a:solidFill>
          <a:srgbClr val="FFFFFF"/>
        </a:solidFill>
        <a:ln w="3175">
          <a:solidFill>
            <a:srgbClr val="000000"/>
          </a:solidFill>
          <a:prstDash val="solid"/>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9458736985128856"/>
          <c:y val="3.7453330381895036E-2"/>
        </c:manualLayout>
      </c:layout>
      <c:overlay val="0"/>
      <c:spPr>
        <a:noFill/>
        <a:ln w="25400">
          <a:noFill/>
        </a:ln>
      </c:spPr>
      <c:txPr>
        <a:bodyPr/>
        <a:lstStyle/>
        <a:p>
          <a:pPr>
            <a:defRPr>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7.1225170307450666E-2"/>
          <c:y val="0.22097459099437836"/>
          <c:w val="0.90883317312307121"/>
          <c:h val="0.60299846017110104"/>
        </c:manualLayout>
      </c:layout>
      <c:lineChart>
        <c:grouping val="standard"/>
        <c:varyColors val="0"/>
        <c:ser>
          <c:idx val="0"/>
          <c:order val="0"/>
          <c:tx>
            <c:strRef>
              <c:f>'２４．出生率'!$D$3</c:f>
              <c:strCache>
                <c:ptCount val="1"/>
                <c:pt idx="0">
                  <c:v>合計特殊出生率（％）</c:v>
                </c:pt>
              </c:strCache>
            </c:strRef>
          </c:tx>
          <c:spPr>
            <a:ln w="12700">
              <a:solidFill>
                <a:srgbClr val="000080"/>
              </a:solidFill>
              <a:prstDash val="solid"/>
            </a:ln>
          </c:spPr>
          <c:marker>
            <c:symbol val="diamond"/>
            <c:size val="5"/>
            <c:spPr>
              <a:solidFill>
                <a:srgbClr val="99CCFF"/>
              </a:solidFill>
              <a:ln>
                <a:solidFill>
                  <a:srgbClr val="000080"/>
                </a:solidFill>
                <a:prstDash val="solid"/>
              </a:ln>
            </c:spPr>
          </c:marker>
          <c:cat>
            <c:strRef>
              <c:f>'２４．出生率'!$A$4:$A$21</c:f>
              <c:strCache>
                <c:ptCount val="18"/>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R1</c:v>
                </c:pt>
                <c:pt idx="14">
                  <c:v>R2</c:v>
                </c:pt>
                <c:pt idx="15">
                  <c:v>R3</c:v>
                </c:pt>
                <c:pt idx="16">
                  <c:v>R4</c:v>
                </c:pt>
                <c:pt idx="17">
                  <c:v>R5</c:v>
                </c:pt>
              </c:strCache>
            </c:strRef>
          </c:cat>
          <c:val>
            <c:numRef>
              <c:f>'２４．出生率'!$D$4:$D$21</c:f>
              <c:numCache>
                <c:formatCode>General</c:formatCode>
                <c:ptCount val="18"/>
                <c:pt idx="0">
                  <c:v>1.05</c:v>
                </c:pt>
                <c:pt idx="1">
                  <c:v>1.03</c:v>
                </c:pt>
                <c:pt idx="2">
                  <c:v>1.18</c:v>
                </c:pt>
                <c:pt idx="3">
                  <c:v>1.18</c:v>
                </c:pt>
                <c:pt idx="4">
                  <c:v>1.21</c:v>
                </c:pt>
                <c:pt idx="5">
                  <c:v>1.21</c:v>
                </c:pt>
                <c:pt idx="6">
                  <c:v>1.35</c:v>
                </c:pt>
                <c:pt idx="7">
                  <c:v>1.28</c:v>
                </c:pt>
                <c:pt idx="8">
                  <c:v>1.34</c:v>
                </c:pt>
                <c:pt idx="9">
                  <c:v>1.36</c:v>
                </c:pt>
                <c:pt idx="10">
                  <c:v>1.33</c:v>
                </c:pt>
                <c:pt idx="11">
                  <c:v>1.36</c:v>
                </c:pt>
                <c:pt idx="12">
                  <c:v>1.41</c:v>
                </c:pt>
                <c:pt idx="13">
                  <c:v>1.36</c:v>
                </c:pt>
                <c:pt idx="14">
                  <c:v>1.52</c:v>
                </c:pt>
                <c:pt idx="15">
                  <c:v>1.45</c:v>
                </c:pt>
                <c:pt idx="16">
                  <c:v>1.65</c:v>
                </c:pt>
                <c:pt idx="17">
                  <c:v>1.24</c:v>
                </c:pt>
              </c:numCache>
            </c:numRef>
          </c:val>
          <c:smooth val="0"/>
          <c:extLst>
            <c:ext xmlns:c16="http://schemas.microsoft.com/office/drawing/2014/chart" uri="{C3380CC4-5D6E-409C-BE32-E72D297353CC}">
              <c16:uniqueId val="{00000000-72D3-4FFB-AA7D-611B8EEE18BD}"/>
            </c:ext>
          </c:extLst>
        </c:ser>
        <c:dLbls>
          <c:showLegendKey val="0"/>
          <c:showVal val="0"/>
          <c:showCatName val="0"/>
          <c:showSerName val="0"/>
          <c:showPercent val="0"/>
          <c:showBubbleSize val="0"/>
        </c:dLbls>
        <c:marker val="1"/>
        <c:smooth val="0"/>
        <c:axId val="1184387503"/>
        <c:axId val="1"/>
      </c:lineChart>
      <c:catAx>
        <c:axId val="1184387503"/>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min val="0.5"/>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184387503"/>
        <c:crosses val="autoZero"/>
        <c:crossBetween val="between"/>
        <c:majorUnit val="0.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23872849227179"/>
          <c:y val="5.1724647524373273E-2"/>
          <c:w val="0.65170903193313856"/>
          <c:h val="0.75510204081632648"/>
        </c:manualLayout>
      </c:layout>
      <c:barChart>
        <c:barDir val="col"/>
        <c:grouping val="clustered"/>
        <c:varyColors val="0"/>
        <c:ser>
          <c:idx val="1"/>
          <c:order val="0"/>
          <c:tx>
            <c:strRef>
              <c:f>'２７．乳幼児インフル'!$B$3</c:f>
              <c:strCache>
                <c:ptCount val="1"/>
                <c:pt idx="0">
                  <c:v>対象者数（人）</c:v>
                </c:pt>
              </c:strCache>
            </c:strRef>
          </c:tx>
          <c:spPr>
            <a:solidFill>
              <a:srgbClr val="993366"/>
            </a:solidFill>
            <a:ln w="12700">
              <a:solidFill>
                <a:srgbClr val="000000"/>
              </a:solidFill>
              <a:prstDash val="solid"/>
            </a:ln>
          </c:spPr>
          <c:invertIfNegative val="0"/>
          <c:cat>
            <c:multiLvlStrRef>
              <c:f>'２７．乳幼児インフル'!$A$4:$C$16</c:f>
              <c:multiLvlStrCache>
                <c:ptCount val="13"/>
                <c:lvl>
                  <c:pt idx="0">
                    <c:v>1,760</c:v>
                  </c:pt>
                  <c:pt idx="1">
                    <c:v>1,733</c:v>
                  </c:pt>
                  <c:pt idx="2">
                    <c:v>1,692</c:v>
                  </c:pt>
                  <c:pt idx="3">
                    <c:v>1,579</c:v>
                  </c:pt>
                  <c:pt idx="4">
                    <c:v>1,568</c:v>
                  </c:pt>
                  <c:pt idx="5">
                    <c:v>1,507</c:v>
                  </c:pt>
                  <c:pt idx="6">
                    <c:v>1,556</c:v>
                  </c:pt>
                  <c:pt idx="7">
                    <c:v>1,652</c:v>
                  </c:pt>
                  <c:pt idx="8">
                    <c:v>1,736</c:v>
                  </c:pt>
                  <c:pt idx="9">
                    <c:v>1,431</c:v>
                  </c:pt>
                  <c:pt idx="10">
                    <c:v>1,177</c:v>
                  </c:pt>
                  <c:pt idx="11">
                    <c:v>1,156</c:v>
                  </c:pt>
                  <c:pt idx="12">
                    <c:v>947</c:v>
                  </c:pt>
                </c:lvl>
                <c:lvl>
                  <c:pt idx="0">
                    <c:v>1,631</c:v>
                  </c:pt>
                  <c:pt idx="1">
                    <c:v>1,667</c:v>
                  </c:pt>
                  <c:pt idx="2">
                    <c:v>1,630</c:v>
                  </c:pt>
                  <c:pt idx="3">
                    <c:v>1,564</c:v>
                  </c:pt>
                  <c:pt idx="4">
                    <c:v>1,533</c:v>
                  </c:pt>
                  <c:pt idx="5">
                    <c:v>1,489</c:v>
                  </c:pt>
                  <c:pt idx="6">
                    <c:v>1,409</c:v>
                  </c:pt>
                  <c:pt idx="7">
                    <c:v>1,416</c:v>
                  </c:pt>
                  <c:pt idx="8">
                    <c:v>1,427</c:v>
                  </c:pt>
                  <c:pt idx="9">
                    <c:v>1,412</c:v>
                  </c:pt>
                  <c:pt idx="10">
                    <c:v>1,396</c:v>
                  </c:pt>
                  <c:pt idx="11">
                    <c:v>1,359</c:v>
                  </c:pt>
                  <c:pt idx="12">
                    <c:v>1,307</c:v>
                  </c:pt>
                </c:lvl>
                <c:lvl>
                  <c:pt idx="0">
                    <c:v>H24</c:v>
                  </c:pt>
                  <c:pt idx="1">
                    <c:v>H25</c:v>
                  </c:pt>
                  <c:pt idx="2">
                    <c:v>H26</c:v>
                  </c:pt>
                  <c:pt idx="3">
                    <c:v>H27</c:v>
                  </c:pt>
                  <c:pt idx="4">
                    <c:v>H28</c:v>
                  </c:pt>
                  <c:pt idx="5">
                    <c:v>H29</c:v>
                  </c:pt>
                  <c:pt idx="6">
                    <c:v>H30</c:v>
                  </c:pt>
                  <c:pt idx="7">
                    <c:v>R1</c:v>
                  </c:pt>
                  <c:pt idx="8">
                    <c:v>R2</c:v>
                  </c:pt>
                  <c:pt idx="9">
                    <c:v>R3</c:v>
                  </c:pt>
                  <c:pt idx="10">
                    <c:v>R4</c:v>
                  </c:pt>
                  <c:pt idx="11">
                    <c:v>R5</c:v>
                  </c:pt>
                  <c:pt idx="12">
                    <c:v>R6</c:v>
                  </c:pt>
                </c:lvl>
              </c:multiLvlStrCache>
            </c:multiLvlStrRef>
          </c:cat>
          <c:val>
            <c:numRef>
              <c:f>'２７．乳幼児インフル'!$B$4:$B$16</c:f>
              <c:numCache>
                <c:formatCode>#,##0_);[Red]\(#,##0\)</c:formatCode>
                <c:ptCount val="13"/>
                <c:pt idx="0">
                  <c:v>1631</c:v>
                </c:pt>
                <c:pt idx="1">
                  <c:v>1667</c:v>
                </c:pt>
                <c:pt idx="2">
                  <c:v>1630</c:v>
                </c:pt>
                <c:pt idx="3">
                  <c:v>1564</c:v>
                </c:pt>
                <c:pt idx="4">
                  <c:v>1533</c:v>
                </c:pt>
                <c:pt idx="5">
                  <c:v>1489</c:v>
                </c:pt>
                <c:pt idx="6">
                  <c:v>1409</c:v>
                </c:pt>
                <c:pt idx="7">
                  <c:v>1416</c:v>
                </c:pt>
                <c:pt idx="8">
                  <c:v>1427</c:v>
                </c:pt>
                <c:pt idx="9">
                  <c:v>1412</c:v>
                </c:pt>
                <c:pt idx="10">
                  <c:v>1396</c:v>
                </c:pt>
                <c:pt idx="11">
                  <c:v>1359</c:v>
                </c:pt>
                <c:pt idx="12">
                  <c:v>1307</c:v>
                </c:pt>
              </c:numCache>
            </c:numRef>
          </c:val>
          <c:extLst>
            <c:ext xmlns:c16="http://schemas.microsoft.com/office/drawing/2014/chart" uri="{C3380CC4-5D6E-409C-BE32-E72D297353CC}">
              <c16:uniqueId val="{00000000-6AB8-4DD8-8267-2FB2E62BF4D0}"/>
            </c:ext>
          </c:extLst>
        </c:ser>
        <c:ser>
          <c:idx val="0"/>
          <c:order val="1"/>
          <c:tx>
            <c:strRef>
              <c:f>'２７．乳幼児インフル'!$C$3</c:f>
              <c:strCache>
                <c:ptCount val="1"/>
                <c:pt idx="0">
                  <c:v>予防接種費用助成者数(延べ人数）</c:v>
                </c:pt>
              </c:strCache>
            </c:strRef>
          </c:tx>
          <c:spPr>
            <a:ln>
              <a:solidFill>
                <a:schemeClr val="tx1"/>
              </a:solidFill>
            </a:ln>
          </c:spPr>
          <c:invertIfNegative val="0"/>
          <c:cat>
            <c:multiLvlStrRef>
              <c:f>'２７．乳幼児インフル'!$A$4:$C$16</c:f>
              <c:multiLvlStrCache>
                <c:ptCount val="13"/>
                <c:lvl>
                  <c:pt idx="0">
                    <c:v>1,760</c:v>
                  </c:pt>
                  <c:pt idx="1">
                    <c:v>1,733</c:v>
                  </c:pt>
                  <c:pt idx="2">
                    <c:v>1,692</c:v>
                  </c:pt>
                  <c:pt idx="3">
                    <c:v>1,579</c:v>
                  </c:pt>
                  <c:pt idx="4">
                    <c:v>1,568</c:v>
                  </c:pt>
                  <c:pt idx="5">
                    <c:v>1,507</c:v>
                  </c:pt>
                  <c:pt idx="6">
                    <c:v>1,556</c:v>
                  </c:pt>
                  <c:pt idx="7">
                    <c:v>1,652</c:v>
                  </c:pt>
                  <c:pt idx="8">
                    <c:v>1,736</c:v>
                  </c:pt>
                  <c:pt idx="9">
                    <c:v>1,431</c:v>
                  </c:pt>
                  <c:pt idx="10">
                    <c:v>1,177</c:v>
                  </c:pt>
                  <c:pt idx="11">
                    <c:v>1,156</c:v>
                  </c:pt>
                  <c:pt idx="12">
                    <c:v>947</c:v>
                  </c:pt>
                </c:lvl>
                <c:lvl>
                  <c:pt idx="0">
                    <c:v>1,631</c:v>
                  </c:pt>
                  <c:pt idx="1">
                    <c:v>1,667</c:v>
                  </c:pt>
                  <c:pt idx="2">
                    <c:v>1,630</c:v>
                  </c:pt>
                  <c:pt idx="3">
                    <c:v>1,564</c:v>
                  </c:pt>
                  <c:pt idx="4">
                    <c:v>1,533</c:v>
                  </c:pt>
                  <c:pt idx="5">
                    <c:v>1,489</c:v>
                  </c:pt>
                  <c:pt idx="6">
                    <c:v>1,409</c:v>
                  </c:pt>
                  <c:pt idx="7">
                    <c:v>1,416</c:v>
                  </c:pt>
                  <c:pt idx="8">
                    <c:v>1,427</c:v>
                  </c:pt>
                  <c:pt idx="9">
                    <c:v>1,412</c:v>
                  </c:pt>
                  <c:pt idx="10">
                    <c:v>1,396</c:v>
                  </c:pt>
                  <c:pt idx="11">
                    <c:v>1,359</c:v>
                  </c:pt>
                  <c:pt idx="12">
                    <c:v>1,307</c:v>
                  </c:pt>
                </c:lvl>
                <c:lvl>
                  <c:pt idx="0">
                    <c:v>H24</c:v>
                  </c:pt>
                  <c:pt idx="1">
                    <c:v>H25</c:v>
                  </c:pt>
                  <c:pt idx="2">
                    <c:v>H26</c:v>
                  </c:pt>
                  <c:pt idx="3">
                    <c:v>H27</c:v>
                  </c:pt>
                  <c:pt idx="4">
                    <c:v>H28</c:v>
                  </c:pt>
                  <c:pt idx="5">
                    <c:v>H29</c:v>
                  </c:pt>
                  <c:pt idx="6">
                    <c:v>H30</c:v>
                  </c:pt>
                  <c:pt idx="7">
                    <c:v>R1</c:v>
                  </c:pt>
                  <c:pt idx="8">
                    <c:v>R2</c:v>
                  </c:pt>
                  <c:pt idx="9">
                    <c:v>R3</c:v>
                  </c:pt>
                  <c:pt idx="10">
                    <c:v>R4</c:v>
                  </c:pt>
                  <c:pt idx="11">
                    <c:v>R5</c:v>
                  </c:pt>
                  <c:pt idx="12">
                    <c:v>R6</c:v>
                  </c:pt>
                </c:lvl>
              </c:multiLvlStrCache>
            </c:multiLvlStrRef>
          </c:cat>
          <c:val>
            <c:numRef>
              <c:f>'２７．乳幼児インフル'!$C$4:$C$16</c:f>
              <c:numCache>
                <c:formatCode>#,##0_);[Red]\(#,##0\)</c:formatCode>
                <c:ptCount val="13"/>
                <c:pt idx="0">
                  <c:v>1760</c:v>
                </c:pt>
                <c:pt idx="1">
                  <c:v>1733</c:v>
                </c:pt>
                <c:pt idx="2">
                  <c:v>1692</c:v>
                </c:pt>
                <c:pt idx="3">
                  <c:v>1579</c:v>
                </c:pt>
                <c:pt idx="4">
                  <c:v>1568</c:v>
                </c:pt>
                <c:pt idx="5">
                  <c:v>1507</c:v>
                </c:pt>
                <c:pt idx="6">
                  <c:v>1556</c:v>
                </c:pt>
                <c:pt idx="7">
                  <c:v>1652</c:v>
                </c:pt>
                <c:pt idx="8">
                  <c:v>1736</c:v>
                </c:pt>
                <c:pt idx="9">
                  <c:v>1431</c:v>
                </c:pt>
                <c:pt idx="10">
                  <c:v>1177</c:v>
                </c:pt>
                <c:pt idx="11">
                  <c:v>1156</c:v>
                </c:pt>
                <c:pt idx="12">
                  <c:v>947</c:v>
                </c:pt>
              </c:numCache>
            </c:numRef>
          </c:val>
          <c:extLst>
            <c:ext xmlns:c16="http://schemas.microsoft.com/office/drawing/2014/chart" uri="{C3380CC4-5D6E-409C-BE32-E72D297353CC}">
              <c16:uniqueId val="{00000001-6AB8-4DD8-8267-2FB2E62BF4D0}"/>
            </c:ext>
          </c:extLst>
        </c:ser>
        <c:dLbls>
          <c:showLegendKey val="0"/>
          <c:showVal val="0"/>
          <c:showCatName val="0"/>
          <c:showSerName val="0"/>
          <c:showPercent val="0"/>
          <c:showBubbleSize val="0"/>
        </c:dLbls>
        <c:gapWidth val="450"/>
        <c:axId val="223118063"/>
        <c:axId val="1"/>
      </c:barChart>
      <c:catAx>
        <c:axId val="223118063"/>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MarkSkip val="1"/>
        <c:noMultiLvlLbl val="1"/>
      </c:catAx>
      <c:valAx>
        <c:axId val="1"/>
        <c:scaling>
          <c:orientation val="minMax"/>
        </c:scaling>
        <c:delete val="0"/>
        <c:axPos val="l"/>
        <c:title>
          <c:tx>
            <c:rich>
              <a:bodyPr rot="0" vert="wordArtVertRtl"/>
              <a:lstStyle/>
              <a:p>
                <a:pPr algn="ctr">
                  <a:defRPr/>
                </a:pPr>
                <a:r>
                  <a:rPr lang="ja-JP"/>
                  <a:t>対象者数・予防接種費用助成者数（人）</a:t>
                </a:r>
              </a:p>
            </c:rich>
          </c:tx>
          <c:layout>
            <c:manualLayout>
              <c:xMode val="edge"/>
              <c:yMode val="edge"/>
              <c:x val="1.845226207430932E-2"/>
              <c:y val="8.1632684477490156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pPr>
            <a:endParaRPr lang="ja-JP"/>
          </a:p>
        </c:txPr>
        <c:crossAx val="223118063"/>
        <c:crosses val="autoZero"/>
        <c:crossBetween val="between"/>
      </c:valAx>
      <c:spPr>
        <a:solidFill>
          <a:srgbClr val="C0C0C0"/>
        </a:solidFill>
        <a:ln w="12700">
          <a:solidFill>
            <a:srgbClr val="808080"/>
          </a:solidFill>
          <a:prstDash val="solid"/>
        </a:ln>
      </c:spPr>
    </c:plotArea>
    <c:legend>
      <c:legendPos val="r"/>
      <c:layout>
        <c:manualLayout>
          <c:xMode val="edge"/>
          <c:yMode val="edge"/>
          <c:x val="0.81439453943996631"/>
          <c:y val="0.3607115642802714"/>
          <c:w val="0.14393685256798522"/>
          <c:h val="0.2737916832976523"/>
        </c:manualLayout>
      </c:layout>
      <c:overlay val="0"/>
      <c:spPr>
        <a:solidFill>
          <a:srgbClr val="FFFFFF"/>
        </a:solidFill>
        <a:ln w="3175">
          <a:solidFill>
            <a:srgbClr val="000000"/>
          </a:solidFill>
          <a:prstDash val="solid"/>
        </a:ln>
      </c:spPr>
    </c:legend>
    <c:plotVisOnly val="1"/>
    <c:dispBlanksAs val="zero"/>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ゴシック" panose="020B0609070205080204" pitchFamily="49" charset="-128"/>
          <a:ea typeface="ＭＳ ゴシック" panose="020B0609070205080204" pitchFamily="49" charset="-128"/>
          <a:cs typeface="ＭＳ Ｐ明朝"/>
        </a:defRPr>
      </a:pPr>
      <a:endParaRPr lang="ja-JP"/>
    </a:p>
  </c:txPr>
  <c:printSettings>
    <c:headerFooter alignWithMargins="0">
      <c:oddHeader>&amp;A</c:oddHeader>
      <c:oddFooter>&amp;C27</c:oddFooter>
    </c:headerFooter>
    <c:pageMargins b="0.98399999999999999" l="0.78700000000000003" r="0.78700000000000003" t="0.98399999999999999" header="0.5" footer="0.5"/>
    <c:pageSetup paperSize="9" orientation="landscape"/>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高齢者の人口と高齢化の推移</a:t>
            </a:r>
          </a:p>
        </c:rich>
      </c:tx>
      <c:layout>
        <c:manualLayout>
          <c:xMode val="edge"/>
          <c:yMode val="edge"/>
          <c:x val="0.38248901544133551"/>
          <c:y val="4.0816326530612242E-2"/>
        </c:manualLayout>
      </c:layout>
      <c:overlay val="0"/>
      <c:spPr>
        <a:noFill/>
        <a:ln w="25400">
          <a:noFill/>
        </a:ln>
      </c:spPr>
    </c:title>
    <c:autoTitleDeleted val="0"/>
    <c:plotArea>
      <c:layout>
        <c:manualLayout>
          <c:layoutTarget val="inner"/>
          <c:xMode val="edge"/>
          <c:yMode val="edge"/>
          <c:x val="9.2857207629190586E-2"/>
          <c:y val="0.22040816326530613"/>
          <c:w val="0.62714329460330265"/>
          <c:h val="0.64489795918367343"/>
        </c:manualLayout>
      </c:layout>
      <c:barChart>
        <c:barDir val="col"/>
        <c:grouping val="clustered"/>
        <c:varyColors val="0"/>
        <c:ser>
          <c:idx val="1"/>
          <c:order val="0"/>
          <c:tx>
            <c:strRef>
              <c:f>'２８．高齢者の人口と高齢化率の推移'!$B$3</c:f>
              <c:strCache>
                <c:ptCount val="1"/>
                <c:pt idx="0">
                  <c:v>高齢者人口（人）</c:v>
                </c:pt>
              </c:strCache>
            </c:strRef>
          </c:tx>
          <c:spPr>
            <a:solidFill>
              <a:srgbClr val="FFCC99"/>
            </a:solidFill>
            <a:ln w="12700">
              <a:solidFill>
                <a:srgbClr val="000000"/>
              </a:solidFill>
              <a:prstDash val="solid"/>
            </a:ln>
          </c:spPr>
          <c:invertIfNegative val="0"/>
          <c:cat>
            <c:strRef>
              <c:f>'２８．高齢者の人口と高齢化率の推移'!$A$4:$A$21</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R1</c:v>
                </c:pt>
                <c:pt idx="13">
                  <c:v>R2</c:v>
                </c:pt>
                <c:pt idx="14">
                  <c:v>R3</c:v>
                </c:pt>
                <c:pt idx="15">
                  <c:v>R4</c:v>
                </c:pt>
                <c:pt idx="16">
                  <c:v>R5</c:v>
                </c:pt>
                <c:pt idx="17">
                  <c:v>R6</c:v>
                </c:pt>
              </c:strCache>
            </c:strRef>
          </c:cat>
          <c:val>
            <c:numRef>
              <c:f>'２８．高齢者の人口と高齢化率の推移'!$B$4:$B$21</c:f>
              <c:numCache>
                <c:formatCode>General</c:formatCode>
                <c:ptCount val="18"/>
                <c:pt idx="0">
                  <c:v>4257</c:v>
                </c:pt>
                <c:pt idx="1">
                  <c:v>4687</c:v>
                </c:pt>
                <c:pt idx="2">
                  <c:v>4722</c:v>
                </c:pt>
                <c:pt idx="3">
                  <c:v>4963</c:v>
                </c:pt>
                <c:pt idx="4">
                  <c:v>5073</c:v>
                </c:pt>
                <c:pt idx="5">
                  <c:v>5349</c:v>
                </c:pt>
                <c:pt idx="6">
                  <c:v>5755</c:v>
                </c:pt>
                <c:pt idx="7">
                  <c:v>6201</c:v>
                </c:pt>
                <c:pt idx="8">
                  <c:v>6555</c:v>
                </c:pt>
                <c:pt idx="9">
                  <c:v>7109</c:v>
                </c:pt>
                <c:pt idx="10">
                  <c:v>7332</c:v>
                </c:pt>
                <c:pt idx="11">
                  <c:v>7506</c:v>
                </c:pt>
                <c:pt idx="12">
                  <c:v>7672</c:v>
                </c:pt>
                <c:pt idx="13">
                  <c:v>7867</c:v>
                </c:pt>
                <c:pt idx="14">
                  <c:v>7939</c:v>
                </c:pt>
                <c:pt idx="15">
                  <c:v>8015</c:v>
                </c:pt>
                <c:pt idx="16">
                  <c:v>8138</c:v>
                </c:pt>
                <c:pt idx="17">
                  <c:v>8152</c:v>
                </c:pt>
              </c:numCache>
            </c:numRef>
          </c:val>
          <c:extLst>
            <c:ext xmlns:c16="http://schemas.microsoft.com/office/drawing/2014/chart" uri="{C3380CC4-5D6E-409C-BE32-E72D297353CC}">
              <c16:uniqueId val="{00000000-F457-4F40-9F73-E1CBB8974A78}"/>
            </c:ext>
          </c:extLst>
        </c:ser>
        <c:dLbls>
          <c:showLegendKey val="0"/>
          <c:showVal val="0"/>
          <c:showCatName val="0"/>
          <c:showSerName val="0"/>
          <c:showPercent val="0"/>
          <c:showBubbleSize val="0"/>
        </c:dLbls>
        <c:gapWidth val="150"/>
        <c:axId val="1333949919"/>
        <c:axId val="1"/>
      </c:barChart>
      <c:lineChart>
        <c:grouping val="standard"/>
        <c:varyColors val="0"/>
        <c:ser>
          <c:idx val="0"/>
          <c:order val="1"/>
          <c:tx>
            <c:strRef>
              <c:f>'２８．高齢者の人口と高齢化率の推移'!$C$3</c:f>
              <c:strCache>
                <c:ptCount val="1"/>
                <c:pt idx="0">
                  <c:v>高齢化率（％）</c:v>
                </c:pt>
              </c:strCache>
            </c:strRef>
          </c:tx>
          <c:spPr>
            <a:ln w="12700">
              <a:solidFill>
                <a:srgbClr val="000080"/>
              </a:solidFill>
              <a:prstDash val="solid"/>
            </a:ln>
          </c:spPr>
          <c:marker>
            <c:symbol val="diamond"/>
            <c:size val="5"/>
            <c:spPr>
              <a:solidFill>
                <a:srgbClr val="CCFFCC"/>
              </a:solidFill>
              <a:ln>
                <a:solidFill>
                  <a:srgbClr val="000080"/>
                </a:solidFill>
                <a:prstDash val="solid"/>
              </a:ln>
            </c:spPr>
          </c:marker>
          <c:cat>
            <c:strRef>
              <c:f>'２８．高齢者の人口と高齢化率の推移'!$A$4:$A$21</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R1</c:v>
                </c:pt>
                <c:pt idx="13">
                  <c:v>R2</c:v>
                </c:pt>
                <c:pt idx="14">
                  <c:v>R3</c:v>
                </c:pt>
                <c:pt idx="15">
                  <c:v>R4</c:v>
                </c:pt>
                <c:pt idx="16">
                  <c:v>R5</c:v>
                </c:pt>
                <c:pt idx="17">
                  <c:v>R6</c:v>
                </c:pt>
              </c:strCache>
            </c:strRef>
          </c:cat>
          <c:val>
            <c:numRef>
              <c:f>'２８．高齢者の人口と高齢化率の推移'!$C$4:$C$21</c:f>
              <c:numCache>
                <c:formatCode>0.0_ </c:formatCode>
                <c:ptCount val="18"/>
                <c:pt idx="0">
                  <c:v>16.287878787878789</c:v>
                </c:pt>
                <c:pt idx="1">
                  <c:v>17.93792338015232</c:v>
                </c:pt>
                <c:pt idx="2">
                  <c:v>18.156650132656594</c:v>
                </c:pt>
                <c:pt idx="3">
                  <c:v>19.199226305609287</c:v>
                </c:pt>
                <c:pt idx="4">
                  <c:v>19.6544109100771</c:v>
                </c:pt>
                <c:pt idx="5">
                  <c:v>20.661284715516242</c:v>
                </c:pt>
                <c:pt idx="6">
                  <c:v>22.777645848175414</c:v>
                </c:pt>
                <c:pt idx="7">
                  <c:v>24.564252891776263</c:v>
                </c:pt>
                <c:pt idx="8">
                  <c:v>25.630498533724339</c:v>
                </c:pt>
                <c:pt idx="9">
                  <c:v>27.717560823456022</c:v>
                </c:pt>
                <c:pt idx="10">
                  <c:v>28.638387625966722</c:v>
                </c:pt>
                <c:pt idx="11">
                  <c:v>29.087386165471806</c:v>
                </c:pt>
                <c:pt idx="12">
                  <c:v>29.586209556129727</c:v>
                </c:pt>
                <c:pt idx="13">
                  <c:v>30.30781677389529</c:v>
                </c:pt>
                <c:pt idx="14">
                  <c:v>30.72606238872978</c:v>
                </c:pt>
                <c:pt idx="15">
                  <c:v>30.97105761428185</c:v>
                </c:pt>
                <c:pt idx="16">
                  <c:v>31.5304145679969</c:v>
                </c:pt>
                <c:pt idx="17">
                  <c:v>31.675474044140508</c:v>
                </c:pt>
              </c:numCache>
            </c:numRef>
          </c:val>
          <c:smooth val="0"/>
          <c:extLst>
            <c:ext xmlns:c16="http://schemas.microsoft.com/office/drawing/2014/chart" uri="{C3380CC4-5D6E-409C-BE32-E72D297353CC}">
              <c16:uniqueId val="{00000001-F457-4F40-9F73-E1CBB8974A78}"/>
            </c:ext>
          </c:extLst>
        </c:ser>
        <c:dLbls>
          <c:showLegendKey val="0"/>
          <c:showVal val="0"/>
          <c:showCatName val="0"/>
          <c:showSerName val="0"/>
          <c:showPercent val="0"/>
          <c:showBubbleSize val="0"/>
        </c:dLbls>
        <c:marker val="1"/>
        <c:smooth val="0"/>
        <c:axId val="3"/>
        <c:axId val="4"/>
      </c:lineChart>
      <c:catAx>
        <c:axId val="1333949919"/>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0"/>
        <c:lblAlgn val="ctr"/>
        <c:lblOffset val="100"/>
        <c:tickLblSkip val="1"/>
        <c:tickMarkSkip val="1"/>
        <c:noMultiLvlLbl val="0"/>
      </c:catAx>
      <c:valAx>
        <c:axId val="1"/>
        <c:scaling>
          <c:orientation val="minMax"/>
        </c:scaling>
        <c:delete val="0"/>
        <c:axPos val="l"/>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（人）</a:t>
                </a:r>
              </a:p>
            </c:rich>
          </c:tx>
          <c:layout>
            <c:manualLayout>
              <c:xMode val="edge"/>
              <c:yMode val="edge"/>
              <c:x val="5.5426097568062301E-3"/>
              <c:y val="0.3468453586158873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33394991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a:t>
                </a:r>
              </a:p>
            </c:rich>
          </c:tx>
          <c:layout>
            <c:manualLayout>
              <c:xMode val="edge"/>
              <c:yMode val="edge"/>
              <c:x val="0.76667254231597437"/>
              <c:y val="0.36765847126252071"/>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80456771460503784"/>
          <c:y val="0.45664774857688245"/>
          <c:w val="0.17756814128895823"/>
          <c:h val="0.17886844918428291"/>
        </c:manualLayout>
      </c:layout>
      <c:overlay val="0"/>
      <c:spPr>
        <a:solidFill>
          <a:srgbClr val="FFFFFF"/>
        </a:solidFill>
        <a:ln w="3175">
          <a:solidFill>
            <a:srgbClr val="000000"/>
          </a:solidFill>
          <a:prstDash val="solid"/>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地区別高齢化率の推移（%）</a:t>
            </a:r>
          </a:p>
        </c:rich>
      </c:tx>
      <c:layout>
        <c:manualLayout>
          <c:xMode val="edge"/>
          <c:yMode val="edge"/>
          <c:x val="0.3837258372012482"/>
          <c:y val="1.2545099617935003E-3"/>
        </c:manualLayout>
      </c:layout>
      <c:overlay val="0"/>
      <c:spPr>
        <a:noFill/>
        <a:ln w="25400">
          <a:noFill/>
        </a:ln>
      </c:spPr>
    </c:title>
    <c:autoTitleDeleted val="0"/>
    <c:plotArea>
      <c:layout>
        <c:manualLayout>
          <c:layoutTarget val="inner"/>
          <c:xMode val="edge"/>
          <c:yMode val="edge"/>
          <c:x val="9.1808925556963752E-2"/>
          <c:y val="8.7444183025795236E-2"/>
          <c:w val="0.77748104889618586"/>
          <c:h val="0.7488400449382725"/>
        </c:manualLayout>
      </c:layout>
      <c:barChart>
        <c:barDir val="col"/>
        <c:grouping val="clustered"/>
        <c:varyColors val="0"/>
        <c:ser>
          <c:idx val="0"/>
          <c:order val="0"/>
          <c:tx>
            <c:strRef>
              <c:f>'２９．地区別高齢化率の推移'!$B$3</c:f>
              <c:strCache>
                <c:ptCount val="1"/>
                <c:pt idx="0">
                  <c:v>神田</c:v>
                </c:pt>
              </c:strCache>
            </c:strRef>
          </c:tx>
          <c:spPr>
            <a:solidFill>
              <a:srgbClr val="9999FF"/>
            </a:solidFill>
            <a:ln w="12700">
              <a:solidFill>
                <a:srgbClr val="000000"/>
              </a:solidFill>
              <a:prstDash val="solid"/>
            </a:ln>
          </c:spPr>
          <c:invertIfNegative val="0"/>
          <c:cat>
            <c:strRef>
              <c:f>'２９．地区別高齢化率の推移'!$A$4:$A$21</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R1</c:v>
                </c:pt>
                <c:pt idx="13">
                  <c:v>R2</c:v>
                </c:pt>
                <c:pt idx="14">
                  <c:v>R3</c:v>
                </c:pt>
                <c:pt idx="15">
                  <c:v>R4</c:v>
                </c:pt>
                <c:pt idx="16">
                  <c:v>R5</c:v>
                </c:pt>
                <c:pt idx="17">
                  <c:v>R6</c:v>
                </c:pt>
              </c:strCache>
            </c:strRef>
          </c:cat>
          <c:val>
            <c:numRef>
              <c:f>'２９．地区別高齢化率の推移'!$B$4:$B$21</c:f>
              <c:numCache>
                <c:formatCode>0.00_ </c:formatCode>
                <c:ptCount val="18"/>
                <c:pt idx="0">
                  <c:v>18.113848768054375</c:v>
                </c:pt>
                <c:pt idx="1">
                  <c:v>18.548654931916307</c:v>
                </c:pt>
                <c:pt idx="2">
                  <c:v>19.18461285549893</c:v>
                </c:pt>
                <c:pt idx="3">
                  <c:v>20.13</c:v>
                </c:pt>
                <c:pt idx="4">
                  <c:v>19.77</c:v>
                </c:pt>
                <c:pt idx="5">
                  <c:v>19.949335022165929</c:v>
                </c:pt>
                <c:pt idx="6">
                  <c:v>21.519816573861775</c:v>
                </c:pt>
                <c:pt idx="7">
                  <c:v>21.734357848518112</c:v>
                </c:pt>
                <c:pt idx="8">
                  <c:v>22.079749804534792</c:v>
                </c:pt>
                <c:pt idx="9">
                  <c:v>22.238895558223291</c:v>
                </c:pt>
                <c:pt idx="10">
                  <c:v>21.862527716186253</c:v>
                </c:pt>
                <c:pt idx="11">
                  <c:v>20.973463885341282</c:v>
                </c:pt>
                <c:pt idx="12">
                  <c:v>20.810773288907399</c:v>
                </c:pt>
                <c:pt idx="13">
                  <c:v>10.856587532972373</c:v>
                </c:pt>
                <c:pt idx="14">
                  <c:v>40.869800108049702</c:v>
                </c:pt>
                <c:pt idx="15">
                  <c:v>21.119911074058635</c:v>
                </c:pt>
                <c:pt idx="16">
                  <c:v>21.158098396904368</c:v>
                </c:pt>
                <c:pt idx="17">
                  <c:v>20.91083150984683</c:v>
                </c:pt>
              </c:numCache>
            </c:numRef>
          </c:val>
          <c:extLst>
            <c:ext xmlns:c16="http://schemas.microsoft.com/office/drawing/2014/chart" uri="{C3380CC4-5D6E-409C-BE32-E72D297353CC}">
              <c16:uniqueId val="{00000000-BBA9-40E2-86DC-C4980E08C705}"/>
            </c:ext>
          </c:extLst>
        </c:ser>
        <c:ser>
          <c:idx val="1"/>
          <c:order val="1"/>
          <c:tx>
            <c:strRef>
              <c:f>'２９．地区別高齢化率の推移'!$C$3</c:f>
              <c:strCache>
                <c:ptCount val="1"/>
                <c:pt idx="0">
                  <c:v>稲部</c:v>
                </c:pt>
              </c:strCache>
            </c:strRef>
          </c:tx>
          <c:spPr>
            <a:solidFill>
              <a:srgbClr val="993366"/>
            </a:solidFill>
            <a:ln w="12700">
              <a:solidFill>
                <a:srgbClr val="000000"/>
              </a:solidFill>
              <a:prstDash val="solid"/>
            </a:ln>
          </c:spPr>
          <c:invertIfNegative val="0"/>
          <c:cat>
            <c:strRef>
              <c:f>'２９．地区別高齢化率の推移'!$A$4:$A$21</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R1</c:v>
                </c:pt>
                <c:pt idx="13">
                  <c:v>R2</c:v>
                </c:pt>
                <c:pt idx="14">
                  <c:v>R3</c:v>
                </c:pt>
                <c:pt idx="15">
                  <c:v>R4</c:v>
                </c:pt>
                <c:pt idx="16">
                  <c:v>R5</c:v>
                </c:pt>
                <c:pt idx="17">
                  <c:v>R6</c:v>
                </c:pt>
              </c:strCache>
            </c:strRef>
          </c:cat>
          <c:val>
            <c:numRef>
              <c:f>'２９．地区別高齢化率の推移'!$C$4:$C$21</c:f>
              <c:numCache>
                <c:formatCode>0.00_ </c:formatCode>
                <c:ptCount val="18"/>
                <c:pt idx="0">
                  <c:v>20.967741935483872</c:v>
                </c:pt>
                <c:pt idx="1">
                  <c:v>20.810249307479225</c:v>
                </c:pt>
                <c:pt idx="2">
                  <c:v>21.54963680387409</c:v>
                </c:pt>
                <c:pt idx="3">
                  <c:v>21.24</c:v>
                </c:pt>
                <c:pt idx="4">
                  <c:v>21.46</c:v>
                </c:pt>
                <c:pt idx="5">
                  <c:v>21.760964178105123</c:v>
                </c:pt>
                <c:pt idx="6">
                  <c:v>21.963230466185159</c:v>
                </c:pt>
                <c:pt idx="7">
                  <c:v>23.052157115260783</c:v>
                </c:pt>
                <c:pt idx="8">
                  <c:v>23.536977491961412</c:v>
                </c:pt>
                <c:pt idx="9">
                  <c:v>23.591989987484354</c:v>
                </c:pt>
                <c:pt idx="10">
                  <c:v>23.94409937888199</c:v>
                </c:pt>
                <c:pt idx="11">
                  <c:v>23.518575376112988</c:v>
                </c:pt>
                <c:pt idx="12">
                  <c:v>23.056139297508256</c:v>
                </c:pt>
                <c:pt idx="13">
                  <c:v>29.090363254277996</c:v>
                </c:pt>
                <c:pt idx="14">
                  <c:v>16.85782298203852</c:v>
                </c:pt>
                <c:pt idx="15">
                  <c:v>22.621132516053706</c:v>
                </c:pt>
                <c:pt idx="16">
                  <c:v>22.162315550510783</c:v>
                </c:pt>
                <c:pt idx="17">
                  <c:v>21.840044742729305</c:v>
                </c:pt>
              </c:numCache>
            </c:numRef>
          </c:val>
          <c:extLst>
            <c:ext xmlns:c16="http://schemas.microsoft.com/office/drawing/2014/chart" uri="{C3380CC4-5D6E-409C-BE32-E72D297353CC}">
              <c16:uniqueId val="{00000001-BBA9-40E2-86DC-C4980E08C705}"/>
            </c:ext>
          </c:extLst>
        </c:ser>
        <c:ser>
          <c:idx val="2"/>
          <c:order val="2"/>
          <c:tx>
            <c:strRef>
              <c:f>'２９．地区別高齢化率の推移'!$D$3</c:f>
              <c:strCache>
                <c:ptCount val="1"/>
                <c:pt idx="0">
                  <c:v>三和</c:v>
                </c:pt>
              </c:strCache>
            </c:strRef>
          </c:tx>
          <c:spPr>
            <a:solidFill>
              <a:srgbClr val="FFFFCC"/>
            </a:solidFill>
            <a:ln w="12700">
              <a:solidFill>
                <a:srgbClr val="000000"/>
              </a:solidFill>
              <a:prstDash val="solid"/>
            </a:ln>
          </c:spPr>
          <c:invertIfNegative val="0"/>
          <c:cat>
            <c:strRef>
              <c:f>'２９．地区別高齢化率の推移'!$A$4:$A$21</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R1</c:v>
                </c:pt>
                <c:pt idx="13">
                  <c:v>R2</c:v>
                </c:pt>
                <c:pt idx="14">
                  <c:v>R3</c:v>
                </c:pt>
                <c:pt idx="15">
                  <c:v>R4</c:v>
                </c:pt>
                <c:pt idx="16">
                  <c:v>R5</c:v>
                </c:pt>
                <c:pt idx="17">
                  <c:v>R6</c:v>
                </c:pt>
              </c:strCache>
            </c:strRef>
          </c:cat>
          <c:val>
            <c:numRef>
              <c:f>'２９．地区別高齢化率の推移'!$D$4:$D$21</c:f>
              <c:numCache>
                <c:formatCode>0.00_ </c:formatCode>
                <c:ptCount val="18"/>
                <c:pt idx="0">
                  <c:v>21.130625686059275</c:v>
                </c:pt>
                <c:pt idx="1">
                  <c:v>21.847345132743364</c:v>
                </c:pt>
                <c:pt idx="2">
                  <c:v>22.69305826596041</c:v>
                </c:pt>
                <c:pt idx="3">
                  <c:v>23.39</c:v>
                </c:pt>
                <c:pt idx="4">
                  <c:v>23.74</c:v>
                </c:pt>
                <c:pt idx="5">
                  <c:v>24.406973420977423</c:v>
                </c:pt>
                <c:pt idx="6">
                  <c:v>27.314390467461045</c:v>
                </c:pt>
                <c:pt idx="7">
                  <c:v>26.927604473219542</c:v>
                </c:pt>
                <c:pt idx="8">
                  <c:v>28.395802098950522</c:v>
                </c:pt>
                <c:pt idx="9">
                  <c:v>29.043315674665003</c:v>
                </c:pt>
                <c:pt idx="10">
                  <c:v>30.891719745222929</c:v>
                </c:pt>
                <c:pt idx="11">
                  <c:v>31.462860849821599</c:v>
                </c:pt>
                <c:pt idx="12">
                  <c:v>31.926121372031663</c:v>
                </c:pt>
                <c:pt idx="13">
                  <c:v>29.749340369393138</c:v>
                </c:pt>
                <c:pt idx="14">
                  <c:v>31.568562972706349</c:v>
                </c:pt>
                <c:pt idx="15">
                  <c:v>31.882591093117409</c:v>
                </c:pt>
                <c:pt idx="16">
                  <c:v>32.323919700578429</c:v>
                </c:pt>
                <c:pt idx="17">
                  <c:v>32.807679122386013</c:v>
                </c:pt>
              </c:numCache>
            </c:numRef>
          </c:val>
          <c:extLst>
            <c:ext xmlns:c16="http://schemas.microsoft.com/office/drawing/2014/chart" uri="{C3380CC4-5D6E-409C-BE32-E72D297353CC}">
              <c16:uniqueId val="{00000002-BBA9-40E2-86DC-C4980E08C705}"/>
            </c:ext>
          </c:extLst>
        </c:ser>
        <c:ser>
          <c:idx val="3"/>
          <c:order val="3"/>
          <c:tx>
            <c:strRef>
              <c:f>'２９．地区別高齢化率の推移'!$E$3</c:f>
              <c:strCache>
                <c:ptCount val="1"/>
                <c:pt idx="0">
                  <c:v>笹尾西</c:v>
                </c:pt>
              </c:strCache>
            </c:strRef>
          </c:tx>
          <c:spPr>
            <a:solidFill>
              <a:srgbClr val="CCFFFF"/>
            </a:solidFill>
            <a:ln w="12700">
              <a:solidFill>
                <a:srgbClr val="000000"/>
              </a:solidFill>
              <a:prstDash val="solid"/>
            </a:ln>
          </c:spPr>
          <c:invertIfNegative val="0"/>
          <c:cat>
            <c:strRef>
              <c:f>'２９．地区別高齢化率の推移'!$A$4:$A$21</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R1</c:v>
                </c:pt>
                <c:pt idx="13">
                  <c:v>R2</c:v>
                </c:pt>
                <c:pt idx="14">
                  <c:v>R3</c:v>
                </c:pt>
                <c:pt idx="15">
                  <c:v>R4</c:v>
                </c:pt>
                <c:pt idx="16">
                  <c:v>R5</c:v>
                </c:pt>
                <c:pt idx="17">
                  <c:v>R6</c:v>
                </c:pt>
              </c:strCache>
            </c:strRef>
          </c:cat>
          <c:val>
            <c:numRef>
              <c:f>'２９．地区別高齢化率の推移'!$E$4:$E$21</c:f>
              <c:numCache>
                <c:formatCode>0.00_ </c:formatCode>
                <c:ptCount val="18"/>
                <c:pt idx="0">
                  <c:v>16.345151199165798</c:v>
                </c:pt>
                <c:pt idx="1">
                  <c:v>18.143790849673202</c:v>
                </c:pt>
                <c:pt idx="2">
                  <c:v>19.946879150066401</c:v>
                </c:pt>
                <c:pt idx="3">
                  <c:v>22.22</c:v>
                </c:pt>
                <c:pt idx="4">
                  <c:v>23.67</c:v>
                </c:pt>
                <c:pt idx="5">
                  <c:v>25.842391304347828</c:v>
                </c:pt>
                <c:pt idx="6">
                  <c:v>29.087400055141995</c:v>
                </c:pt>
                <c:pt idx="7">
                  <c:v>31.232951445717404</c:v>
                </c:pt>
                <c:pt idx="8">
                  <c:v>33.223954060705495</c:v>
                </c:pt>
                <c:pt idx="9">
                  <c:v>35.316490084216248</c:v>
                </c:pt>
                <c:pt idx="10">
                  <c:v>36.694754009241642</c:v>
                </c:pt>
                <c:pt idx="11">
                  <c:v>37.00787401574803</c:v>
                </c:pt>
                <c:pt idx="12">
                  <c:v>37.995083310570884</c:v>
                </c:pt>
                <c:pt idx="13">
                  <c:v>46.462715105162523</c:v>
                </c:pt>
                <c:pt idx="14">
                  <c:v>30.28743028743029</c:v>
                </c:pt>
                <c:pt idx="15">
                  <c:v>38.177339901477829</c:v>
                </c:pt>
                <c:pt idx="16">
                  <c:v>38.556871385293306</c:v>
                </c:pt>
                <c:pt idx="17">
                  <c:v>38.804286520022565</c:v>
                </c:pt>
              </c:numCache>
            </c:numRef>
          </c:val>
          <c:extLst>
            <c:ext xmlns:c16="http://schemas.microsoft.com/office/drawing/2014/chart" uri="{C3380CC4-5D6E-409C-BE32-E72D297353CC}">
              <c16:uniqueId val="{00000003-BBA9-40E2-86DC-C4980E08C705}"/>
            </c:ext>
          </c:extLst>
        </c:ser>
        <c:ser>
          <c:idx val="4"/>
          <c:order val="4"/>
          <c:tx>
            <c:strRef>
              <c:f>'２９．地区別高齢化率の推移'!$F$3</c:f>
              <c:strCache>
                <c:ptCount val="1"/>
                <c:pt idx="0">
                  <c:v>笹尾東</c:v>
                </c:pt>
              </c:strCache>
            </c:strRef>
          </c:tx>
          <c:spPr>
            <a:solidFill>
              <a:srgbClr val="660066"/>
            </a:solidFill>
            <a:ln w="12700">
              <a:solidFill>
                <a:srgbClr val="000000"/>
              </a:solidFill>
              <a:prstDash val="solid"/>
            </a:ln>
          </c:spPr>
          <c:invertIfNegative val="0"/>
          <c:cat>
            <c:strRef>
              <c:f>'２９．地区別高齢化率の推移'!$A$4:$A$21</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R1</c:v>
                </c:pt>
                <c:pt idx="13">
                  <c:v>R2</c:v>
                </c:pt>
                <c:pt idx="14">
                  <c:v>R3</c:v>
                </c:pt>
                <c:pt idx="15">
                  <c:v>R4</c:v>
                </c:pt>
                <c:pt idx="16">
                  <c:v>R5</c:v>
                </c:pt>
                <c:pt idx="17">
                  <c:v>R6</c:v>
                </c:pt>
              </c:strCache>
            </c:strRef>
          </c:cat>
          <c:val>
            <c:numRef>
              <c:f>'２９．地区別高齢化率の推移'!$F$4:$F$21</c:f>
              <c:numCache>
                <c:formatCode>0.00_ </c:formatCode>
                <c:ptCount val="18"/>
                <c:pt idx="0">
                  <c:v>15.54140127388535</c:v>
                </c:pt>
                <c:pt idx="1">
                  <c:v>21.46721488855226</c:v>
                </c:pt>
                <c:pt idx="2">
                  <c:v>18.235422581349638</c:v>
                </c:pt>
                <c:pt idx="3">
                  <c:v>19.77</c:v>
                </c:pt>
                <c:pt idx="4">
                  <c:v>20.6</c:v>
                </c:pt>
                <c:pt idx="5">
                  <c:v>22.411882066060741</c:v>
                </c:pt>
                <c:pt idx="6">
                  <c:v>25.0112157918349</c:v>
                </c:pt>
                <c:pt idx="7">
                  <c:v>27.69437598028232</c:v>
                </c:pt>
                <c:pt idx="8">
                  <c:v>30.403425738111334</c:v>
                </c:pt>
                <c:pt idx="9">
                  <c:v>34.135816488757662</c:v>
                </c:pt>
                <c:pt idx="10">
                  <c:v>35.699421965317917</c:v>
                </c:pt>
                <c:pt idx="11">
                  <c:v>36.868803320267467</c:v>
                </c:pt>
                <c:pt idx="12">
                  <c:v>37.742382271468145</c:v>
                </c:pt>
                <c:pt idx="13">
                  <c:v>36.70360110803324</c:v>
                </c:pt>
                <c:pt idx="14">
                  <c:v>39.990501068629783</c:v>
                </c:pt>
                <c:pt idx="15">
                  <c:v>39.34464327213572</c:v>
                </c:pt>
                <c:pt idx="16">
                  <c:v>39.588688946015424</c:v>
                </c:pt>
                <c:pt idx="17">
                  <c:v>40.688161693936479</c:v>
                </c:pt>
              </c:numCache>
            </c:numRef>
          </c:val>
          <c:extLst>
            <c:ext xmlns:c16="http://schemas.microsoft.com/office/drawing/2014/chart" uri="{C3380CC4-5D6E-409C-BE32-E72D297353CC}">
              <c16:uniqueId val="{00000004-BBA9-40E2-86DC-C4980E08C705}"/>
            </c:ext>
          </c:extLst>
        </c:ser>
        <c:ser>
          <c:idx val="5"/>
          <c:order val="5"/>
          <c:tx>
            <c:strRef>
              <c:f>'２９．地区別高齢化率の推移'!$G$3</c:f>
              <c:strCache>
                <c:ptCount val="1"/>
                <c:pt idx="0">
                  <c:v>城山</c:v>
                </c:pt>
              </c:strCache>
            </c:strRef>
          </c:tx>
          <c:spPr>
            <a:solidFill>
              <a:srgbClr val="FF8080"/>
            </a:solidFill>
            <a:ln w="12700">
              <a:solidFill>
                <a:srgbClr val="000000"/>
              </a:solidFill>
              <a:prstDash val="solid"/>
            </a:ln>
          </c:spPr>
          <c:invertIfNegative val="0"/>
          <c:cat>
            <c:strRef>
              <c:f>'２９．地区別高齢化率の推移'!$A$4:$A$21</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R1</c:v>
                </c:pt>
                <c:pt idx="13">
                  <c:v>R2</c:v>
                </c:pt>
                <c:pt idx="14">
                  <c:v>R3</c:v>
                </c:pt>
                <c:pt idx="15">
                  <c:v>R4</c:v>
                </c:pt>
                <c:pt idx="16">
                  <c:v>R5</c:v>
                </c:pt>
                <c:pt idx="17">
                  <c:v>R6</c:v>
                </c:pt>
              </c:strCache>
            </c:strRef>
          </c:cat>
          <c:val>
            <c:numRef>
              <c:f>'２９．地区別高齢化率の推移'!$G$4:$G$21</c:f>
              <c:numCache>
                <c:formatCode>0.00_ </c:formatCode>
                <c:ptCount val="18"/>
                <c:pt idx="0">
                  <c:v>8.9076598195430989</c:v>
                </c:pt>
                <c:pt idx="1">
                  <c:v>9.5598216017064175</c:v>
                </c:pt>
                <c:pt idx="2">
                  <c:v>10.427283418267345</c:v>
                </c:pt>
                <c:pt idx="3">
                  <c:v>11.14</c:v>
                </c:pt>
                <c:pt idx="4">
                  <c:v>11.63</c:v>
                </c:pt>
                <c:pt idx="5">
                  <c:v>12.724673202614378</c:v>
                </c:pt>
                <c:pt idx="6">
                  <c:v>14.88645920941968</c:v>
                </c:pt>
                <c:pt idx="7">
                  <c:v>17.041595925297116</c:v>
                </c:pt>
                <c:pt idx="8">
                  <c:v>19.392372333548806</c:v>
                </c:pt>
                <c:pt idx="9">
                  <c:v>24.538375973303669</c:v>
                </c:pt>
                <c:pt idx="10">
                  <c:v>27.230046948356808</c:v>
                </c:pt>
                <c:pt idx="11">
                  <c:v>30.241018644838562</c:v>
                </c:pt>
                <c:pt idx="12">
                  <c:v>32.273559011893873</c:v>
                </c:pt>
                <c:pt idx="13">
                  <c:v>31.427264409881062</c:v>
                </c:pt>
                <c:pt idx="14">
                  <c:v>41.206941206941202</c:v>
                </c:pt>
                <c:pt idx="15">
                  <c:v>39.287377736376342</c:v>
                </c:pt>
                <c:pt idx="16">
                  <c:v>41.733021077283375</c:v>
                </c:pt>
                <c:pt idx="17">
                  <c:v>42.988886261527547</c:v>
                </c:pt>
              </c:numCache>
            </c:numRef>
          </c:val>
          <c:extLst>
            <c:ext xmlns:c16="http://schemas.microsoft.com/office/drawing/2014/chart" uri="{C3380CC4-5D6E-409C-BE32-E72D297353CC}">
              <c16:uniqueId val="{00000005-BBA9-40E2-86DC-C4980E08C705}"/>
            </c:ext>
          </c:extLst>
        </c:ser>
        <c:dLbls>
          <c:showLegendKey val="0"/>
          <c:showVal val="0"/>
          <c:showCatName val="0"/>
          <c:showSerName val="0"/>
          <c:showPercent val="0"/>
          <c:showBubbleSize val="0"/>
        </c:dLbls>
        <c:gapWidth val="150"/>
        <c:axId val="1333951999"/>
        <c:axId val="1"/>
      </c:barChart>
      <c:catAx>
        <c:axId val="1333951999"/>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333951999"/>
        <c:crosses val="autoZero"/>
        <c:crossBetween val="between"/>
      </c:valAx>
      <c:spPr>
        <a:solidFill>
          <a:srgbClr val="C0C0C0"/>
        </a:solidFill>
        <a:ln w="12700">
          <a:solidFill>
            <a:srgbClr val="808080"/>
          </a:solidFill>
          <a:prstDash val="solid"/>
        </a:ln>
      </c:spPr>
    </c:plotArea>
    <c:legend>
      <c:legendPos val="r"/>
      <c:layout>
        <c:manualLayout>
          <c:xMode val="edge"/>
          <c:yMode val="edge"/>
          <c:x val="0.88620553148444281"/>
          <c:y val="0.21449547043823119"/>
          <c:w val="9.6438722083884196E-2"/>
          <c:h val="0.40768798935958989"/>
        </c:manualLayout>
      </c:layout>
      <c:overlay val="0"/>
      <c:spPr>
        <a:solidFill>
          <a:srgbClr val="FFFFFF"/>
        </a:solidFill>
        <a:ln w="3175">
          <a:solidFill>
            <a:srgbClr val="000000"/>
          </a:solidFill>
          <a:prstDash val="solid"/>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年齢階層別人口の推移</a:t>
            </a:r>
          </a:p>
        </c:rich>
      </c:tx>
      <c:layout>
        <c:manualLayout>
          <c:xMode val="edge"/>
          <c:yMode val="edge"/>
          <c:x val="0.41675881755656458"/>
          <c:y val="3.3519553072625698E-2"/>
        </c:manualLayout>
      </c:layout>
      <c:overlay val="0"/>
      <c:spPr>
        <a:noFill/>
        <a:ln w="25400">
          <a:noFill/>
        </a:ln>
      </c:spPr>
    </c:title>
    <c:autoTitleDeleted val="0"/>
    <c:plotArea>
      <c:layout>
        <c:manualLayout>
          <c:layoutTarget val="inner"/>
          <c:xMode val="edge"/>
          <c:yMode val="edge"/>
          <c:x val="0.11116894298217071"/>
          <c:y val="0.16480469405318998"/>
          <c:w val="0.61209498118194872"/>
          <c:h val="0.69553167490244594"/>
        </c:manualLayout>
      </c:layout>
      <c:barChart>
        <c:barDir val="col"/>
        <c:grouping val="clustered"/>
        <c:varyColors val="0"/>
        <c:ser>
          <c:idx val="0"/>
          <c:order val="0"/>
          <c:tx>
            <c:strRef>
              <c:f>'０３．年層人口'!$B$1:$B$3</c:f>
              <c:strCache>
                <c:ptCount val="3"/>
                <c:pt idx="0">
                  <c:v>年齢階層別人口の推移</c:v>
                </c:pt>
                <c:pt idx="2">
                  <c:v>年少人口（0～14歳）</c:v>
                </c:pt>
              </c:strCache>
            </c:strRef>
          </c:tx>
          <c:spPr>
            <a:solidFill>
              <a:srgbClr val="FFCC99"/>
            </a:solidFill>
            <a:ln w="12700">
              <a:solidFill>
                <a:srgbClr val="000000"/>
              </a:solidFill>
              <a:prstDash val="solid"/>
            </a:ln>
          </c:spPr>
          <c:invertIfNegative val="0"/>
          <c:cat>
            <c:strRef>
              <c:f>'０３．年層人口'!$A$4:$A$12</c:f>
              <c:strCache>
                <c:ptCount val="9"/>
                <c:pt idx="0">
                  <c:v>Ｓ55</c:v>
                </c:pt>
                <c:pt idx="1">
                  <c:v>Ｓ60</c:v>
                </c:pt>
                <c:pt idx="2">
                  <c:v>Ｈ2</c:v>
                </c:pt>
                <c:pt idx="3">
                  <c:v>Ｈ7</c:v>
                </c:pt>
                <c:pt idx="4">
                  <c:v>Ｈ12</c:v>
                </c:pt>
                <c:pt idx="5">
                  <c:v>Ｈ17</c:v>
                </c:pt>
                <c:pt idx="6">
                  <c:v>Ｈ22</c:v>
                </c:pt>
                <c:pt idx="7">
                  <c:v>Ｈ27</c:v>
                </c:pt>
                <c:pt idx="8">
                  <c:v>Ｒ２</c:v>
                </c:pt>
              </c:strCache>
            </c:strRef>
          </c:cat>
          <c:val>
            <c:numRef>
              <c:f>'０３．年層人口'!$B$4:$B$12</c:f>
              <c:numCache>
                <c:formatCode>#,##0_);[Red]\(#,##0\)</c:formatCode>
                <c:ptCount val="9"/>
                <c:pt idx="0">
                  <c:v>4215</c:v>
                </c:pt>
                <c:pt idx="1">
                  <c:v>5060</c:v>
                </c:pt>
                <c:pt idx="2">
                  <c:v>6246</c:v>
                </c:pt>
                <c:pt idx="3">
                  <c:v>5065</c:v>
                </c:pt>
                <c:pt idx="4">
                  <c:v>3920</c:v>
                </c:pt>
                <c:pt idx="5">
                  <c:v>3397</c:v>
                </c:pt>
                <c:pt idx="6">
                  <c:v>3373</c:v>
                </c:pt>
                <c:pt idx="7">
                  <c:v>3374</c:v>
                </c:pt>
                <c:pt idx="8">
                  <c:v>3520</c:v>
                </c:pt>
              </c:numCache>
            </c:numRef>
          </c:val>
          <c:extLst>
            <c:ext xmlns:c16="http://schemas.microsoft.com/office/drawing/2014/chart" uri="{C3380CC4-5D6E-409C-BE32-E72D297353CC}">
              <c16:uniqueId val="{00000000-5C54-4908-838C-88A9FB57946E}"/>
            </c:ext>
          </c:extLst>
        </c:ser>
        <c:ser>
          <c:idx val="1"/>
          <c:order val="1"/>
          <c:tx>
            <c:strRef>
              <c:f>'０３．年層人口'!$C$1:$C$3</c:f>
              <c:strCache>
                <c:ptCount val="3"/>
                <c:pt idx="0">
                  <c:v>年齢階層別人口の推移</c:v>
                </c:pt>
                <c:pt idx="2">
                  <c:v>生産年齢人口（15～64歳）</c:v>
                </c:pt>
              </c:strCache>
            </c:strRef>
          </c:tx>
          <c:spPr>
            <a:solidFill>
              <a:srgbClr val="CCFFCC"/>
            </a:solidFill>
            <a:ln w="12700">
              <a:solidFill>
                <a:srgbClr val="000000"/>
              </a:solidFill>
              <a:prstDash val="solid"/>
            </a:ln>
          </c:spPr>
          <c:invertIfNegative val="0"/>
          <c:cat>
            <c:strRef>
              <c:f>'０３．年層人口'!$A$4:$A$12</c:f>
              <c:strCache>
                <c:ptCount val="9"/>
                <c:pt idx="0">
                  <c:v>Ｓ55</c:v>
                </c:pt>
                <c:pt idx="1">
                  <c:v>Ｓ60</c:v>
                </c:pt>
                <c:pt idx="2">
                  <c:v>Ｈ2</c:v>
                </c:pt>
                <c:pt idx="3">
                  <c:v>Ｈ7</c:v>
                </c:pt>
                <c:pt idx="4">
                  <c:v>Ｈ12</c:v>
                </c:pt>
                <c:pt idx="5">
                  <c:v>Ｈ17</c:v>
                </c:pt>
                <c:pt idx="6">
                  <c:v>Ｈ22</c:v>
                </c:pt>
                <c:pt idx="7">
                  <c:v>Ｈ27</c:v>
                </c:pt>
                <c:pt idx="8">
                  <c:v>Ｒ２</c:v>
                </c:pt>
              </c:strCache>
            </c:strRef>
          </c:cat>
          <c:val>
            <c:numRef>
              <c:f>'０３．年層人口'!$C$4:$C$12</c:f>
              <c:numCache>
                <c:formatCode>#,##0_);[Red]\(#,##0\)</c:formatCode>
                <c:ptCount val="9"/>
                <c:pt idx="0">
                  <c:v>9983</c:v>
                </c:pt>
                <c:pt idx="1">
                  <c:v>12199</c:v>
                </c:pt>
                <c:pt idx="2">
                  <c:v>16984</c:v>
                </c:pt>
                <c:pt idx="3">
                  <c:v>18302</c:v>
                </c:pt>
                <c:pt idx="4">
                  <c:v>18904</c:v>
                </c:pt>
                <c:pt idx="5">
                  <c:v>18307</c:v>
                </c:pt>
                <c:pt idx="6">
                  <c:v>16946</c:v>
                </c:pt>
                <c:pt idx="7">
                  <c:v>14704</c:v>
                </c:pt>
                <c:pt idx="8">
                  <c:v>14253</c:v>
                </c:pt>
              </c:numCache>
            </c:numRef>
          </c:val>
          <c:extLst>
            <c:ext xmlns:c16="http://schemas.microsoft.com/office/drawing/2014/chart" uri="{C3380CC4-5D6E-409C-BE32-E72D297353CC}">
              <c16:uniqueId val="{00000001-5C54-4908-838C-88A9FB57946E}"/>
            </c:ext>
          </c:extLst>
        </c:ser>
        <c:ser>
          <c:idx val="2"/>
          <c:order val="2"/>
          <c:tx>
            <c:strRef>
              <c:f>'０３．年層人口'!$D$1:$D$3</c:f>
              <c:strCache>
                <c:ptCount val="3"/>
                <c:pt idx="0">
                  <c:v>年齢階層別人口の推移</c:v>
                </c:pt>
                <c:pt idx="2">
                  <c:v>老年人口（65歳～）</c:v>
                </c:pt>
              </c:strCache>
            </c:strRef>
          </c:tx>
          <c:spPr>
            <a:solidFill>
              <a:srgbClr val="99CCFF"/>
            </a:solidFill>
            <a:ln w="12700">
              <a:solidFill>
                <a:srgbClr val="000000"/>
              </a:solidFill>
              <a:prstDash val="solid"/>
            </a:ln>
          </c:spPr>
          <c:invertIfNegative val="0"/>
          <c:cat>
            <c:strRef>
              <c:f>'０３．年層人口'!$A$4:$A$12</c:f>
              <c:strCache>
                <c:ptCount val="9"/>
                <c:pt idx="0">
                  <c:v>Ｓ55</c:v>
                </c:pt>
                <c:pt idx="1">
                  <c:v>Ｓ60</c:v>
                </c:pt>
                <c:pt idx="2">
                  <c:v>Ｈ2</c:v>
                </c:pt>
                <c:pt idx="3">
                  <c:v>Ｈ7</c:v>
                </c:pt>
                <c:pt idx="4">
                  <c:v>Ｈ12</c:v>
                </c:pt>
                <c:pt idx="5">
                  <c:v>Ｈ17</c:v>
                </c:pt>
                <c:pt idx="6">
                  <c:v>Ｈ22</c:v>
                </c:pt>
                <c:pt idx="7">
                  <c:v>Ｈ27</c:v>
                </c:pt>
                <c:pt idx="8">
                  <c:v>Ｒ２</c:v>
                </c:pt>
              </c:strCache>
            </c:strRef>
          </c:cat>
          <c:val>
            <c:numRef>
              <c:f>'０３．年層人口'!$D$4:$D$12</c:f>
              <c:numCache>
                <c:formatCode>#,##0_);[Red]\(#,##0\)</c:formatCode>
                <c:ptCount val="9"/>
                <c:pt idx="0">
                  <c:v>1340</c:v>
                </c:pt>
                <c:pt idx="1">
                  <c:v>1690</c:v>
                </c:pt>
                <c:pt idx="2">
                  <c:v>2217</c:v>
                </c:pt>
                <c:pt idx="3">
                  <c:v>2851</c:v>
                </c:pt>
                <c:pt idx="4">
                  <c:v>3481</c:v>
                </c:pt>
                <c:pt idx="5">
                  <c:v>4171</c:v>
                </c:pt>
                <c:pt idx="6">
                  <c:v>5289</c:v>
                </c:pt>
                <c:pt idx="7">
                  <c:v>6967</c:v>
                </c:pt>
                <c:pt idx="8">
                  <c:v>8011</c:v>
                </c:pt>
              </c:numCache>
            </c:numRef>
          </c:val>
          <c:extLst>
            <c:ext xmlns:c16="http://schemas.microsoft.com/office/drawing/2014/chart" uri="{C3380CC4-5D6E-409C-BE32-E72D297353CC}">
              <c16:uniqueId val="{00000002-5C54-4908-838C-88A9FB57946E}"/>
            </c:ext>
          </c:extLst>
        </c:ser>
        <c:dLbls>
          <c:showLegendKey val="0"/>
          <c:showVal val="0"/>
          <c:showCatName val="0"/>
          <c:showSerName val="0"/>
          <c:showPercent val="0"/>
          <c:showBubbleSize val="0"/>
        </c:dLbls>
        <c:gapWidth val="150"/>
        <c:axId val="1184390415"/>
        <c:axId val="1"/>
      </c:barChart>
      <c:catAx>
        <c:axId val="1184390415"/>
        <c:scaling>
          <c:orientation val="minMax"/>
        </c:scaling>
        <c:delete val="0"/>
        <c:axPos val="b"/>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年次</a:t>
                </a:r>
              </a:p>
            </c:rich>
          </c:tx>
          <c:layout>
            <c:manualLayout>
              <c:xMode val="edge"/>
              <c:yMode val="edge"/>
              <c:x val="0.40718771467435183"/>
              <c:y val="0.9227199812313963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人口（人）</a:t>
                </a:r>
              </a:p>
            </c:rich>
          </c:tx>
          <c:layout>
            <c:manualLayout>
              <c:xMode val="edge"/>
              <c:yMode val="edge"/>
              <c:x val="1.323042648865972E-2"/>
              <c:y val="0.35474918987081921"/>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184390415"/>
        <c:crosses val="autoZero"/>
        <c:crossBetween val="between"/>
      </c:valAx>
      <c:spPr>
        <a:solidFill>
          <a:srgbClr val="C0C0C0"/>
        </a:solidFill>
        <a:ln w="12700">
          <a:solidFill>
            <a:srgbClr val="808080"/>
          </a:solidFill>
          <a:prstDash val="solid"/>
        </a:ln>
      </c:spPr>
    </c:plotArea>
    <c:legend>
      <c:legendPos val="r"/>
      <c:layout>
        <c:manualLayout>
          <c:xMode val="edge"/>
          <c:yMode val="edge"/>
          <c:x val="0.76836547444281333"/>
          <c:y val="0.32313186879037381"/>
          <c:w val="0.20277687451230755"/>
          <c:h val="0.48866035771715116"/>
        </c:manualLayout>
      </c:layout>
      <c:overlay val="0"/>
      <c:spPr>
        <a:solidFill>
          <a:srgbClr val="FFFFFF"/>
        </a:solidFill>
        <a:ln w="3175">
          <a:solidFill>
            <a:srgbClr val="000000"/>
          </a:solidFill>
          <a:prstDash val="solid"/>
        </a:ln>
      </c:spPr>
      <c:txPr>
        <a:bodyPr/>
        <a:lstStyle/>
        <a:p>
          <a:pPr>
            <a:defRPr sz="1050">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要介護(要支援)認定者数　　（人）</a:t>
            </a:r>
          </a:p>
        </c:rich>
      </c:tx>
      <c:layout>
        <c:manualLayout>
          <c:xMode val="edge"/>
          <c:yMode val="edge"/>
          <c:x val="0.33589845279120062"/>
          <c:y val="3.6065573770491806E-2"/>
        </c:manualLayout>
      </c:layout>
      <c:overlay val="0"/>
      <c:spPr>
        <a:noFill/>
        <a:ln w="25400">
          <a:noFill/>
        </a:ln>
      </c:spPr>
    </c:title>
    <c:autoTitleDeleted val="0"/>
    <c:plotArea>
      <c:layout>
        <c:manualLayout>
          <c:layoutTarget val="inner"/>
          <c:xMode val="edge"/>
          <c:yMode val="edge"/>
          <c:x val="0.11538490430915541"/>
          <c:y val="0.18032786885245908"/>
          <c:w val="0.84872007391845472"/>
          <c:h val="0.68524590163934451"/>
        </c:manualLayout>
      </c:layout>
      <c:barChart>
        <c:barDir val="col"/>
        <c:grouping val="clustered"/>
        <c:varyColors val="0"/>
        <c:ser>
          <c:idx val="0"/>
          <c:order val="0"/>
          <c:tx>
            <c:strRef>
              <c:f>'３０．要介護認定者数'!$B$4</c:f>
              <c:strCache>
                <c:ptCount val="1"/>
                <c:pt idx="0">
                  <c:v>要介護認定者数　　（人）</c:v>
                </c:pt>
              </c:strCache>
            </c:strRef>
          </c:tx>
          <c:spPr>
            <a:solidFill>
              <a:srgbClr val="CCFFFF"/>
            </a:solidFill>
            <a:ln w="12700">
              <a:solidFill>
                <a:srgbClr val="000000"/>
              </a:solidFill>
              <a:prstDash val="solid"/>
            </a:ln>
          </c:spPr>
          <c:invertIfNegative val="0"/>
          <c:cat>
            <c:strRef>
              <c:f>'３０．要介護認定者数'!$A$5:$A$23</c:f>
              <c:strCache>
                <c:ptCount val="19"/>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R1</c:v>
                </c:pt>
                <c:pt idx="14">
                  <c:v>R2</c:v>
                </c:pt>
                <c:pt idx="15">
                  <c:v>R3</c:v>
                </c:pt>
                <c:pt idx="16">
                  <c:v>R4</c:v>
                </c:pt>
                <c:pt idx="17">
                  <c:v>R5</c:v>
                </c:pt>
                <c:pt idx="18">
                  <c:v>R6</c:v>
                </c:pt>
              </c:strCache>
            </c:strRef>
          </c:cat>
          <c:val>
            <c:numRef>
              <c:f>'３０．要介護認定者数'!$B$5:$B$23</c:f>
              <c:numCache>
                <c:formatCode>General</c:formatCode>
                <c:ptCount val="19"/>
                <c:pt idx="0">
                  <c:v>583</c:v>
                </c:pt>
                <c:pt idx="1">
                  <c:v>585</c:v>
                </c:pt>
                <c:pt idx="2">
                  <c:v>650</c:v>
                </c:pt>
                <c:pt idx="3">
                  <c:v>638</c:v>
                </c:pt>
                <c:pt idx="4">
                  <c:v>670</c:v>
                </c:pt>
                <c:pt idx="5">
                  <c:v>691</c:v>
                </c:pt>
                <c:pt idx="6">
                  <c:v>721</c:v>
                </c:pt>
                <c:pt idx="7">
                  <c:v>762</c:v>
                </c:pt>
                <c:pt idx="8">
                  <c:v>781</c:v>
                </c:pt>
                <c:pt idx="9">
                  <c:v>782</c:v>
                </c:pt>
                <c:pt idx="10">
                  <c:v>773</c:v>
                </c:pt>
                <c:pt idx="11">
                  <c:v>781</c:v>
                </c:pt>
                <c:pt idx="12">
                  <c:v>785</c:v>
                </c:pt>
                <c:pt idx="13">
                  <c:v>821</c:v>
                </c:pt>
                <c:pt idx="14">
                  <c:v>873</c:v>
                </c:pt>
                <c:pt idx="15">
                  <c:v>909</c:v>
                </c:pt>
                <c:pt idx="16">
                  <c:v>916</c:v>
                </c:pt>
                <c:pt idx="17">
                  <c:v>964</c:v>
                </c:pt>
                <c:pt idx="18">
                  <c:v>1006</c:v>
                </c:pt>
              </c:numCache>
            </c:numRef>
          </c:val>
          <c:extLst>
            <c:ext xmlns:c16="http://schemas.microsoft.com/office/drawing/2014/chart" uri="{C3380CC4-5D6E-409C-BE32-E72D297353CC}">
              <c16:uniqueId val="{00000000-79B1-495B-86F6-C659163B5E02}"/>
            </c:ext>
          </c:extLst>
        </c:ser>
        <c:dLbls>
          <c:showLegendKey val="0"/>
          <c:showVal val="0"/>
          <c:showCatName val="0"/>
          <c:showSerName val="0"/>
          <c:showPercent val="0"/>
          <c:showBubbleSize val="0"/>
        </c:dLbls>
        <c:gapWidth val="200"/>
        <c:axId val="347805008"/>
        <c:axId val="1"/>
      </c:barChart>
      <c:catAx>
        <c:axId val="3478050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347805008"/>
        <c:crosses val="autoZero"/>
        <c:crossBetween val="between"/>
      </c:valAx>
      <c:dTable>
        <c:showHorzBorder val="1"/>
        <c:showVertBorder val="1"/>
        <c:showOutline val="1"/>
        <c:showKeys val="1"/>
        <c:txPr>
          <a:bodyPr/>
          <a:lstStyle/>
          <a:p>
            <a:pPr rtl="0">
              <a:defRPr>
                <a:latin typeface="ＭＳ ゴシック" panose="020B0609070205080204" pitchFamily="49" charset="-128"/>
                <a:ea typeface="ＭＳ ゴシック" panose="020B0609070205080204" pitchFamily="49" charset="-128"/>
              </a:defRPr>
            </a:pPr>
            <a:endParaRPr lang="ja-JP"/>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ゴシック" panose="020B0609070205080204" pitchFamily="49" charset="-128"/>
                <a:ea typeface="ＭＳ ゴシック" panose="020B0609070205080204" pitchFamily="49" charset="-128"/>
                <a:cs typeface="ＭＳ Ｐ明朝"/>
              </a:defRPr>
            </a:pPr>
            <a:r>
              <a:rPr lang="ja-JP" altLang="en-US">
                <a:latin typeface="ＭＳ ゴシック" panose="020B0609070205080204" pitchFamily="49" charset="-128"/>
                <a:ea typeface="ＭＳ ゴシック" panose="020B0609070205080204" pitchFamily="49" charset="-128"/>
              </a:rPr>
              <a:t>救急出動件数</a:t>
            </a:r>
          </a:p>
        </c:rich>
      </c:tx>
      <c:layout>
        <c:manualLayout>
          <c:xMode val="edge"/>
          <c:yMode val="edge"/>
          <c:x val="0.41207818987290901"/>
          <c:y val="0.04"/>
        </c:manualLayout>
      </c:layout>
      <c:overlay val="0"/>
      <c:spPr>
        <a:noFill/>
        <a:ln w="25400">
          <a:noFill/>
        </a:ln>
      </c:spPr>
    </c:title>
    <c:autoTitleDeleted val="0"/>
    <c:plotArea>
      <c:layout>
        <c:manualLayout>
          <c:layoutTarget val="inner"/>
          <c:xMode val="edge"/>
          <c:yMode val="edge"/>
          <c:x val="0.10124333925399646"/>
          <c:y val="0.21200041406330888"/>
          <c:w val="0.74422735346358937"/>
          <c:h val="0.62400121875238113"/>
        </c:manualLayout>
      </c:layout>
      <c:barChart>
        <c:barDir val="col"/>
        <c:grouping val="stacked"/>
        <c:varyColors val="0"/>
        <c:ser>
          <c:idx val="0"/>
          <c:order val="0"/>
          <c:tx>
            <c:strRef>
              <c:f>'３２．救急'!$B$3</c:f>
              <c:strCache>
                <c:ptCount val="1"/>
                <c:pt idx="0">
                  <c:v>交通</c:v>
                </c:pt>
              </c:strCache>
            </c:strRef>
          </c:tx>
          <c:spPr>
            <a:solidFill>
              <a:srgbClr val="9999FF"/>
            </a:solidFill>
            <a:ln w="12700">
              <a:solidFill>
                <a:srgbClr val="000000"/>
              </a:solidFill>
              <a:prstDash val="solid"/>
            </a:ln>
          </c:spPr>
          <c:invertIfNegative val="0"/>
          <c:cat>
            <c:strRef>
              <c:f>'３２．救急'!$A$4:$A$22</c:f>
              <c:strCache>
                <c:ptCount val="19"/>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R1</c:v>
                </c:pt>
                <c:pt idx="14">
                  <c:v>R2</c:v>
                </c:pt>
                <c:pt idx="15">
                  <c:v>R3</c:v>
                </c:pt>
                <c:pt idx="16">
                  <c:v>R4</c:v>
                </c:pt>
                <c:pt idx="17">
                  <c:v>R5</c:v>
                </c:pt>
                <c:pt idx="18">
                  <c:v>R6</c:v>
                </c:pt>
              </c:strCache>
            </c:strRef>
          </c:cat>
          <c:val>
            <c:numRef>
              <c:f>'３２．救急'!$B$4:$B$22</c:f>
              <c:numCache>
                <c:formatCode>General</c:formatCode>
                <c:ptCount val="19"/>
                <c:pt idx="0">
                  <c:v>93</c:v>
                </c:pt>
                <c:pt idx="1">
                  <c:v>90</c:v>
                </c:pt>
                <c:pt idx="2">
                  <c:v>77</c:v>
                </c:pt>
                <c:pt idx="3">
                  <c:v>69</c:v>
                </c:pt>
                <c:pt idx="4">
                  <c:v>89</c:v>
                </c:pt>
                <c:pt idx="5">
                  <c:v>81</c:v>
                </c:pt>
                <c:pt idx="6">
                  <c:v>78</c:v>
                </c:pt>
                <c:pt idx="7">
                  <c:v>61</c:v>
                </c:pt>
                <c:pt idx="8">
                  <c:v>78</c:v>
                </c:pt>
                <c:pt idx="9">
                  <c:v>80</c:v>
                </c:pt>
                <c:pt idx="10">
                  <c:v>77</c:v>
                </c:pt>
                <c:pt idx="11">
                  <c:v>73</c:v>
                </c:pt>
                <c:pt idx="12">
                  <c:v>64</c:v>
                </c:pt>
                <c:pt idx="13">
                  <c:v>73</c:v>
                </c:pt>
                <c:pt idx="14">
                  <c:v>46</c:v>
                </c:pt>
                <c:pt idx="15">
                  <c:v>62</c:v>
                </c:pt>
                <c:pt idx="16">
                  <c:v>62</c:v>
                </c:pt>
                <c:pt idx="17">
                  <c:v>86</c:v>
                </c:pt>
                <c:pt idx="18">
                  <c:v>54</c:v>
                </c:pt>
              </c:numCache>
            </c:numRef>
          </c:val>
          <c:extLst>
            <c:ext xmlns:c16="http://schemas.microsoft.com/office/drawing/2014/chart" uri="{C3380CC4-5D6E-409C-BE32-E72D297353CC}">
              <c16:uniqueId val="{00000000-54D9-4744-9479-1B350B251EB3}"/>
            </c:ext>
          </c:extLst>
        </c:ser>
        <c:ser>
          <c:idx val="1"/>
          <c:order val="1"/>
          <c:tx>
            <c:strRef>
              <c:f>'３２．救急'!$C$3</c:f>
              <c:strCache>
                <c:ptCount val="1"/>
                <c:pt idx="0">
                  <c:v>一般負傷</c:v>
                </c:pt>
              </c:strCache>
            </c:strRef>
          </c:tx>
          <c:spPr>
            <a:solidFill>
              <a:srgbClr val="993366"/>
            </a:solidFill>
            <a:ln w="12700">
              <a:solidFill>
                <a:srgbClr val="000000"/>
              </a:solidFill>
              <a:prstDash val="solid"/>
            </a:ln>
          </c:spPr>
          <c:invertIfNegative val="0"/>
          <c:cat>
            <c:strRef>
              <c:f>'３２．救急'!$A$4:$A$22</c:f>
              <c:strCache>
                <c:ptCount val="19"/>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R1</c:v>
                </c:pt>
                <c:pt idx="14">
                  <c:v>R2</c:v>
                </c:pt>
                <c:pt idx="15">
                  <c:v>R3</c:v>
                </c:pt>
                <c:pt idx="16">
                  <c:v>R4</c:v>
                </c:pt>
                <c:pt idx="17">
                  <c:v>R5</c:v>
                </c:pt>
                <c:pt idx="18">
                  <c:v>R6</c:v>
                </c:pt>
              </c:strCache>
            </c:strRef>
          </c:cat>
          <c:val>
            <c:numRef>
              <c:f>'３２．救急'!$C$4:$C$22</c:f>
              <c:numCache>
                <c:formatCode>General</c:formatCode>
                <c:ptCount val="19"/>
                <c:pt idx="0">
                  <c:v>99</c:v>
                </c:pt>
                <c:pt idx="1">
                  <c:v>101</c:v>
                </c:pt>
                <c:pt idx="2">
                  <c:v>93</c:v>
                </c:pt>
                <c:pt idx="3">
                  <c:v>108</c:v>
                </c:pt>
                <c:pt idx="4">
                  <c:v>154</c:v>
                </c:pt>
                <c:pt idx="5">
                  <c:v>98</c:v>
                </c:pt>
                <c:pt idx="6">
                  <c:v>133</c:v>
                </c:pt>
                <c:pt idx="7">
                  <c:v>121</c:v>
                </c:pt>
                <c:pt idx="8">
                  <c:v>123</c:v>
                </c:pt>
                <c:pt idx="9">
                  <c:v>129</c:v>
                </c:pt>
                <c:pt idx="10">
                  <c:v>128</c:v>
                </c:pt>
                <c:pt idx="11">
                  <c:v>134</c:v>
                </c:pt>
                <c:pt idx="12">
                  <c:v>112</c:v>
                </c:pt>
                <c:pt idx="13">
                  <c:v>168</c:v>
                </c:pt>
                <c:pt idx="14">
                  <c:v>145</c:v>
                </c:pt>
                <c:pt idx="15">
                  <c:v>176</c:v>
                </c:pt>
                <c:pt idx="16">
                  <c:v>165</c:v>
                </c:pt>
                <c:pt idx="17">
                  <c:v>217</c:v>
                </c:pt>
                <c:pt idx="18">
                  <c:v>177</c:v>
                </c:pt>
              </c:numCache>
            </c:numRef>
          </c:val>
          <c:extLst>
            <c:ext xmlns:c16="http://schemas.microsoft.com/office/drawing/2014/chart" uri="{C3380CC4-5D6E-409C-BE32-E72D297353CC}">
              <c16:uniqueId val="{00000001-54D9-4744-9479-1B350B251EB3}"/>
            </c:ext>
          </c:extLst>
        </c:ser>
        <c:ser>
          <c:idx val="2"/>
          <c:order val="2"/>
          <c:tx>
            <c:strRef>
              <c:f>'３２．救急'!$D$3</c:f>
              <c:strCache>
                <c:ptCount val="1"/>
                <c:pt idx="0">
                  <c:v>急病</c:v>
                </c:pt>
              </c:strCache>
            </c:strRef>
          </c:tx>
          <c:spPr>
            <a:solidFill>
              <a:srgbClr val="FFFFCC"/>
            </a:solidFill>
            <a:ln w="12700">
              <a:solidFill>
                <a:srgbClr val="000000"/>
              </a:solidFill>
              <a:prstDash val="solid"/>
            </a:ln>
          </c:spPr>
          <c:invertIfNegative val="0"/>
          <c:cat>
            <c:strRef>
              <c:f>'３２．救急'!$A$4:$A$22</c:f>
              <c:strCache>
                <c:ptCount val="19"/>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R1</c:v>
                </c:pt>
                <c:pt idx="14">
                  <c:v>R2</c:v>
                </c:pt>
                <c:pt idx="15">
                  <c:v>R3</c:v>
                </c:pt>
                <c:pt idx="16">
                  <c:v>R4</c:v>
                </c:pt>
                <c:pt idx="17">
                  <c:v>R5</c:v>
                </c:pt>
                <c:pt idx="18">
                  <c:v>R6</c:v>
                </c:pt>
              </c:strCache>
            </c:strRef>
          </c:cat>
          <c:val>
            <c:numRef>
              <c:f>'３２．救急'!$D$4:$D$22</c:f>
              <c:numCache>
                <c:formatCode>General</c:formatCode>
                <c:ptCount val="19"/>
                <c:pt idx="0">
                  <c:v>458</c:v>
                </c:pt>
                <c:pt idx="1">
                  <c:v>494</c:v>
                </c:pt>
                <c:pt idx="2">
                  <c:v>426</c:v>
                </c:pt>
                <c:pt idx="3">
                  <c:v>478</c:v>
                </c:pt>
                <c:pt idx="4">
                  <c:v>646</c:v>
                </c:pt>
                <c:pt idx="5">
                  <c:v>524</c:v>
                </c:pt>
                <c:pt idx="6">
                  <c:v>570</c:v>
                </c:pt>
                <c:pt idx="7">
                  <c:v>557</c:v>
                </c:pt>
                <c:pt idx="8">
                  <c:v>620</c:v>
                </c:pt>
                <c:pt idx="9">
                  <c:v>578</c:v>
                </c:pt>
                <c:pt idx="10">
                  <c:v>657</c:v>
                </c:pt>
                <c:pt idx="11">
                  <c:v>627</c:v>
                </c:pt>
                <c:pt idx="12">
                  <c:v>572</c:v>
                </c:pt>
                <c:pt idx="13">
                  <c:v>645</c:v>
                </c:pt>
                <c:pt idx="14">
                  <c:v>598</c:v>
                </c:pt>
                <c:pt idx="15">
                  <c:v>627</c:v>
                </c:pt>
                <c:pt idx="16">
                  <c:v>807</c:v>
                </c:pt>
                <c:pt idx="17">
                  <c:v>952</c:v>
                </c:pt>
                <c:pt idx="18">
                  <c:v>744</c:v>
                </c:pt>
              </c:numCache>
            </c:numRef>
          </c:val>
          <c:extLst>
            <c:ext xmlns:c16="http://schemas.microsoft.com/office/drawing/2014/chart" uri="{C3380CC4-5D6E-409C-BE32-E72D297353CC}">
              <c16:uniqueId val="{00000002-54D9-4744-9479-1B350B251EB3}"/>
            </c:ext>
          </c:extLst>
        </c:ser>
        <c:ser>
          <c:idx val="3"/>
          <c:order val="3"/>
          <c:tx>
            <c:strRef>
              <c:f>'３２．救急'!$E$3</c:f>
              <c:strCache>
                <c:ptCount val="1"/>
                <c:pt idx="0">
                  <c:v>その他</c:v>
                </c:pt>
              </c:strCache>
            </c:strRef>
          </c:tx>
          <c:spPr>
            <a:solidFill>
              <a:srgbClr val="CCFFFF"/>
            </a:solidFill>
            <a:ln w="12700">
              <a:solidFill>
                <a:srgbClr val="000000"/>
              </a:solidFill>
              <a:prstDash val="solid"/>
            </a:ln>
          </c:spPr>
          <c:invertIfNegative val="0"/>
          <c:cat>
            <c:strRef>
              <c:f>'３２．救急'!$A$4:$A$22</c:f>
              <c:strCache>
                <c:ptCount val="19"/>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R1</c:v>
                </c:pt>
                <c:pt idx="14">
                  <c:v>R2</c:v>
                </c:pt>
                <c:pt idx="15">
                  <c:v>R3</c:v>
                </c:pt>
                <c:pt idx="16">
                  <c:v>R4</c:v>
                </c:pt>
                <c:pt idx="17">
                  <c:v>R5</c:v>
                </c:pt>
                <c:pt idx="18">
                  <c:v>R6</c:v>
                </c:pt>
              </c:strCache>
            </c:strRef>
          </c:cat>
          <c:val>
            <c:numRef>
              <c:f>'３２．救急'!$E$4:$E$22</c:f>
              <c:numCache>
                <c:formatCode>General</c:formatCode>
                <c:ptCount val="19"/>
                <c:pt idx="0">
                  <c:v>80</c:v>
                </c:pt>
                <c:pt idx="1">
                  <c:v>105</c:v>
                </c:pt>
                <c:pt idx="2">
                  <c:v>77</c:v>
                </c:pt>
                <c:pt idx="3">
                  <c:v>82</c:v>
                </c:pt>
                <c:pt idx="4">
                  <c:v>110</c:v>
                </c:pt>
                <c:pt idx="5">
                  <c:v>71</c:v>
                </c:pt>
                <c:pt idx="6">
                  <c:v>61</c:v>
                </c:pt>
                <c:pt idx="7">
                  <c:v>46</c:v>
                </c:pt>
                <c:pt idx="8">
                  <c:v>52</c:v>
                </c:pt>
                <c:pt idx="9">
                  <c:v>76</c:v>
                </c:pt>
                <c:pt idx="10">
                  <c:v>65</c:v>
                </c:pt>
                <c:pt idx="11">
                  <c:v>79</c:v>
                </c:pt>
                <c:pt idx="12">
                  <c:v>68</c:v>
                </c:pt>
                <c:pt idx="13">
                  <c:v>75</c:v>
                </c:pt>
                <c:pt idx="14">
                  <c:v>89</c:v>
                </c:pt>
                <c:pt idx="15">
                  <c:v>98</c:v>
                </c:pt>
                <c:pt idx="16">
                  <c:v>104</c:v>
                </c:pt>
                <c:pt idx="17">
                  <c:v>126</c:v>
                </c:pt>
                <c:pt idx="18">
                  <c:v>112</c:v>
                </c:pt>
              </c:numCache>
            </c:numRef>
          </c:val>
          <c:extLst>
            <c:ext xmlns:c16="http://schemas.microsoft.com/office/drawing/2014/chart" uri="{C3380CC4-5D6E-409C-BE32-E72D297353CC}">
              <c16:uniqueId val="{00000003-54D9-4744-9479-1B350B251EB3}"/>
            </c:ext>
          </c:extLst>
        </c:ser>
        <c:dLbls>
          <c:showLegendKey val="0"/>
          <c:showVal val="0"/>
          <c:showCatName val="0"/>
          <c:showSerName val="0"/>
          <c:showPercent val="0"/>
          <c:showBubbleSize val="0"/>
        </c:dLbls>
        <c:gapWidth val="150"/>
        <c:overlap val="100"/>
        <c:axId val="1767772336"/>
        <c:axId val="1"/>
      </c:barChart>
      <c:catAx>
        <c:axId val="17677723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ゴシック" panose="020B0609070205080204" pitchFamily="49" charset="-128"/>
                <a:ea typeface="ＭＳ ゴシック" panose="020B0609070205080204" pitchFamily="49"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wordArtVertRtl"/>
              <a:lstStyle/>
              <a:p>
                <a:pPr algn="ctr">
                  <a:defRPr sz="900" b="0" i="0" u="none" strike="noStrike" baseline="0">
                    <a:solidFill>
                      <a:srgbClr val="000000"/>
                    </a:solidFill>
                    <a:latin typeface="ＭＳ ゴシック" panose="020B0609070205080204" pitchFamily="49" charset="-128"/>
                    <a:ea typeface="ＭＳ ゴシック" panose="020B0609070205080204" pitchFamily="49" charset="-128"/>
                    <a:cs typeface="ＭＳ Ｐ明朝"/>
                  </a:defRPr>
                </a:pPr>
                <a:r>
                  <a:rPr lang="ja-JP" altLang="en-US">
                    <a:latin typeface="ＭＳ ゴシック" panose="020B0609070205080204" pitchFamily="49" charset="-128"/>
                    <a:ea typeface="ＭＳ ゴシック" panose="020B0609070205080204" pitchFamily="49" charset="-128"/>
                  </a:rPr>
                  <a:t>（件）</a:t>
                </a:r>
              </a:p>
            </c:rich>
          </c:tx>
          <c:layout>
            <c:manualLayout>
              <c:xMode val="edge"/>
              <c:yMode val="edge"/>
              <c:x val="8.7404923256035588E-3"/>
              <c:y val="0.4280010650842558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ゴシック" panose="020B0609070205080204" pitchFamily="49" charset="-128"/>
                <a:ea typeface="ＭＳ ゴシック" panose="020B0609070205080204" pitchFamily="49" charset="-128"/>
                <a:cs typeface="ＭＳ Ｐ明朝"/>
              </a:defRPr>
            </a:pPr>
            <a:endParaRPr lang="ja-JP"/>
          </a:p>
        </c:txPr>
        <c:crossAx val="1767772336"/>
        <c:crosses val="autoZero"/>
        <c:crossBetween val="between"/>
      </c:valAx>
      <c:spPr>
        <a:solidFill>
          <a:srgbClr val="C0C0C0"/>
        </a:solidFill>
        <a:ln w="12700">
          <a:solidFill>
            <a:srgbClr val="808080"/>
          </a:solidFill>
          <a:prstDash val="solid"/>
        </a:ln>
      </c:spPr>
    </c:plotArea>
    <c:legend>
      <c:legendPos val="r"/>
      <c:layout>
        <c:manualLayout>
          <c:xMode val="edge"/>
          <c:yMode val="edge"/>
          <c:x val="0.85921069238278491"/>
          <c:y val="0.35462165951782582"/>
          <c:w val="0.11498677361110038"/>
          <c:h val="0.34752922632746924"/>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ゴシック" panose="020B0609070205080204" pitchFamily="49" charset="-128"/>
              <a:ea typeface="ＭＳ ゴシック" panose="020B0609070205080204" pitchFamily="49" charset="-128"/>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ゴシック" panose="020B0609070205080204" pitchFamily="49" charset="-128"/>
                <a:ea typeface="ＭＳ ゴシック" panose="020B0609070205080204" pitchFamily="49" charset="-128"/>
                <a:cs typeface="ＭＳ Ｐ明朝"/>
              </a:defRPr>
            </a:pPr>
            <a:r>
              <a:rPr lang="ja-JP" altLang="en-US">
                <a:latin typeface="ＭＳ ゴシック" panose="020B0609070205080204" pitchFamily="49" charset="-128"/>
                <a:ea typeface="ＭＳ ゴシック" panose="020B0609070205080204" pitchFamily="49" charset="-128"/>
              </a:rPr>
              <a:t>種別火災発生件数</a:t>
            </a:r>
          </a:p>
        </c:rich>
      </c:tx>
      <c:layout>
        <c:manualLayout>
          <c:xMode val="edge"/>
          <c:yMode val="edge"/>
          <c:x val="0.41207806083063153"/>
          <c:y val="0.04"/>
        </c:manualLayout>
      </c:layout>
      <c:overlay val="0"/>
      <c:spPr>
        <a:noFill/>
        <a:ln w="25400">
          <a:noFill/>
        </a:ln>
      </c:spPr>
    </c:title>
    <c:autoTitleDeleted val="0"/>
    <c:plotArea>
      <c:layout>
        <c:manualLayout>
          <c:layoutTarget val="inner"/>
          <c:xMode val="edge"/>
          <c:yMode val="edge"/>
          <c:x val="9.1602625756718889E-2"/>
          <c:y val="0.22400043750085449"/>
          <c:w val="0.76133915958566489"/>
          <c:h val="0.66800130469004826"/>
        </c:manualLayout>
      </c:layout>
      <c:barChart>
        <c:barDir val="col"/>
        <c:grouping val="stacked"/>
        <c:varyColors val="0"/>
        <c:ser>
          <c:idx val="0"/>
          <c:order val="0"/>
          <c:tx>
            <c:strRef>
              <c:f>'３３．火災'!$B$3</c:f>
              <c:strCache>
                <c:ptCount val="1"/>
                <c:pt idx="0">
                  <c:v>建物火災</c:v>
                </c:pt>
              </c:strCache>
            </c:strRef>
          </c:tx>
          <c:spPr>
            <a:solidFill>
              <a:srgbClr val="9999FF"/>
            </a:solidFill>
            <a:ln w="12700">
              <a:solidFill>
                <a:srgbClr val="000000"/>
              </a:solidFill>
              <a:prstDash val="solid"/>
            </a:ln>
          </c:spPr>
          <c:invertIfNegative val="0"/>
          <c:cat>
            <c:strRef>
              <c:f>'３３．火災'!$A$4:$A$23</c:f>
              <c:strCache>
                <c:ptCount val="20"/>
                <c:pt idx="0">
                  <c:v>H17</c:v>
                </c:pt>
                <c:pt idx="1">
                  <c:v>H18</c:v>
                </c:pt>
                <c:pt idx="2">
                  <c:v>H19</c:v>
                </c:pt>
                <c:pt idx="3">
                  <c:v>H20</c:v>
                </c:pt>
                <c:pt idx="4">
                  <c:v>H21</c:v>
                </c:pt>
                <c:pt idx="5">
                  <c:v>H22</c:v>
                </c:pt>
                <c:pt idx="6">
                  <c:v>H23</c:v>
                </c:pt>
                <c:pt idx="7">
                  <c:v>H24</c:v>
                </c:pt>
                <c:pt idx="8">
                  <c:v>H25</c:v>
                </c:pt>
                <c:pt idx="9">
                  <c:v>H26</c:v>
                </c:pt>
                <c:pt idx="10">
                  <c:v>H27</c:v>
                </c:pt>
                <c:pt idx="11">
                  <c:v>H28</c:v>
                </c:pt>
                <c:pt idx="12">
                  <c:v>H29</c:v>
                </c:pt>
                <c:pt idx="13">
                  <c:v>H30</c:v>
                </c:pt>
                <c:pt idx="14">
                  <c:v>R1</c:v>
                </c:pt>
                <c:pt idx="15">
                  <c:v>R2</c:v>
                </c:pt>
                <c:pt idx="16">
                  <c:v>R3</c:v>
                </c:pt>
                <c:pt idx="17">
                  <c:v>R4</c:v>
                </c:pt>
                <c:pt idx="18">
                  <c:v>R5</c:v>
                </c:pt>
                <c:pt idx="19">
                  <c:v>R6</c:v>
                </c:pt>
              </c:strCache>
            </c:strRef>
          </c:cat>
          <c:val>
            <c:numRef>
              <c:f>'３３．火災'!$B$4:$B$23</c:f>
              <c:numCache>
                <c:formatCode>General</c:formatCode>
                <c:ptCount val="20"/>
                <c:pt idx="0">
                  <c:v>4</c:v>
                </c:pt>
                <c:pt idx="1">
                  <c:v>3</c:v>
                </c:pt>
                <c:pt idx="2">
                  <c:v>3</c:v>
                </c:pt>
                <c:pt idx="3">
                  <c:v>5</c:v>
                </c:pt>
                <c:pt idx="4">
                  <c:v>4</c:v>
                </c:pt>
                <c:pt idx="5">
                  <c:v>5</c:v>
                </c:pt>
                <c:pt idx="6">
                  <c:v>6</c:v>
                </c:pt>
                <c:pt idx="7">
                  <c:v>1</c:v>
                </c:pt>
                <c:pt idx="8">
                  <c:v>6</c:v>
                </c:pt>
                <c:pt idx="9">
                  <c:v>6</c:v>
                </c:pt>
                <c:pt idx="10">
                  <c:v>3</c:v>
                </c:pt>
                <c:pt idx="11">
                  <c:v>0</c:v>
                </c:pt>
                <c:pt idx="12">
                  <c:v>4</c:v>
                </c:pt>
                <c:pt idx="13">
                  <c:v>4</c:v>
                </c:pt>
                <c:pt idx="14">
                  <c:v>2</c:v>
                </c:pt>
                <c:pt idx="15">
                  <c:v>3</c:v>
                </c:pt>
                <c:pt idx="16">
                  <c:v>6</c:v>
                </c:pt>
                <c:pt idx="17">
                  <c:v>2</c:v>
                </c:pt>
                <c:pt idx="18">
                  <c:v>1</c:v>
                </c:pt>
                <c:pt idx="19">
                  <c:v>7</c:v>
                </c:pt>
              </c:numCache>
            </c:numRef>
          </c:val>
          <c:extLst>
            <c:ext xmlns:c16="http://schemas.microsoft.com/office/drawing/2014/chart" uri="{C3380CC4-5D6E-409C-BE32-E72D297353CC}">
              <c16:uniqueId val="{00000000-AB5B-4035-B589-21195990D02C}"/>
            </c:ext>
          </c:extLst>
        </c:ser>
        <c:ser>
          <c:idx val="1"/>
          <c:order val="1"/>
          <c:tx>
            <c:strRef>
              <c:f>'３３．火災'!$C$3</c:f>
              <c:strCache>
                <c:ptCount val="1"/>
                <c:pt idx="0">
                  <c:v>林野火災</c:v>
                </c:pt>
              </c:strCache>
            </c:strRef>
          </c:tx>
          <c:spPr>
            <a:solidFill>
              <a:srgbClr val="993366"/>
            </a:solidFill>
            <a:ln w="12700">
              <a:solidFill>
                <a:srgbClr val="000000"/>
              </a:solidFill>
              <a:prstDash val="solid"/>
            </a:ln>
          </c:spPr>
          <c:invertIfNegative val="0"/>
          <c:cat>
            <c:strRef>
              <c:f>'３３．火災'!$A$4:$A$23</c:f>
              <c:strCache>
                <c:ptCount val="20"/>
                <c:pt idx="0">
                  <c:v>H17</c:v>
                </c:pt>
                <c:pt idx="1">
                  <c:v>H18</c:v>
                </c:pt>
                <c:pt idx="2">
                  <c:v>H19</c:v>
                </c:pt>
                <c:pt idx="3">
                  <c:v>H20</c:v>
                </c:pt>
                <c:pt idx="4">
                  <c:v>H21</c:v>
                </c:pt>
                <c:pt idx="5">
                  <c:v>H22</c:v>
                </c:pt>
                <c:pt idx="6">
                  <c:v>H23</c:v>
                </c:pt>
                <c:pt idx="7">
                  <c:v>H24</c:v>
                </c:pt>
                <c:pt idx="8">
                  <c:v>H25</c:v>
                </c:pt>
                <c:pt idx="9">
                  <c:v>H26</c:v>
                </c:pt>
                <c:pt idx="10">
                  <c:v>H27</c:v>
                </c:pt>
                <c:pt idx="11">
                  <c:v>H28</c:v>
                </c:pt>
                <c:pt idx="12">
                  <c:v>H29</c:v>
                </c:pt>
                <c:pt idx="13">
                  <c:v>H30</c:v>
                </c:pt>
                <c:pt idx="14">
                  <c:v>R1</c:v>
                </c:pt>
                <c:pt idx="15">
                  <c:v>R2</c:v>
                </c:pt>
                <c:pt idx="16">
                  <c:v>R3</c:v>
                </c:pt>
                <c:pt idx="17">
                  <c:v>R4</c:v>
                </c:pt>
                <c:pt idx="18">
                  <c:v>R5</c:v>
                </c:pt>
                <c:pt idx="19">
                  <c:v>R6</c:v>
                </c:pt>
              </c:strCache>
            </c:strRef>
          </c:cat>
          <c:val>
            <c:numRef>
              <c:f>'３３．火災'!$C$4:$C$23</c:f>
              <c:numCache>
                <c:formatCode>General</c:formatCode>
                <c:ptCount val="20"/>
                <c:pt idx="0">
                  <c:v>0</c:v>
                </c:pt>
                <c:pt idx="1">
                  <c:v>0</c:v>
                </c:pt>
                <c:pt idx="2">
                  <c:v>0</c:v>
                </c:pt>
                <c:pt idx="3">
                  <c:v>0</c:v>
                </c:pt>
                <c:pt idx="4">
                  <c:v>0</c:v>
                </c:pt>
                <c:pt idx="5">
                  <c:v>0</c:v>
                </c:pt>
                <c:pt idx="6">
                  <c:v>1</c:v>
                </c:pt>
                <c:pt idx="7">
                  <c:v>0</c:v>
                </c:pt>
                <c:pt idx="8">
                  <c:v>0</c:v>
                </c:pt>
                <c:pt idx="9">
                  <c:v>0</c:v>
                </c:pt>
                <c:pt idx="10">
                  <c:v>0</c:v>
                </c:pt>
                <c:pt idx="11">
                  <c:v>0</c:v>
                </c:pt>
                <c:pt idx="12">
                  <c:v>0</c:v>
                </c:pt>
                <c:pt idx="13">
                  <c:v>0</c:v>
                </c:pt>
                <c:pt idx="14">
                  <c:v>0</c:v>
                </c:pt>
                <c:pt idx="15">
                  <c:v>0</c:v>
                </c:pt>
                <c:pt idx="16">
                  <c:v>1</c:v>
                </c:pt>
                <c:pt idx="17">
                  <c:v>0</c:v>
                </c:pt>
                <c:pt idx="18">
                  <c:v>0</c:v>
                </c:pt>
                <c:pt idx="19">
                  <c:v>0</c:v>
                </c:pt>
              </c:numCache>
            </c:numRef>
          </c:val>
          <c:extLst>
            <c:ext xmlns:c16="http://schemas.microsoft.com/office/drawing/2014/chart" uri="{C3380CC4-5D6E-409C-BE32-E72D297353CC}">
              <c16:uniqueId val="{00000001-AB5B-4035-B589-21195990D02C}"/>
            </c:ext>
          </c:extLst>
        </c:ser>
        <c:ser>
          <c:idx val="2"/>
          <c:order val="2"/>
          <c:tx>
            <c:strRef>
              <c:f>'３３．火災'!$D$3</c:f>
              <c:strCache>
                <c:ptCount val="1"/>
                <c:pt idx="0">
                  <c:v>車両火災</c:v>
                </c:pt>
              </c:strCache>
            </c:strRef>
          </c:tx>
          <c:spPr>
            <a:solidFill>
              <a:srgbClr val="FFFFCC"/>
            </a:solidFill>
            <a:ln w="12700">
              <a:solidFill>
                <a:srgbClr val="000000"/>
              </a:solidFill>
              <a:prstDash val="solid"/>
            </a:ln>
          </c:spPr>
          <c:invertIfNegative val="0"/>
          <c:cat>
            <c:strRef>
              <c:f>'３３．火災'!$A$4:$A$23</c:f>
              <c:strCache>
                <c:ptCount val="20"/>
                <c:pt idx="0">
                  <c:v>H17</c:v>
                </c:pt>
                <c:pt idx="1">
                  <c:v>H18</c:v>
                </c:pt>
                <c:pt idx="2">
                  <c:v>H19</c:v>
                </c:pt>
                <c:pt idx="3">
                  <c:v>H20</c:v>
                </c:pt>
                <c:pt idx="4">
                  <c:v>H21</c:v>
                </c:pt>
                <c:pt idx="5">
                  <c:v>H22</c:v>
                </c:pt>
                <c:pt idx="6">
                  <c:v>H23</c:v>
                </c:pt>
                <c:pt idx="7">
                  <c:v>H24</c:v>
                </c:pt>
                <c:pt idx="8">
                  <c:v>H25</c:v>
                </c:pt>
                <c:pt idx="9">
                  <c:v>H26</c:v>
                </c:pt>
                <c:pt idx="10">
                  <c:v>H27</c:v>
                </c:pt>
                <c:pt idx="11">
                  <c:v>H28</c:v>
                </c:pt>
                <c:pt idx="12">
                  <c:v>H29</c:v>
                </c:pt>
                <c:pt idx="13">
                  <c:v>H30</c:v>
                </c:pt>
                <c:pt idx="14">
                  <c:v>R1</c:v>
                </c:pt>
                <c:pt idx="15">
                  <c:v>R2</c:v>
                </c:pt>
                <c:pt idx="16">
                  <c:v>R3</c:v>
                </c:pt>
                <c:pt idx="17">
                  <c:v>R4</c:v>
                </c:pt>
                <c:pt idx="18">
                  <c:v>R5</c:v>
                </c:pt>
                <c:pt idx="19">
                  <c:v>R6</c:v>
                </c:pt>
              </c:strCache>
            </c:strRef>
          </c:cat>
          <c:val>
            <c:numRef>
              <c:f>'３３．火災'!$D$4:$D$23</c:f>
              <c:numCache>
                <c:formatCode>General</c:formatCode>
                <c:ptCount val="20"/>
                <c:pt idx="0">
                  <c:v>3</c:v>
                </c:pt>
                <c:pt idx="1">
                  <c:v>1</c:v>
                </c:pt>
                <c:pt idx="2">
                  <c:v>3</c:v>
                </c:pt>
                <c:pt idx="3">
                  <c:v>0</c:v>
                </c:pt>
                <c:pt idx="4">
                  <c:v>1</c:v>
                </c:pt>
                <c:pt idx="5">
                  <c:v>1</c:v>
                </c:pt>
                <c:pt idx="6">
                  <c:v>1</c:v>
                </c:pt>
                <c:pt idx="7">
                  <c:v>0</c:v>
                </c:pt>
                <c:pt idx="8">
                  <c:v>0</c:v>
                </c:pt>
                <c:pt idx="9">
                  <c:v>0</c:v>
                </c:pt>
                <c:pt idx="10">
                  <c:v>1</c:v>
                </c:pt>
                <c:pt idx="11">
                  <c:v>0</c:v>
                </c:pt>
                <c:pt idx="12">
                  <c:v>0</c:v>
                </c:pt>
                <c:pt idx="13">
                  <c:v>1</c:v>
                </c:pt>
                <c:pt idx="14">
                  <c:v>0</c:v>
                </c:pt>
                <c:pt idx="15">
                  <c:v>0</c:v>
                </c:pt>
                <c:pt idx="16">
                  <c:v>1</c:v>
                </c:pt>
                <c:pt idx="17">
                  <c:v>0</c:v>
                </c:pt>
                <c:pt idx="18">
                  <c:v>1</c:v>
                </c:pt>
                <c:pt idx="19">
                  <c:v>0</c:v>
                </c:pt>
              </c:numCache>
            </c:numRef>
          </c:val>
          <c:extLst>
            <c:ext xmlns:c16="http://schemas.microsoft.com/office/drawing/2014/chart" uri="{C3380CC4-5D6E-409C-BE32-E72D297353CC}">
              <c16:uniqueId val="{00000002-AB5B-4035-B589-21195990D02C}"/>
            </c:ext>
          </c:extLst>
        </c:ser>
        <c:ser>
          <c:idx val="3"/>
          <c:order val="3"/>
          <c:tx>
            <c:strRef>
              <c:f>'３３．火災'!$E$3</c:f>
              <c:strCache>
                <c:ptCount val="1"/>
                <c:pt idx="0">
                  <c:v>その他</c:v>
                </c:pt>
              </c:strCache>
            </c:strRef>
          </c:tx>
          <c:spPr>
            <a:solidFill>
              <a:srgbClr val="CCFFFF"/>
            </a:solidFill>
            <a:ln w="12700">
              <a:solidFill>
                <a:srgbClr val="000000"/>
              </a:solidFill>
              <a:prstDash val="solid"/>
            </a:ln>
          </c:spPr>
          <c:invertIfNegative val="0"/>
          <c:cat>
            <c:strRef>
              <c:f>'３３．火災'!$A$4:$A$23</c:f>
              <c:strCache>
                <c:ptCount val="20"/>
                <c:pt idx="0">
                  <c:v>H17</c:v>
                </c:pt>
                <c:pt idx="1">
                  <c:v>H18</c:v>
                </c:pt>
                <c:pt idx="2">
                  <c:v>H19</c:v>
                </c:pt>
                <c:pt idx="3">
                  <c:v>H20</c:v>
                </c:pt>
                <c:pt idx="4">
                  <c:v>H21</c:v>
                </c:pt>
                <c:pt idx="5">
                  <c:v>H22</c:v>
                </c:pt>
                <c:pt idx="6">
                  <c:v>H23</c:v>
                </c:pt>
                <c:pt idx="7">
                  <c:v>H24</c:v>
                </c:pt>
                <c:pt idx="8">
                  <c:v>H25</c:v>
                </c:pt>
                <c:pt idx="9">
                  <c:v>H26</c:v>
                </c:pt>
                <c:pt idx="10">
                  <c:v>H27</c:v>
                </c:pt>
                <c:pt idx="11">
                  <c:v>H28</c:v>
                </c:pt>
                <c:pt idx="12">
                  <c:v>H29</c:v>
                </c:pt>
                <c:pt idx="13">
                  <c:v>H30</c:v>
                </c:pt>
                <c:pt idx="14">
                  <c:v>R1</c:v>
                </c:pt>
                <c:pt idx="15">
                  <c:v>R2</c:v>
                </c:pt>
                <c:pt idx="16">
                  <c:v>R3</c:v>
                </c:pt>
                <c:pt idx="17">
                  <c:v>R4</c:v>
                </c:pt>
                <c:pt idx="18">
                  <c:v>R5</c:v>
                </c:pt>
                <c:pt idx="19">
                  <c:v>R6</c:v>
                </c:pt>
              </c:strCache>
            </c:strRef>
          </c:cat>
          <c:val>
            <c:numRef>
              <c:f>'３３．火災'!$E$4:$E$23</c:f>
              <c:numCache>
                <c:formatCode>General</c:formatCode>
                <c:ptCount val="20"/>
                <c:pt idx="0">
                  <c:v>4</c:v>
                </c:pt>
                <c:pt idx="1">
                  <c:v>4</c:v>
                </c:pt>
                <c:pt idx="2">
                  <c:v>6</c:v>
                </c:pt>
                <c:pt idx="3">
                  <c:v>3</c:v>
                </c:pt>
                <c:pt idx="4">
                  <c:v>6</c:v>
                </c:pt>
                <c:pt idx="5">
                  <c:v>5</c:v>
                </c:pt>
                <c:pt idx="6">
                  <c:v>5</c:v>
                </c:pt>
                <c:pt idx="7">
                  <c:v>2</c:v>
                </c:pt>
                <c:pt idx="8">
                  <c:v>8</c:v>
                </c:pt>
                <c:pt idx="9">
                  <c:v>4</c:v>
                </c:pt>
                <c:pt idx="10">
                  <c:v>9</c:v>
                </c:pt>
                <c:pt idx="11">
                  <c:v>1</c:v>
                </c:pt>
                <c:pt idx="12">
                  <c:v>2</c:v>
                </c:pt>
                <c:pt idx="13">
                  <c:v>2</c:v>
                </c:pt>
                <c:pt idx="14">
                  <c:v>3</c:v>
                </c:pt>
                <c:pt idx="15">
                  <c:v>1</c:v>
                </c:pt>
                <c:pt idx="16">
                  <c:v>2</c:v>
                </c:pt>
                <c:pt idx="17">
                  <c:v>1</c:v>
                </c:pt>
                <c:pt idx="18">
                  <c:v>0</c:v>
                </c:pt>
                <c:pt idx="19">
                  <c:v>0</c:v>
                </c:pt>
              </c:numCache>
            </c:numRef>
          </c:val>
          <c:extLst>
            <c:ext xmlns:c16="http://schemas.microsoft.com/office/drawing/2014/chart" uri="{C3380CC4-5D6E-409C-BE32-E72D297353CC}">
              <c16:uniqueId val="{00000003-AB5B-4035-B589-21195990D02C}"/>
            </c:ext>
          </c:extLst>
        </c:ser>
        <c:dLbls>
          <c:showLegendKey val="0"/>
          <c:showVal val="0"/>
          <c:showCatName val="0"/>
          <c:showSerName val="0"/>
          <c:showPercent val="0"/>
          <c:showBubbleSize val="0"/>
        </c:dLbls>
        <c:gapWidth val="150"/>
        <c:overlap val="100"/>
        <c:axId val="1767778992"/>
        <c:axId val="1"/>
      </c:barChart>
      <c:catAx>
        <c:axId val="1767778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ゴシック" panose="020B0609070205080204" pitchFamily="49" charset="-128"/>
                <a:ea typeface="ＭＳ ゴシック" panose="020B0609070205080204" pitchFamily="49"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wordArtVertRtl"/>
              <a:lstStyle/>
              <a:p>
                <a:pPr algn="ctr">
                  <a:defRPr sz="900" b="0" i="0" u="none" strike="noStrike" baseline="0">
                    <a:solidFill>
                      <a:srgbClr val="000000"/>
                    </a:solidFill>
                    <a:latin typeface="ＭＳ ゴシック" panose="020B0609070205080204" pitchFamily="49" charset="-128"/>
                    <a:ea typeface="ＭＳ ゴシック" panose="020B0609070205080204" pitchFamily="49" charset="-128"/>
                    <a:cs typeface="ＭＳ Ｐ明朝"/>
                  </a:defRPr>
                </a:pPr>
                <a:r>
                  <a:rPr lang="ja-JP" altLang="en-US">
                    <a:latin typeface="ＭＳ ゴシック" panose="020B0609070205080204" pitchFamily="49" charset="-128"/>
                    <a:ea typeface="ＭＳ ゴシック" panose="020B0609070205080204" pitchFamily="49" charset="-128"/>
                  </a:rPr>
                  <a:t>（件）</a:t>
                </a:r>
              </a:p>
            </c:rich>
          </c:tx>
          <c:layout>
            <c:manualLayout>
              <c:xMode val="edge"/>
              <c:yMode val="edge"/>
              <c:x val="2.8419453450671608E-2"/>
              <c:y val="0.4280008748906386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ゴシック" panose="020B0609070205080204" pitchFamily="49" charset="-128"/>
                <a:ea typeface="ＭＳ ゴシック" panose="020B0609070205080204" pitchFamily="49" charset="-128"/>
                <a:cs typeface="ＭＳ Ｐ明朝"/>
              </a:defRPr>
            </a:pPr>
            <a:endParaRPr lang="ja-JP"/>
          </a:p>
        </c:txPr>
        <c:crossAx val="1767778992"/>
        <c:crosses val="autoZero"/>
        <c:crossBetween val="between"/>
      </c:valAx>
      <c:spPr>
        <a:solidFill>
          <a:srgbClr val="C0C0C0"/>
        </a:solidFill>
        <a:ln w="12700">
          <a:solidFill>
            <a:srgbClr val="808080"/>
          </a:solidFill>
          <a:prstDash val="solid"/>
        </a:ln>
      </c:spPr>
    </c:plotArea>
    <c:legend>
      <c:legendPos val="r"/>
      <c:layout>
        <c:manualLayout>
          <c:xMode val="edge"/>
          <c:yMode val="edge"/>
          <c:x val="0.86143597254105009"/>
          <c:y val="0.36112247608771836"/>
          <c:w val="0.1220453242717701"/>
          <c:h val="0.3437608185835011"/>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ゴシック" panose="020B0609070205080204" pitchFamily="49" charset="-128"/>
              <a:ea typeface="ＭＳ ゴシック" panose="020B0609070205080204" pitchFamily="49" charset="-128"/>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刑法犯罪認知件数の推移</a:t>
            </a:r>
          </a:p>
        </c:rich>
      </c:tx>
      <c:layout>
        <c:manualLayout>
          <c:xMode val="edge"/>
          <c:yMode val="edge"/>
          <c:x val="0.38935147125300923"/>
          <c:y val="3.968253968253968E-2"/>
        </c:manualLayout>
      </c:layout>
      <c:overlay val="0"/>
      <c:spPr>
        <a:noFill/>
        <a:ln w="25400">
          <a:noFill/>
        </a:ln>
      </c:spPr>
    </c:title>
    <c:autoTitleDeleted val="0"/>
    <c:plotArea>
      <c:layout>
        <c:manualLayout>
          <c:layoutTarget val="inner"/>
          <c:xMode val="edge"/>
          <c:yMode val="edge"/>
          <c:x val="0.10003504268467195"/>
          <c:y val="0.22619135273806709"/>
          <c:w val="0.89164628979841454"/>
          <c:h val="0.66666925017535561"/>
        </c:manualLayout>
      </c:layout>
      <c:barChart>
        <c:barDir val="col"/>
        <c:grouping val="clustered"/>
        <c:varyColors val="0"/>
        <c:ser>
          <c:idx val="0"/>
          <c:order val="0"/>
          <c:tx>
            <c:strRef>
              <c:f>'３４．刑法犯罪'!$B$3</c:f>
              <c:strCache>
                <c:ptCount val="1"/>
                <c:pt idx="0">
                  <c:v>刑法犯罪認知件数</c:v>
                </c:pt>
              </c:strCache>
            </c:strRef>
          </c:tx>
          <c:spPr>
            <a:solidFill>
              <a:srgbClr val="FFCC99"/>
            </a:solidFill>
            <a:ln w="12700">
              <a:solidFill>
                <a:srgbClr val="000000"/>
              </a:solidFill>
              <a:prstDash val="solid"/>
            </a:ln>
          </c:spPr>
          <c:invertIfNegative val="0"/>
          <c:cat>
            <c:strRef>
              <c:f>'３４．刑法犯罪'!$A$4:$A$21</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R1</c:v>
                </c:pt>
                <c:pt idx="13">
                  <c:v>R2</c:v>
                </c:pt>
                <c:pt idx="14">
                  <c:v>R3</c:v>
                </c:pt>
                <c:pt idx="15">
                  <c:v>R4</c:v>
                </c:pt>
                <c:pt idx="16">
                  <c:v>R5</c:v>
                </c:pt>
                <c:pt idx="17">
                  <c:v>R6</c:v>
                </c:pt>
              </c:strCache>
            </c:strRef>
          </c:cat>
          <c:val>
            <c:numRef>
              <c:f>'３４．刑法犯罪'!$B$4:$B$21</c:f>
              <c:numCache>
                <c:formatCode>General</c:formatCode>
                <c:ptCount val="18"/>
                <c:pt idx="0">
                  <c:v>193</c:v>
                </c:pt>
                <c:pt idx="1">
                  <c:v>190</c:v>
                </c:pt>
                <c:pt idx="2">
                  <c:v>187</c:v>
                </c:pt>
                <c:pt idx="3">
                  <c:v>170</c:v>
                </c:pt>
                <c:pt idx="4">
                  <c:v>182</c:v>
                </c:pt>
                <c:pt idx="5">
                  <c:v>166</c:v>
                </c:pt>
                <c:pt idx="6">
                  <c:v>175</c:v>
                </c:pt>
                <c:pt idx="7">
                  <c:v>249</c:v>
                </c:pt>
                <c:pt idx="8">
                  <c:v>172</c:v>
                </c:pt>
                <c:pt idx="9">
                  <c:v>147</c:v>
                </c:pt>
                <c:pt idx="10">
                  <c:v>117</c:v>
                </c:pt>
                <c:pt idx="11">
                  <c:v>94</c:v>
                </c:pt>
                <c:pt idx="12">
                  <c:v>98</c:v>
                </c:pt>
                <c:pt idx="13">
                  <c:v>85</c:v>
                </c:pt>
                <c:pt idx="14">
                  <c:v>66</c:v>
                </c:pt>
                <c:pt idx="15">
                  <c:v>83</c:v>
                </c:pt>
                <c:pt idx="16">
                  <c:v>111</c:v>
                </c:pt>
                <c:pt idx="17">
                  <c:v>93</c:v>
                </c:pt>
              </c:numCache>
            </c:numRef>
          </c:val>
          <c:extLst>
            <c:ext xmlns:c16="http://schemas.microsoft.com/office/drawing/2014/chart" uri="{C3380CC4-5D6E-409C-BE32-E72D297353CC}">
              <c16:uniqueId val="{00000000-0CAB-4CB4-88F4-4B8FB3F00FF7}"/>
            </c:ext>
          </c:extLst>
        </c:ser>
        <c:dLbls>
          <c:showLegendKey val="0"/>
          <c:showVal val="0"/>
          <c:showCatName val="0"/>
          <c:showSerName val="0"/>
          <c:showPercent val="0"/>
          <c:showBubbleSize val="0"/>
        </c:dLbls>
        <c:gapWidth val="150"/>
        <c:axId val="1333953247"/>
        <c:axId val="1"/>
      </c:barChart>
      <c:catAx>
        <c:axId val="133395324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（件）</a:t>
                </a:r>
              </a:p>
            </c:rich>
          </c:tx>
          <c:layout>
            <c:manualLayout>
              <c:xMode val="edge"/>
              <c:yMode val="edge"/>
              <c:x val="2.6622373137937198E-2"/>
              <c:y val="0.4285730950297879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333953247"/>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ごみ収集量の推移（収集ごみ）</a:t>
            </a:r>
          </a:p>
        </c:rich>
      </c:tx>
      <c:layout>
        <c:manualLayout>
          <c:xMode val="edge"/>
          <c:yMode val="edge"/>
          <c:x val="0.29405189147274957"/>
          <c:y val="3.1496732551288237E-2"/>
        </c:manualLayout>
      </c:layout>
      <c:overlay val="0"/>
      <c:spPr>
        <a:noFill/>
        <a:ln w="25400">
          <a:noFill/>
        </a:ln>
      </c:spPr>
    </c:title>
    <c:autoTitleDeleted val="0"/>
    <c:plotArea>
      <c:layout>
        <c:manualLayout>
          <c:layoutTarget val="inner"/>
          <c:xMode val="edge"/>
          <c:yMode val="edge"/>
          <c:x val="9.6821698308119652E-2"/>
          <c:y val="0.11420068027210885"/>
          <c:w val="0.55313007139248915"/>
          <c:h val="0.69007327209098868"/>
        </c:manualLayout>
      </c:layout>
      <c:lineChart>
        <c:grouping val="standard"/>
        <c:varyColors val="0"/>
        <c:ser>
          <c:idx val="1"/>
          <c:order val="0"/>
          <c:tx>
            <c:strRef>
              <c:f>'３５．ごみ収集量'!$B$3</c:f>
              <c:strCache>
                <c:ptCount val="1"/>
                <c:pt idx="0">
                  <c:v>収集ごみ量（ｔ）</c:v>
                </c:pt>
              </c:strCache>
            </c:strRef>
          </c:tx>
          <c:spPr>
            <a:ln w="12700">
              <a:solidFill>
                <a:srgbClr val="000000"/>
              </a:solidFill>
              <a:prstDash val="solid"/>
            </a:ln>
          </c:spPr>
          <c:marker>
            <c:symbol val="none"/>
          </c:marker>
          <c:cat>
            <c:strRef>
              <c:f>'３５．ごみ収集量'!$A$4:$A$21</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R1</c:v>
                </c:pt>
                <c:pt idx="13">
                  <c:v>R2</c:v>
                </c:pt>
                <c:pt idx="14">
                  <c:v>R3</c:v>
                </c:pt>
                <c:pt idx="15">
                  <c:v>R4</c:v>
                </c:pt>
                <c:pt idx="16">
                  <c:v>R5</c:v>
                </c:pt>
                <c:pt idx="17">
                  <c:v>R6</c:v>
                </c:pt>
              </c:strCache>
            </c:strRef>
          </c:cat>
          <c:val>
            <c:numRef>
              <c:f>'３５．ごみ収集量'!$B$4:$B$21</c:f>
              <c:numCache>
                <c:formatCode>#,##0_);[Red]\(#,##0\)</c:formatCode>
                <c:ptCount val="18"/>
                <c:pt idx="0">
                  <c:v>5185</c:v>
                </c:pt>
                <c:pt idx="1">
                  <c:v>5101</c:v>
                </c:pt>
                <c:pt idx="2">
                  <c:v>5083</c:v>
                </c:pt>
                <c:pt idx="3">
                  <c:v>5038</c:v>
                </c:pt>
                <c:pt idx="4">
                  <c:v>4982</c:v>
                </c:pt>
                <c:pt idx="5">
                  <c:v>4867</c:v>
                </c:pt>
                <c:pt idx="6">
                  <c:v>4849</c:v>
                </c:pt>
                <c:pt idx="7">
                  <c:v>4865</c:v>
                </c:pt>
                <c:pt idx="8">
                  <c:v>4894</c:v>
                </c:pt>
                <c:pt idx="9">
                  <c:v>4807</c:v>
                </c:pt>
                <c:pt idx="10">
                  <c:v>4892</c:v>
                </c:pt>
                <c:pt idx="11">
                  <c:v>4820</c:v>
                </c:pt>
                <c:pt idx="12">
                  <c:v>4950</c:v>
                </c:pt>
                <c:pt idx="13">
                  <c:v>5049</c:v>
                </c:pt>
                <c:pt idx="14">
                  <c:v>4910</c:v>
                </c:pt>
                <c:pt idx="15">
                  <c:v>4904</c:v>
                </c:pt>
                <c:pt idx="16">
                  <c:v>4715</c:v>
                </c:pt>
                <c:pt idx="17">
                  <c:v>4616</c:v>
                </c:pt>
              </c:numCache>
            </c:numRef>
          </c:val>
          <c:smooth val="0"/>
          <c:extLst>
            <c:ext xmlns:c16="http://schemas.microsoft.com/office/drawing/2014/chart" uri="{C3380CC4-5D6E-409C-BE32-E72D297353CC}">
              <c16:uniqueId val="{00000000-B0BE-4E9D-9BB1-F13E0FFB7B66}"/>
            </c:ext>
          </c:extLst>
        </c:ser>
        <c:dLbls>
          <c:showLegendKey val="0"/>
          <c:showVal val="0"/>
          <c:showCatName val="0"/>
          <c:showSerName val="0"/>
          <c:showPercent val="0"/>
          <c:showBubbleSize val="0"/>
        </c:dLbls>
        <c:marker val="1"/>
        <c:smooth val="0"/>
        <c:axId val="1274321008"/>
        <c:axId val="1"/>
      </c:lineChart>
      <c:lineChart>
        <c:grouping val="standard"/>
        <c:varyColors val="0"/>
        <c:ser>
          <c:idx val="0"/>
          <c:order val="1"/>
          <c:tx>
            <c:strRef>
              <c:f>'３５．ごみ収集量'!$C$3</c:f>
              <c:strCache>
                <c:ptCount val="1"/>
                <c:pt idx="0">
                  <c:v>一人当たり年間ごみ排出量（㎏）</c:v>
                </c:pt>
              </c:strCache>
            </c:strRef>
          </c:tx>
          <c:spPr>
            <a:ln w="12700">
              <a:solidFill>
                <a:srgbClr val="000080"/>
              </a:solidFill>
              <a:prstDash val="solid"/>
            </a:ln>
          </c:spPr>
          <c:marker>
            <c:symbol val="diamond"/>
            <c:size val="5"/>
            <c:spPr>
              <a:solidFill>
                <a:srgbClr val="CCFFCC"/>
              </a:solidFill>
              <a:ln>
                <a:solidFill>
                  <a:srgbClr val="000080"/>
                </a:solidFill>
                <a:prstDash val="solid"/>
              </a:ln>
            </c:spPr>
          </c:marker>
          <c:cat>
            <c:strRef>
              <c:f>'３５．ごみ収集量'!$A$4:$A$21</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R1</c:v>
                </c:pt>
                <c:pt idx="13">
                  <c:v>R2</c:v>
                </c:pt>
                <c:pt idx="14">
                  <c:v>R3</c:v>
                </c:pt>
                <c:pt idx="15">
                  <c:v>R4</c:v>
                </c:pt>
                <c:pt idx="16">
                  <c:v>R5</c:v>
                </c:pt>
                <c:pt idx="17">
                  <c:v>R6</c:v>
                </c:pt>
              </c:strCache>
            </c:strRef>
          </c:cat>
          <c:val>
            <c:numRef>
              <c:f>'３５．ごみ収集量'!$C$4:$C$21</c:f>
              <c:numCache>
                <c:formatCode>0.00_);[Red]\(0.00\)</c:formatCode>
                <c:ptCount val="18"/>
                <c:pt idx="0">
                  <c:v>198.47</c:v>
                </c:pt>
                <c:pt idx="1">
                  <c:v>196.15</c:v>
                </c:pt>
                <c:pt idx="2">
                  <c:v>196.64</c:v>
                </c:pt>
                <c:pt idx="3">
                  <c:v>195.18</c:v>
                </c:pt>
                <c:pt idx="4">
                  <c:v>192.45</c:v>
                </c:pt>
                <c:pt idx="5">
                  <c:v>188.9</c:v>
                </c:pt>
                <c:pt idx="6">
                  <c:v>188.52</c:v>
                </c:pt>
                <c:pt idx="7">
                  <c:v>190.22</c:v>
                </c:pt>
                <c:pt idx="8">
                  <c:v>191.45</c:v>
                </c:pt>
                <c:pt idx="9">
                  <c:v>187.42</c:v>
                </c:pt>
                <c:pt idx="10">
                  <c:v>191.08</c:v>
                </c:pt>
                <c:pt idx="11">
                  <c:v>186.79</c:v>
                </c:pt>
                <c:pt idx="12">
                  <c:v>190.89</c:v>
                </c:pt>
                <c:pt idx="13">
                  <c:v>194.74</c:v>
                </c:pt>
                <c:pt idx="14">
                  <c:v>190.03</c:v>
                </c:pt>
                <c:pt idx="15">
                  <c:v>189.5</c:v>
                </c:pt>
                <c:pt idx="16">
                  <c:v>182.68</c:v>
                </c:pt>
                <c:pt idx="17">
                  <c:v>179.36</c:v>
                </c:pt>
              </c:numCache>
            </c:numRef>
          </c:val>
          <c:smooth val="0"/>
          <c:extLst>
            <c:ext xmlns:c16="http://schemas.microsoft.com/office/drawing/2014/chart" uri="{C3380CC4-5D6E-409C-BE32-E72D297353CC}">
              <c16:uniqueId val="{00000001-B0BE-4E9D-9BB1-F13E0FFB7B66}"/>
            </c:ext>
          </c:extLst>
        </c:ser>
        <c:dLbls>
          <c:showLegendKey val="0"/>
          <c:showVal val="0"/>
          <c:showCatName val="0"/>
          <c:showSerName val="0"/>
          <c:showPercent val="0"/>
          <c:showBubbleSize val="0"/>
        </c:dLbls>
        <c:marker val="1"/>
        <c:smooth val="0"/>
        <c:axId val="2054444111"/>
        <c:axId val="2054445775"/>
      </c:lineChart>
      <c:catAx>
        <c:axId val="1274321008"/>
        <c:scaling>
          <c:orientation val="minMax"/>
        </c:scaling>
        <c:delete val="0"/>
        <c:axPos val="b"/>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年度</a:t>
                </a:r>
              </a:p>
            </c:rich>
          </c:tx>
          <c:layout>
            <c:manualLayout>
              <c:xMode val="edge"/>
              <c:yMode val="edge"/>
              <c:x val="5.2687036569408423E-2"/>
              <c:y val="0.82120333916593757"/>
            </c:manualLayout>
          </c:layout>
          <c:overlay val="0"/>
        </c:title>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0"/>
        <c:lblAlgn val="ctr"/>
        <c:lblOffset val="100"/>
        <c:tickLblSkip val="1"/>
        <c:tickMarkSkip val="1"/>
        <c:noMultiLvlLbl val="0"/>
      </c:catAx>
      <c:valAx>
        <c:axId val="1"/>
        <c:scaling>
          <c:orientation val="minMax"/>
          <c:max val="5500"/>
          <c:min val="4500"/>
        </c:scaling>
        <c:delete val="0"/>
        <c:axPos val="l"/>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収集ごみ量（t）</a:t>
                </a:r>
              </a:p>
            </c:rich>
          </c:tx>
          <c:layout>
            <c:manualLayout>
              <c:xMode val="edge"/>
              <c:yMode val="edge"/>
              <c:x val="2.0772913589882896E-2"/>
              <c:y val="0.113500656167979"/>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274321008"/>
        <c:crosses val="autoZero"/>
        <c:crossBetween val="between"/>
      </c:valAx>
      <c:valAx>
        <c:axId val="2054445775"/>
        <c:scaling>
          <c:orientation val="minMax"/>
          <c:max val="200"/>
          <c:min val="150"/>
        </c:scaling>
        <c:delete val="0"/>
        <c:axPos val="r"/>
        <c:title>
          <c:tx>
            <c:rich>
              <a:bodyPr rot="0" vert="wordArtVertRtl"/>
              <a:lstStyle/>
              <a:p>
                <a:pPr>
                  <a:defRPr>
                    <a:latin typeface="ＭＳ ゴシック" panose="020B0609070205080204" pitchFamily="49" charset="-128"/>
                    <a:ea typeface="ＭＳ ゴシック" panose="020B0609070205080204" pitchFamily="49" charset="-128"/>
                  </a:defRPr>
                </a:pPr>
                <a:r>
                  <a:rPr lang="ja-JP" altLang="en-US">
                    <a:latin typeface="ＭＳ ゴシック" panose="020B0609070205080204" pitchFamily="49" charset="-128"/>
                    <a:ea typeface="ＭＳ ゴシック" panose="020B0609070205080204" pitchFamily="49" charset="-128"/>
                  </a:rPr>
                  <a:t>一人当たり年間ごみ排出量（㎏）</a:t>
                </a:r>
              </a:p>
            </c:rich>
          </c:tx>
          <c:overlay val="0"/>
        </c:title>
        <c:numFmt formatCode="0.00_);[Red]\(0.00\)" sourceLinked="1"/>
        <c:majorTickMark val="out"/>
        <c:minorTickMark val="none"/>
        <c:tickLblPos val="nextTo"/>
        <c:txPr>
          <a:bodyPr/>
          <a:lstStyle/>
          <a:p>
            <a:pPr>
              <a:defRPr>
                <a:latin typeface="ＭＳ ゴシック" panose="020B0609070205080204" pitchFamily="49" charset="-128"/>
                <a:ea typeface="ＭＳ ゴシック" panose="020B0609070205080204" pitchFamily="49" charset="-128"/>
              </a:defRPr>
            </a:pPr>
            <a:endParaRPr lang="ja-JP"/>
          </a:p>
        </c:txPr>
        <c:crossAx val="2054444111"/>
        <c:crosses val="max"/>
        <c:crossBetween val="between"/>
      </c:valAx>
      <c:catAx>
        <c:axId val="2054444111"/>
        <c:scaling>
          <c:orientation val="minMax"/>
        </c:scaling>
        <c:delete val="1"/>
        <c:axPos val="b"/>
        <c:numFmt formatCode="General" sourceLinked="1"/>
        <c:majorTickMark val="out"/>
        <c:minorTickMark val="none"/>
        <c:tickLblPos val="nextTo"/>
        <c:crossAx val="2054445775"/>
        <c:crosses val="autoZero"/>
        <c:auto val="0"/>
        <c:lblAlgn val="ctr"/>
        <c:lblOffset val="100"/>
        <c:noMultiLvlLbl val="0"/>
      </c:catAx>
      <c:spPr>
        <a:solidFill>
          <a:srgbClr val="C0C0C0"/>
        </a:solidFill>
        <a:ln w="12700">
          <a:solidFill>
            <a:srgbClr val="808080"/>
          </a:solidFill>
          <a:prstDash val="solid"/>
        </a:ln>
      </c:spPr>
    </c:plotArea>
    <c:legend>
      <c:legendPos val="r"/>
      <c:layout>
        <c:manualLayout>
          <c:xMode val="edge"/>
          <c:yMode val="edge"/>
          <c:x val="0.80694326474496814"/>
          <c:y val="0.41307524059492562"/>
          <c:w val="0.17642259003338867"/>
          <c:h val="0.23275043744531934"/>
        </c:manualLayout>
      </c:layout>
      <c:overlay val="0"/>
      <c:spPr>
        <a:solidFill>
          <a:srgbClr val="FFFFFF"/>
        </a:solidFill>
        <a:ln w="3175">
          <a:solidFill>
            <a:srgbClr val="000000"/>
          </a:solidFill>
          <a:prstDash val="solid"/>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Ｐゴシック" panose="020B0600070205080204" pitchFamily="50" charset="-128"/>
                <a:ea typeface="ＭＳ Ｐゴシック" panose="020B0600070205080204" pitchFamily="50" charset="-128"/>
              </a:defRPr>
            </a:pPr>
            <a:r>
              <a:rPr lang="ja-JP">
                <a:latin typeface="ＭＳ Ｐゴシック" panose="020B0600070205080204" pitchFamily="50" charset="-128"/>
                <a:ea typeface="ＭＳ Ｐゴシック" panose="020B0600070205080204" pitchFamily="50" charset="-128"/>
              </a:rPr>
              <a:t>産業別就業人口の推移</a:t>
            </a:r>
          </a:p>
        </c:rich>
      </c:tx>
      <c:layout>
        <c:manualLayout>
          <c:xMode val="edge"/>
          <c:yMode val="edge"/>
          <c:x val="0.41384239470066247"/>
          <c:y val="3.1390134529147982E-2"/>
        </c:manualLayout>
      </c:layout>
      <c:overlay val="0"/>
      <c:spPr>
        <a:noFill/>
        <a:ln w="25400">
          <a:noFill/>
        </a:ln>
      </c:spPr>
    </c:title>
    <c:autoTitleDeleted val="0"/>
    <c:plotArea>
      <c:layout>
        <c:manualLayout>
          <c:layoutTarget val="inner"/>
          <c:xMode val="edge"/>
          <c:yMode val="edge"/>
          <c:x val="9.2838256407400385E-2"/>
          <c:y val="0.13004484304932734"/>
          <c:w val="0.64986779485180268"/>
          <c:h val="0.78923766816143492"/>
        </c:manualLayout>
      </c:layout>
      <c:barChart>
        <c:barDir val="col"/>
        <c:grouping val="clustered"/>
        <c:varyColors val="0"/>
        <c:ser>
          <c:idx val="1"/>
          <c:order val="0"/>
          <c:tx>
            <c:strRef>
              <c:f>'３６．産業別就業者'!$A$3</c:f>
              <c:strCache>
                <c:ptCount val="1"/>
                <c:pt idx="0">
                  <c:v>総人口</c:v>
                </c:pt>
              </c:strCache>
            </c:strRef>
          </c:tx>
          <c:spPr>
            <a:solidFill>
              <a:srgbClr val="993366"/>
            </a:solidFill>
            <a:ln w="12700">
              <a:solidFill>
                <a:srgbClr val="000000"/>
              </a:solidFill>
              <a:prstDash val="solid"/>
            </a:ln>
          </c:spPr>
          <c:invertIfNegative val="0"/>
          <c:cat>
            <c:strRef>
              <c:f>'３６．産業別就業者'!$B$2:$H$2</c:f>
              <c:strCache>
                <c:ptCount val="7"/>
                <c:pt idx="0">
                  <c:v>Ｈ2</c:v>
                </c:pt>
                <c:pt idx="1">
                  <c:v>Ｈ7</c:v>
                </c:pt>
                <c:pt idx="2">
                  <c:v>Ｈ12</c:v>
                </c:pt>
                <c:pt idx="3">
                  <c:v>Ｈ17</c:v>
                </c:pt>
                <c:pt idx="4">
                  <c:v>Ｈ22</c:v>
                </c:pt>
                <c:pt idx="5">
                  <c:v>Ｈ27</c:v>
                </c:pt>
                <c:pt idx="6">
                  <c:v>R2</c:v>
                </c:pt>
              </c:strCache>
            </c:strRef>
          </c:cat>
          <c:val>
            <c:numRef>
              <c:f>'３６．産業別就業者'!$B$3:$H$3</c:f>
              <c:numCache>
                <c:formatCode>#,##0_);[Red]\(#,##0\)</c:formatCode>
                <c:ptCount val="7"/>
                <c:pt idx="0">
                  <c:v>25447</c:v>
                </c:pt>
                <c:pt idx="1">
                  <c:v>26235</c:v>
                </c:pt>
                <c:pt idx="2">
                  <c:v>26305</c:v>
                </c:pt>
                <c:pt idx="3">
                  <c:v>25897</c:v>
                </c:pt>
                <c:pt idx="4">
                  <c:v>25661</c:v>
                </c:pt>
                <c:pt idx="5">
                  <c:v>25344</c:v>
                </c:pt>
                <c:pt idx="6">
                  <c:v>25784</c:v>
                </c:pt>
              </c:numCache>
            </c:numRef>
          </c:val>
          <c:extLst>
            <c:ext xmlns:c16="http://schemas.microsoft.com/office/drawing/2014/chart" uri="{C3380CC4-5D6E-409C-BE32-E72D297353CC}">
              <c16:uniqueId val="{00000000-F4C6-4B63-B604-37D6B25DE203}"/>
            </c:ext>
          </c:extLst>
        </c:ser>
        <c:ser>
          <c:idx val="0"/>
          <c:order val="1"/>
          <c:tx>
            <c:strRef>
              <c:f>'３６．産業別就業者'!$A$4</c:f>
              <c:strCache>
                <c:ptCount val="1"/>
                <c:pt idx="0">
                  <c:v>就業人口総数</c:v>
                </c:pt>
              </c:strCache>
            </c:strRef>
          </c:tx>
          <c:spPr>
            <a:solidFill>
              <a:srgbClr val="9999FF"/>
            </a:solidFill>
            <a:ln w="12700">
              <a:solidFill>
                <a:srgbClr val="000000"/>
              </a:solidFill>
              <a:prstDash val="solid"/>
            </a:ln>
          </c:spPr>
          <c:invertIfNegative val="0"/>
          <c:cat>
            <c:strRef>
              <c:f>'３６．産業別就業者'!$B$2:$H$2</c:f>
              <c:strCache>
                <c:ptCount val="7"/>
                <c:pt idx="0">
                  <c:v>Ｈ2</c:v>
                </c:pt>
                <c:pt idx="1">
                  <c:v>Ｈ7</c:v>
                </c:pt>
                <c:pt idx="2">
                  <c:v>Ｈ12</c:v>
                </c:pt>
                <c:pt idx="3">
                  <c:v>Ｈ17</c:v>
                </c:pt>
                <c:pt idx="4">
                  <c:v>Ｈ22</c:v>
                </c:pt>
                <c:pt idx="5">
                  <c:v>Ｈ27</c:v>
                </c:pt>
                <c:pt idx="6">
                  <c:v>R2</c:v>
                </c:pt>
              </c:strCache>
            </c:strRef>
          </c:cat>
          <c:val>
            <c:numRef>
              <c:f>'３６．産業別就業者'!$B$4:$H$4</c:f>
              <c:numCache>
                <c:formatCode>#,##0_);[Red]\(#,##0\)</c:formatCode>
                <c:ptCount val="7"/>
                <c:pt idx="0">
                  <c:v>11586</c:v>
                </c:pt>
                <c:pt idx="1">
                  <c:v>13148</c:v>
                </c:pt>
                <c:pt idx="2">
                  <c:v>13590</c:v>
                </c:pt>
                <c:pt idx="3">
                  <c:v>13735</c:v>
                </c:pt>
                <c:pt idx="4">
                  <c:v>13011</c:v>
                </c:pt>
                <c:pt idx="5">
                  <c:v>12409</c:v>
                </c:pt>
                <c:pt idx="6">
                  <c:v>12658</c:v>
                </c:pt>
              </c:numCache>
            </c:numRef>
          </c:val>
          <c:extLst>
            <c:ext xmlns:c16="http://schemas.microsoft.com/office/drawing/2014/chart" uri="{C3380CC4-5D6E-409C-BE32-E72D297353CC}">
              <c16:uniqueId val="{00000001-F4C6-4B63-B604-37D6B25DE203}"/>
            </c:ext>
          </c:extLst>
        </c:ser>
        <c:ser>
          <c:idx val="5"/>
          <c:order val="2"/>
          <c:tx>
            <c:strRef>
              <c:f>'３６．産業別就業者'!$A$5</c:f>
              <c:strCache>
                <c:ptCount val="1"/>
                <c:pt idx="0">
                  <c:v>第1次産業人口</c:v>
                </c:pt>
              </c:strCache>
            </c:strRef>
          </c:tx>
          <c:spPr>
            <a:solidFill>
              <a:srgbClr val="FF8080"/>
            </a:solidFill>
            <a:ln w="12700">
              <a:solidFill>
                <a:srgbClr val="000000"/>
              </a:solidFill>
              <a:prstDash val="solid"/>
            </a:ln>
          </c:spPr>
          <c:invertIfNegative val="0"/>
          <c:cat>
            <c:strRef>
              <c:f>'３６．産業別就業者'!$B$2:$H$2</c:f>
              <c:strCache>
                <c:ptCount val="7"/>
                <c:pt idx="0">
                  <c:v>Ｈ2</c:v>
                </c:pt>
                <c:pt idx="1">
                  <c:v>Ｈ7</c:v>
                </c:pt>
                <c:pt idx="2">
                  <c:v>Ｈ12</c:v>
                </c:pt>
                <c:pt idx="3">
                  <c:v>Ｈ17</c:v>
                </c:pt>
                <c:pt idx="4">
                  <c:v>Ｈ22</c:v>
                </c:pt>
                <c:pt idx="5">
                  <c:v>Ｈ27</c:v>
                </c:pt>
                <c:pt idx="6">
                  <c:v>R2</c:v>
                </c:pt>
              </c:strCache>
            </c:strRef>
          </c:cat>
          <c:val>
            <c:numRef>
              <c:f>'３６．産業別就業者'!$B$5:$H$5</c:f>
              <c:numCache>
                <c:formatCode>#,##0_);[Red]\(#,##0\)</c:formatCode>
                <c:ptCount val="7"/>
                <c:pt idx="0">
                  <c:v>240</c:v>
                </c:pt>
                <c:pt idx="1">
                  <c:v>284</c:v>
                </c:pt>
                <c:pt idx="2">
                  <c:v>145</c:v>
                </c:pt>
                <c:pt idx="3">
                  <c:v>178</c:v>
                </c:pt>
                <c:pt idx="4">
                  <c:v>141</c:v>
                </c:pt>
                <c:pt idx="5">
                  <c:v>138</c:v>
                </c:pt>
                <c:pt idx="6">
                  <c:v>151</c:v>
                </c:pt>
              </c:numCache>
            </c:numRef>
          </c:val>
          <c:extLst>
            <c:ext xmlns:c16="http://schemas.microsoft.com/office/drawing/2014/chart" uri="{C3380CC4-5D6E-409C-BE32-E72D297353CC}">
              <c16:uniqueId val="{00000002-F4C6-4B63-B604-37D6B25DE203}"/>
            </c:ext>
          </c:extLst>
        </c:ser>
        <c:ser>
          <c:idx val="2"/>
          <c:order val="3"/>
          <c:tx>
            <c:strRef>
              <c:f>'３６．産業別就業者'!$A$6</c:f>
              <c:strCache>
                <c:ptCount val="1"/>
                <c:pt idx="0">
                  <c:v>第2次産業人口</c:v>
                </c:pt>
              </c:strCache>
            </c:strRef>
          </c:tx>
          <c:spPr>
            <a:solidFill>
              <a:srgbClr val="FFFFCC"/>
            </a:solidFill>
            <a:ln w="12700">
              <a:solidFill>
                <a:srgbClr val="000000"/>
              </a:solidFill>
              <a:prstDash val="solid"/>
            </a:ln>
          </c:spPr>
          <c:invertIfNegative val="0"/>
          <c:cat>
            <c:strRef>
              <c:f>'３６．産業別就業者'!$B$2:$H$2</c:f>
              <c:strCache>
                <c:ptCount val="7"/>
                <c:pt idx="0">
                  <c:v>Ｈ2</c:v>
                </c:pt>
                <c:pt idx="1">
                  <c:v>Ｈ7</c:v>
                </c:pt>
                <c:pt idx="2">
                  <c:v>Ｈ12</c:v>
                </c:pt>
                <c:pt idx="3">
                  <c:v>Ｈ17</c:v>
                </c:pt>
                <c:pt idx="4">
                  <c:v>Ｈ22</c:v>
                </c:pt>
                <c:pt idx="5">
                  <c:v>Ｈ27</c:v>
                </c:pt>
                <c:pt idx="6">
                  <c:v>R2</c:v>
                </c:pt>
              </c:strCache>
            </c:strRef>
          </c:cat>
          <c:val>
            <c:numRef>
              <c:f>'３６．産業別就業者'!$B$6:$H$6</c:f>
              <c:numCache>
                <c:formatCode>#,##0_);[Red]\(#,##0\)</c:formatCode>
                <c:ptCount val="7"/>
                <c:pt idx="0">
                  <c:v>5635</c:v>
                </c:pt>
                <c:pt idx="1">
                  <c:v>6060</c:v>
                </c:pt>
                <c:pt idx="2">
                  <c:v>5803</c:v>
                </c:pt>
                <c:pt idx="3">
                  <c:v>5512</c:v>
                </c:pt>
                <c:pt idx="4">
                  <c:v>5102</c:v>
                </c:pt>
                <c:pt idx="5">
                  <c:v>4651</c:v>
                </c:pt>
                <c:pt idx="6">
                  <c:v>4718</c:v>
                </c:pt>
              </c:numCache>
            </c:numRef>
          </c:val>
          <c:extLst>
            <c:ext xmlns:c16="http://schemas.microsoft.com/office/drawing/2014/chart" uri="{C3380CC4-5D6E-409C-BE32-E72D297353CC}">
              <c16:uniqueId val="{00000003-F4C6-4B63-B604-37D6B25DE203}"/>
            </c:ext>
          </c:extLst>
        </c:ser>
        <c:ser>
          <c:idx val="3"/>
          <c:order val="4"/>
          <c:tx>
            <c:strRef>
              <c:f>'３６．産業別就業者'!$A$7</c:f>
              <c:strCache>
                <c:ptCount val="1"/>
                <c:pt idx="0">
                  <c:v>第3次産業人口</c:v>
                </c:pt>
              </c:strCache>
            </c:strRef>
          </c:tx>
          <c:spPr>
            <a:solidFill>
              <a:srgbClr val="CCFFFF"/>
            </a:solidFill>
            <a:ln w="12700">
              <a:solidFill>
                <a:srgbClr val="000000"/>
              </a:solidFill>
              <a:prstDash val="solid"/>
            </a:ln>
          </c:spPr>
          <c:invertIfNegative val="0"/>
          <c:cat>
            <c:strRef>
              <c:f>'３６．産業別就業者'!$B$2:$H$2</c:f>
              <c:strCache>
                <c:ptCount val="7"/>
                <c:pt idx="0">
                  <c:v>Ｈ2</c:v>
                </c:pt>
                <c:pt idx="1">
                  <c:v>Ｈ7</c:v>
                </c:pt>
                <c:pt idx="2">
                  <c:v>Ｈ12</c:v>
                </c:pt>
                <c:pt idx="3">
                  <c:v>Ｈ17</c:v>
                </c:pt>
                <c:pt idx="4">
                  <c:v>Ｈ22</c:v>
                </c:pt>
                <c:pt idx="5">
                  <c:v>Ｈ27</c:v>
                </c:pt>
                <c:pt idx="6">
                  <c:v>R2</c:v>
                </c:pt>
              </c:strCache>
            </c:strRef>
          </c:cat>
          <c:val>
            <c:numRef>
              <c:f>'３６．産業別就業者'!$B$7:$H$7</c:f>
              <c:numCache>
                <c:formatCode>#,##0_);[Red]\(#,##0\)</c:formatCode>
                <c:ptCount val="7"/>
                <c:pt idx="0">
                  <c:v>5709</c:v>
                </c:pt>
                <c:pt idx="1">
                  <c:v>6779</c:v>
                </c:pt>
                <c:pt idx="2">
                  <c:v>7589</c:v>
                </c:pt>
                <c:pt idx="3">
                  <c:v>7806</c:v>
                </c:pt>
                <c:pt idx="4">
                  <c:v>7480</c:v>
                </c:pt>
                <c:pt idx="5">
                  <c:v>7157</c:v>
                </c:pt>
                <c:pt idx="6">
                  <c:v>7331</c:v>
                </c:pt>
              </c:numCache>
            </c:numRef>
          </c:val>
          <c:extLst>
            <c:ext xmlns:c16="http://schemas.microsoft.com/office/drawing/2014/chart" uri="{C3380CC4-5D6E-409C-BE32-E72D297353CC}">
              <c16:uniqueId val="{00000004-F4C6-4B63-B604-37D6B25DE203}"/>
            </c:ext>
          </c:extLst>
        </c:ser>
        <c:dLbls>
          <c:showLegendKey val="0"/>
          <c:showVal val="0"/>
          <c:showCatName val="0"/>
          <c:showSerName val="0"/>
          <c:showPercent val="0"/>
          <c:showBubbleSize val="0"/>
        </c:dLbls>
        <c:gapWidth val="150"/>
        <c:axId val="1184384591"/>
        <c:axId val="1"/>
      </c:barChart>
      <c:lineChart>
        <c:grouping val="standard"/>
        <c:varyColors val="0"/>
        <c:ser>
          <c:idx val="4"/>
          <c:order val="5"/>
          <c:tx>
            <c:strRef>
              <c:f>'３６．産業別就業者'!$A$8</c:f>
              <c:strCache>
                <c:ptCount val="1"/>
                <c:pt idx="0">
                  <c:v>就業率</c:v>
                </c:pt>
              </c:strCache>
            </c:strRef>
          </c:tx>
          <c:spPr>
            <a:ln w="12700">
              <a:solidFill>
                <a:srgbClr val="0000FF"/>
              </a:solidFill>
              <a:prstDash val="solid"/>
            </a:ln>
          </c:spPr>
          <c:marker>
            <c:symbol val="diamond"/>
            <c:size val="5"/>
            <c:spPr>
              <a:solidFill>
                <a:srgbClr val="CCFFCC"/>
              </a:solidFill>
              <a:ln>
                <a:solidFill>
                  <a:srgbClr val="0000FF"/>
                </a:solidFill>
                <a:prstDash val="solid"/>
              </a:ln>
            </c:spPr>
          </c:marker>
          <c:cat>
            <c:strRef>
              <c:f>'３６．産業別就業者'!$B$2:$H$2</c:f>
              <c:strCache>
                <c:ptCount val="7"/>
                <c:pt idx="0">
                  <c:v>Ｈ2</c:v>
                </c:pt>
                <c:pt idx="1">
                  <c:v>Ｈ7</c:v>
                </c:pt>
                <c:pt idx="2">
                  <c:v>Ｈ12</c:v>
                </c:pt>
                <c:pt idx="3">
                  <c:v>Ｈ17</c:v>
                </c:pt>
                <c:pt idx="4">
                  <c:v>Ｈ22</c:v>
                </c:pt>
                <c:pt idx="5">
                  <c:v>Ｈ27</c:v>
                </c:pt>
                <c:pt idx="6">
                  <c:v>R2</c:v>
                </c:pt>
              </c:strCache>
            </c:strRef>
          </c:cat>
          <c:val>
            <c:numRef>
              <c:f>'３６．産業別就業者'!$B$8:$H$8</c:f>
              <c:numCache>
                <c:formatCode>0.0%</c:formatCode>
                <c:ptCount val="7"/>
                <c:pt idx="0">
                  <c:v>0.45500000000000002</c:v>
                </c:pt>
                <c:pt idx="1">
                  <c:v>0.501</c:v>
                </c:pt>
                <c:pt idx="2">
                  <c:v>0.51700000000000002</c:v>
                </c:pt>
                <c:pt idx="3">
                  <c:v>0.53</c:v>
                </c:pt>
                <c:pt idx="4">
                  <c:v>0.50700000000000001</c:v>
                </c:pt>
                <c:pt idx="5">
                  <c:v>0.49</c:v>
                </c:pt>
                <c:pt idx="6">
                  <c:v>0.49092460440583308</c:v>
                </c:pt>
              </c:numCache>
            </c:numRef>
          </c:val>
          <c:smooth val="0"/>
          <c:extLst>
            <c:ext xmlns:c16="http://schemas.microsoft.com/office/drawing/2014/chart" uri="{C3380CC4-5D6E-409C-BE32-E72D297353CC}">
              <c16:uniqueId val="{00000005-F4C6-4B63-B604-37D6B25DE203}"/>
            </c:ext>
          </c:extLst>
        </c:ser>
        <c:dLbls>
          <c:showLegendKey val="0"/>
          <c:showVal val="0"/>
          <c:showCatName val="0"/>
          <c:showSerName val="0"/>
          <c:showPercent val="0"/>
          <c:showBubbleSize val="0"/>
        </c:dLbls>
        <c:marker val="1"/>
        <c:smooth val="0"/>
        <c:axId val="3"/>
        <c:axId val="4"/>
      </c:lineChart>
      <c:catAx>
        <c:axId val="1184384591"/>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0"/>
        <c:lblAlgn val="ctr"/>
        <c:lblOffset val="100"/>
        <c:tickLblSkip val="1"/>
        <c:tickMarkSkip val="1"/>
        <c:noMultiLvlLbl val="0"/>
      </c:catAx>
      <c:valAx>
        <c:axId val="1"/>
        <c:scaling>
          <c:orientation val="minMax"/>
        </c:scaling>
        <c:delete val="0"/>
        <c:axPos val="l"/>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人口（人）</a:t>
                </a:r>
              </a:p>
            </c:rich>
          </c:tx>
          <c:layout>
            <c:manualLayout>
              <c:xMode val="edge"/>
              <c:yMode val="edge"/>
              <c:x val="5.3823272090988625E-3"/>
              <c:y val="0.42974588938714497"/>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1843845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就業率（%）</a:t>
                </a:r>
              </a:p>
            </c:rich>
          </c:tx>
          <c:layout>
            <c:manualLayout>
              <c:xMode val="edge"/>
              <c:yMode val="edge"/>
              <c:x val="0.79591917621035635"/>
              <c:y val="0.41620759120977036"/>
            </c:manualLayout>
          </c:layout>
          <c:overlay val="0"/>
          <c:spPr>
            <a:noFill/>
            <a:ln w="25400">
              <a:noFill/>
            </a:ln>
          </c:spPr>
        </c:title>
        <c:numFmt formatCode="0.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83838513474406307"/>
          <c:y val="0.37227726607974748"/>
          <c:w val="0.14475103363757383"/>
          <c:h val="0.29120590707355481"/>
        </c:manualLayout>
      </c:layout>
      <c:overlay val="0"/>
      <c:spPr>
        <a:solidFill>
          <a:srgbClr val="FFFFFF"/>
        </a:solidFill>
        <a:ln w="3175">
          <a:solidFill>
            <a:srgbClr val="000000"/>
          </a:solidFill>
          <a:prstDash val="solid"/>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総農家数及び経営耕地面積の推移</a:t>
            </a:r>
          </a:p>
        </c:rich>
      </c:tx>
      <c:layout>
        <c:manualLayout>
          <c:xMode val="edge"/>
          <c:yMode val="edge"/>
          <c:x val="0.33717117154550935"/>
          <c:y val="0.04"/>
        </c:manualLayout>
      </c:layout>
      <c:overlay val="0"/>
      <c:spPr>
        <a:noFill/>
        <a:ln w="25400">
          <a:noFill/>
        </a:ln>
      </c:spPr>
    </c:title>
    <c:autoTitleDeleted val="0"/>
    <c:plotArea>
      <c:layout>
        <c:manualLayout>
          <c:layoutTarget val="inner"/>
          <c:xMode val="edge"/>
          <c:yMode val="edge"/>
          <c:x val="0.11212772532786636"/>
          <c:y val="0.20833403976114828"/>
          <c:w val="0.57905381230331276"/>
          <c:h val="0.65625222524761706"/>
        </c:manualLayout>
      </c:layout>
      <c:barChart>
        <c:barDir val="col"/>
        <c:grouping val="clustered"/>
        <c:varyColors val="0"/>
        <c:ser>
          <c:idx val="1"/>
          <c:order val="0"/>
          <c:tx>
            <c:strRef>
              <c:f>'３８．農家・耕地 '!$B$3</c:f>
              <c:strCache>
                <c:ptCount val="1"/>
                <c:pt idx="0">
                  <c:v>総農家数（戸）</c:v>
                </c:pt>
              </c:strCache>
            </c:strRef>
          </c:tx>
          <c:spPr>
            <a:solidFill>
              <a:srgbClr val="FFCC99"/>
            </a:solidFill>
            <a:ln w="12700">
              <a:solidFill>
                <a:srgbClr val="000000"/>
              </a:solidFill>
              <a:prstDash val="solid"/>
            </a:ln>
          </c:spPr>
          <c:invertIfNegative val="0"/>
          <c:cat>
            <c:strRef>
              <c:f>'３８．農家・耕地 '!$A$4:$A$13</c:f>
              <c:strCache>
                <c:ptCount val="10"/>
                <c:pt idx="0">
                  <c:v>Ｓ50</c:v>
                </c:pt>
                <c:pt idx="1">
                  <c:v>Ｓ55</c:v>
                </c:pt>
                <c:pt idx="2">
                  <c:v>Ｓ60</c:v>
                </c:pt>
                <c:pt idx="3">
                  <c:v>Ｈ2</c:v>
                </c:pt>
                <c:pt idx="4">
                  <c:v>Ｈ7</c:v>
                </c:pt>
                <c:pt idx="5">
                  <c:v>Ｈ12</c:v>
                </c:pt>
                <c:pt idx="6">
                  <c:v>Ｈ17</c:v>
                </c:pt>
                <c:pt idx="7">
                  <c:v>Ｈ22</c:v>
                </c:pt>
                <c:pt idx="8">
                  <c:v>Ｈ2７</c:v>
                </c:pt>
                <c:pt idx="9">
                  <c:v>Ｒ２</c:v>
                </c:pt>
              </c:strCache>
            </c:strRef>
          </c:cat>
          <c:val>
            <c:numRef>
              <c:f>'３８．農家・耕地 '!$B$4:$B$13</c:f>
              <c:numCache>
                <c:formatCode>General</c:formatCode>
                <c:ptCount val="10"/>
                <c:pt idx="0">
                  <c:v>1401</c:v>
                </c:pt>
                <c:pt idx="1">
                  <c:v>1383</c:v>
                </c:pt>
                <c:pt idx="2">
                  <c:v>1315</c:v>
                </c:pt>
                <c:pt idx="3">
                  <c:v>1113</c:v>
                </c:pt>
                <c:pt idx="4">
                  <c:v>942</c:v>
                </c:pt>
                <c:pt idx="5">
                  <c:v>803</c:v>
                </c:pt>
                <c:pt idx="6">
                  <c:v>730</c:v>
                </c:pt>
                <c:pt idx="7">
                  <c:v>588</c:v>
                </c:pt>
                <c:pt idx="8">
                  <c:v>417</c:v>
                </c:pt>
                <c:pt idx="9">
                  <c:v>305</c:v>
                </c:pt>
              </c:numCache>
            </c:numRef>
          </c:val>
          <c:extLst>
            <c:ext xmlns:c16="http://schemas.microsoft.com/office/drawing/2014/chart" uri="{C3380CC4-5D6E-409C-BE32-E72D297353CC}">
              <c16:uniqueId val="{00000000-0811-415B-B13B-F111D2CB7626}"/>
            </c:ext>
          </c:extLst>
        </c:ser>
        <c:dLbls>
          <c:showLegendKey val="0"/>
          <c:showVal val="0"/>
          <c:showCatName val="0"/>
          <c:showSerName val="0"/>
          <c:showPercent val="0"/>
          <c:showBubbleSize val="0"/>
        </c:dLbls>
        <c:gapWidth val="150"/>
        <c:axId val="1184388335"/>
        <c:axId val="1"/>
      </c:barChart>
      <c:lineChart>
        <c:grouping val="standard"/>
        <c:varyColors val="0"/>
        <c:ser>
          <c:idx val="0"/>
          <c:order val="1"/>
          <c:tx>
            <c:strRef>
              <c:f>'３８．農家・耕地 '!$C$3</c:f>
              <c:strCache>
                <c:ptCount val="1"/>
                <c:pt idx="0">
                  <c:v>総面積（ha)</c:v>
                </c:pt>
              </c:strCache>
            </c:strRef>
          </c:tx>
          <c:spPr>
            <a:ln w="12700">
              <a:solidFill>
                <a:srgbClr val="000080"/>
              </a:solidFill>
              <a:prstDash val="solid"/>
            </a:ln>
          </c:spPr>
          <c:marker>
            <c:symbol val="diamond"/>
            <c:size val="5"/>
            <c:spPr>
              <a:solidFill>
                <a:srgbClr val="CCFFCC"/>
              </a:solidFill>
              <a:ln>
                <a:solidFill>
                  <a:srgbClr val="000080"/>
                </a:solidFill>
                <a:prstDash val="solid"/>
              </a:ln>
            </c:spPr>
          </c:marker>
          <c:cat>
            <c:strRef>
              <c:f>'３８．農家・耕地 '!$A$4:$A$13</c:f>
              <c:strCache>
                <c:ptCount val="10"/>
                <c:pt idx="0">
                  <c:v>Ｓ50</c:v>
                </c:pt>
                <c:pt idx="1">
                  <c:v>Ｓ55</c:v>
                </c:pt>
                <c:pt idx="2">
                  <c:v>Ｓ60</c:v>
                </c:pt>
                <c:pt idx="3">
                  <c:v>Ｈ2</c:v>
                </c:pt>
                <c:pt idx="4">
                  <c:v>Ｈ7</c:v>
                </c:pt>
                <c:pt idx="5">
                  <c:v>Ｈ12</c:v>
                </c:pt>
                <c:pt idx="6">
                  <c:v>Ｈ17</c:v>
                </c:pt>
                <c:pt idx="7">
                  <c:v>Ｈ22</c:v>
                </c:pt>
                <c:pt idx="8">
                  <c:v>Ｈ2７</c:v>
                </c:pt>
                <c:pt idx="9">
                  <c:v>Ｒ２</c:v>
                </c:pt>
              </c:strCache>
            </c:strRef>
          </c:cat>
          <c:val>
            <c:numRef>
              <c:f>'３８．農家・耕地 '!$C$4:$C$13</c:f>
              <c:numCache>
                <c:formatCode>General</c:formatCode>
                <c:ptCount val="10"/>
                <c:pt idx="0">
                  <c:v>859</c:v>
                </c:pt>
                <c:pt idx="1">
                  <c:v>803</c:v>
                </c:pt>
                <c:pt idx="2">
                  <c:v>766</c:v>
                </c:pt>
                <c:pt idx="3">
                  <c:v>689</c:v>
                </c:pt>
                <c:pt idx="4">
                  <c:v>676</c:v>
                </c:pt>
                <c:pt idx="5">
                  <c:v>624</c:v>
                </c:pt>
                <c:pt idx="6">
                  <c:v>596</c:v>
                </c:pt>
                <c:pt idx="7">
                  <c:v>593</c:v>
                </c:pt>
                <c:pt idx="8">
                  <c:v>552</c:v>
                </c:pt>
                <c:pt idx="9">
                  <c:v>539</c:v>
                </c:pt>
              </c:numCache>
            </c:numRef>
          </c:val>
          <c:smooth val="0"/>
          <c:extLst>
            <c:ext xmlns:c16="http://schemas.microsoft.com/office/drawing/2014/chart" uri="{C3380CC4-5D6E-409C-BE32-E72D297353CC}">
              <c16:uniqueId val="{00000001-0811-415B-B13B-F111D2CB7626}"/>
            </c:ext>
          </c:extLst>
        </c:ser>
        <c:dLbls>
          <c:showLegendKey val="0"/>
          <c:showVal val="0"/>
          <c:showCatName val="0"/>
          <c:showSerName val="0"/>
          <c:showPercent val="0"/>
          <c:showBubbleSize val="0"/>
        </c:dLbls>
        <c:marker val="1"/>
        <c:smooth val="0"/>
        <c:axId val="3"/>
        <c:axId val="4"/>
      </c:lineChart>
      <c:catAx>
        <c:axId val="1184388335"/>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0"/>
        <c:lblAlgn val="ctr"/>
        <c:lblOffset val="100"/>
        <c:tickLblSkip val="1"/>
        <c:tickMarkSkip val="1"/>
        <c:noMultiLvlLbl val="0"/>
      </c:catAx>
      <c:valAx>
        <c:axId val="1"/>
        <c:scaling>
          <c:orientation val="minMax"/>
        </c:scaling>
        <c:delete val="0"/>
        <c:axPos val="l"/>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総農家数（戸）</a:t>
                </a:r>
              </a:p>
            </c:rich>
          </c:tx>
          <c:layout>
            <c:manualLayout>
              <c:xMode val="edge"/>
              <c:yMode val="edge"/>
              <c:x val="6.3317613002860131E-3"/>
              <c:y val="0.3000003645377660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18438833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総面積（ha）</a:t>
                </a:r>
              </a:p>
            </c:rich>
          </c:tx>
          <c:layout>
            <c:manualLayout>
              <c:xMode val="edge"/>
              <c:yMode val="edge"/>
              <c:x val="0.75021575205618474"/>
              <c:y val="0.3611112353853495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79078533173495702"/>
          <c:y val="0.34060374910522545"/>
          <c:w val="0.19771182079786576"/>
          <c:h val="0.45644498628012398"/>
        </c:manualLayout>
      </c:layout>
      <c:overlay val="0"/>
      <c:spPr>
        <a:solidFill>
          <a:srgbClr val="FFFFFF"/>
        </a:solidFill>
        <a:ln w="3175">
          <a:solidFill>
            <a:srgbClr val="000000"/>
          </a:solidFill>
          <a:prstDash val="solid"/>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卸売・小売業の推移（商業統計）</a:t>
            </a:r>
          </a:p>
        </c:rich>
      </c:tx>
      <c:layout>
        <c:manualLayout>
          <c:xMode val="edge"/>
          <c:yMode val="edge"/>
          <c:x val="0.41900384687071274"/>
          <c:y val="0.04"/>
        </c:manualLayout>
      </c:layout>
      <c:overlay val="0"/>
      <c:spPr>
        <a:noFill/>
        <a:ln w="25400">
          <a:noFill/>
        </a:ln>
      </c:spPr>
    </c:title>
    <c:autoTitleDeleted val="0"/>
    <c:plotArea>
      <c:layout>
        <c:manualLayout>
          <c:layoutTarget val="inner"/>
          <c:xMode val="edge"/>
          <c:yMode val="edge"/>
          <c:x val="0.1123915853801857"/>
          <c:y val="0.21376887231400132"/>
          <c:w val="0.55550136456823496"/>
          <c:h val="0.68840823287559749"/>
        </c:manualLayout>
      </c:layout>
      <c:barChart>
        <c:barDir val="col"/>
        <c:grouping val="clustered"/>
        <c:varyColors val="0"/>
        <c:ser>
          <c:idx val="1"/>
          <c:order val="0"/>
          <c:tx>
            <c:strRef>
              <c:f>'３９．商業 '!$B$3</c:f>
              <c:strCache>
                <c:ptCount val="1"/>
                <c:pt idx="0">
                  <c:v>商店数（事業所）</c:v>
                </c:pt>
              </c:strCache>
            </c:strRef>
          </c:tx>
          <c:spPr>
            <a:solidFill>
              <a:srgbClr val="FFCC99"/>
            </a:solidFill>
            <a:ln w="12700">
              <a:solidFill>
                <a:srgbClr val="000000"/>
              </a:solidFill>
              <a:prstDash val="solid"/>
            </a:ln>
          </c:spPr>
          <c:invertIfNegative val="0"/>
          <c:cat>
            <c:strRef>
              <c:f>'３９．商業 '!$A$4:$A$8</c:f>
              <c:strCache>
                <c:ptCount val="5"/>
                <c:pt idx="0">
                  <c:v>Ｈ9</c:v>
                </c:pt>
                <c:pt idx="1">
                  <c:v>Ｈ11</c:v>
                </c:pt>
                <c:pt idx="2">
                  <c:v>Ｈ14</c:v>
                </c:pt>
                <c:pt idx="3">
                  <c:v>Ｈ16</c:v>
                </c:pt>
                <c:pt idx="4">
                  <c:v>Ｈ19</c:v>
                </c:pt>
              </c:strCache>
            </c:strRef>
          </c:cat>
          <c:val>
            <c:numRef>
              <c:f>'３９．商業 '!$B$4:$B$8</c:f>
              <c:numCache>
                <c:formatCode>#,##0_);[Red]\(#,##0\)</c:formatCode>
                <c:ptCount val="5"/>
                <c:pt idx="0">
                  <c:v>193</c:v>
                </c:pt>
                <c:pt idx="1">
                  <c:v>208</c:v>
                </c:pt>
                <c:pt idx="2">
                  <c:v>192</c:v>
                </c:pt>
                <c:pt idx="3">
                  <c:v>184</c:v>
                </c:pt>
                <c:pt idx="4">
                  <c:v>171</c:v>
                </c:pt>
              </c:numCache>
            </c:numRef>
          </c:val>
          <c:extLst>
            <c:ext xmlns:c16="http://schemas.microsoft.com/office/drawing/2014/chart" uri="{C3380CC4-5D6E-409C-BE32-E72D297353CC}">
              <c16:uniqueId val="{00000000-0C4A-4D11-A851-BE426990EA00}"/>
            </c:ext>
          </c:extLst>
        </c:ser>
        <c:ser>
          <c:idx val="0"/>
          <c:order val="1"/>
          <c:tx>
            <c:strRef>
              <c:f>'３９．商業 '!$C$3</c:f>
              <c:strCache>
                <c:ptCount val="1"/>
                <c:pt idx="0">
                  <c:v>従業員数（人）</c:v>
                </c:pt>
              </c:strCache>
            </c:strRef>
          </c:tx>
          <c:spPr>
            <a:solidFill>
              <a:srgbClr val="CCFFCC"/>
            </a:solidFill>
            <a:ln w="12700">
              <a:solidFill>
                <a:srgbClr val="000000"/>
              </a:solidFill>
              <a:prstDash val="solid"/>
            </a:ln>
          </c:spPr>
          <c:invertIfNegative val="0"/>
          <c:cat>
            <c:strRef>
              <c:f>'３９．商業 '!$A$4:$A$8</c:f>
              <c:strCache>
                <c:ptCount val="5"/>
                <c:pt idx="0">
                  <c:v>Ｈ9</c:v>
                </c:pt>
                <c:pt idx="1">
                  <c:v>Ｈ11</c:v>
                </c:pt>
                <c:pt idx="2">
                  <c:v>Ｈ14</c:v>
                </c:pt>
                <c:pt idx="3">
                  <c:v>Ｈ16</c:v>
                </c:pt>
                <c:pt idx="4">
                  <c:v>Ｈ19</c:v>
                </c:pt>
              </c:strCache>
            </c:strRef>
          </c:cat>
          <c:val>
            <c:numRef>
              <c:f>'３９．商業 '!$C$4:$C$8</c:f>
              <c:numCache>
                <c:formatCode>#,##0_);[Red]\(#,##0\)</c:formatCode>
                <c:ptCount val="5"/>
                <c:pt idx="0">
                  <c:v>1016</c:v>
                </c:pt>
                <c:pt idx="1">
                  <c:v>1319</c:v>
                </c:pt>
                <c:pt idx="2">
                  <c:v>1271</c:v>
                </c:pt>
                <c:pt idx="3">
                  <c:v>1237</c:v>
                </c:pt>
                <c:pt idx="4">
                  <c:v>1240</c:v>
                </c:pt>
              </c:numCache>
            </c:numRef>
          </c:val>
          <c:extLst>
            <c:ext xmlns:c16="http://schemas.microsoft.com/office/drawing/2014/chart" uri="{C3380CC4-5D6E-409C-BE32-E72D297353CC}">
              <c16:uniqueId val="{00000001-0C4A-4D11-A851-BE426990EA00}"/>
            </c:ext>
          </c:extLst>
        </c:ser>
        <c:dLbls>
          <c:showLegendKey val="0"/>
          <c:showVal val="0"/>
          <c:showCatName val="0"/>
          <c:showSerName val="0"/>
          <c:showPercent val="0"/>
          <c:showBubbleSize val="0"/>
        </c:dLbls>
        <c:gapWidth val="150"/>
        <c:axId val="1184392911"/>
        <c:axId val="1"/>
      </c:barChart>
      <c:lineChart>
        <c:grouping val="standard"/>
        <c:varyColors val="0"/>
        <c:ser>
          <c:idx val="2"/>
          <c:order val="2"/>
          <c:tx>
            <c:strRef>
              <c:f>'３９．商業 '!$D$3</c:f>
              <c:strCache>
                <c:ptCount val="1"/>
                <c:pt idx="0">
                  <c:v>年間商品販売額（百万円）</c:v>
                </c:pt>
              </c:strCache>
            </c:strRef>
          </c:tx>
          <c:spPr>
            <a:ln w="12700">
              <a:solidFill>
                <a:srgbClr val="0000FF"/>
              </a:solidFill>
              <a:prstDash val="solid"/>
            </a:ln>
          </c:spPr>
          <c:marker>
            <c:symbol val="diamond"/>
            <c:size val="5"/>
            <c:spPr>
              <a:solidFill>
                <a:srgbClr val="CC99FF"/>
              </a:solidFill>
              <a:ln>
                <a:solidFill>
                  <a:srgbClr val="0000FF"/>
                </a:solidFill>
                <a:prstDash val="solid"/>
              </a:ln>
            </c:spPr>
          </c:marker>
          <c:cat>
            <c:strRef>
              <c:f>'３９．商業 '!$A$4:$A$8</c:f>
              <c:strCache>
                <c:ptCount val="5"/>
                <c:pt idx="0">
                  <c:v>Ｈ9</c:v>
                </c:pt>
                <c:pt idx="1">
                  <c:v>Ｈ11</c:v>
                </c:pt>
                <c:pt idx="2">
                  <c:v>Ｈ14</c:v>
                </c:pt>
                <c:pt idx="3">
                  <c:v>Ｈ16</c:v>
                </c:pt>
                <c:pt idx="4">
                  <c:v>Ｈ19</c:v>
                </c:pt>
              </c:strCache>
            </c:strRef>
          </c:cat>
          <c:val>
            <c:numRef>
              <c:f>'３９．商業 '!$D$4:$D$8</c:f>
              <c:numCache>
                <c:formatCode>#,##0_);[Red]\(#,##0\)</c:formatCode>
                <c:ptCount val="5"/>
                <c:pt idx="0">
                  <c:v>19354</c:v>
                </c:pt>
                <c:pt idx="1">
                  <c:v>21800</c:v>
                </c:pt>
                <c:pt idx="2">
                  <c:v>21499</c:v>
                </c:pt>
                <c:pt idx="3">
                  <c:v>21569</c:v>
                </c:pt>
                <c:pt idx="4">
                  <c:v>22975</c:v>
                </c:pt>
              </c:numCache>
            </c:numRef>
          </c:val>
          <c:smooth val="0"/>
          <c:extLst>
            <c:ext xmlns:c16="http://schemas.microsoft.com/office/drawing/2014/chart" uri="{C3380CC4-5D6E-409C-BE32-E72D297353CC}">
              <c16:uniqueId val="{00000002-0C4A-4D11-A851-BE426990EA00}"/>
            </c:ext>
          </c:extLst>
        </c:ser>
        <c:dLbls>
          <c:showLegendKey val="0"/>
          <c:showVal val="0"/>
          <c:showCatName val="0"/>
          <c:showSerName val="0"/>
          <c:showPercent val="0"/>
          <c:showBubbleSize val="0"/>
        </c:dLbls>
        <c:marker val="1"/>
        <c:smooth val="0"/>
        <c:axId val="3"/>
        <c:axId val="4"/>
      </c:lineChart>
      <c:catAx>
        <c:axId val="1184392911"/>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0"/>
        <c:lblAlgn val="ctr"/>
        <c:lblOffset val="100"/>
        <c:tickLblSkip val="1"/>
        <c:tickMarkSkip val="1"/>
        <c:noMultiLvlLbl val="0"/>
      </c:catAx>
      <c:valAx>
        <c:axId val="1"/>
        <c:scaling>
          <c:orientation val="minMax"/>
        </c:scaling>
        <c:delete val="0"/>
        <c:axPos val="l"/>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商店数（事業所）</a:t>
                </a:r>
              </a:p>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従業員数（人）</a:t>
                </a:r>
              </a:p>
            </c:rich>
          </c:tx>
          <c:layout>
            <c:manualLayout>
              <c:xMode val="edge"/>
              <c:yMode val="edge"/>
              <c:x val="1.2116878870932752E-2"/>
              <c:y val="0.26086958587190173"/>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18439291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年間商品販売額</a:t>
                </a:r>
              </a:p>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（百万円）</a:t>
                </a:r>
              </a:p>
            </c:rich>
          </c:tx>
          <c:layout>
            <c:manualLayout>
              <c:xMode val="edge"/>
              <c:yMode val="edge"/>
              <c:x val="0.72576238598917653"/>
              <c:y val="0.3055557181746334"/>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76765903887762532"/>
          <c:y val="0.33961498307135402"/>
          <c:w val="0.22835929191485799"/>
          <c:h val="0.41072505342036708"/>
        </c:manualLayout>
      </c:layout>
      <c:overlay val="0"/>
      <c:spPr>
        <a:solidFill>
          <a:srgbClr val="FFFFFF"/>
        </a:solidFill>
        <a:ln w="3175">
          <a:solidFill>
            <a:srgbClr val="000000"/>
          </a:solidFill>
          <a:prstDash val="solid"/>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卸売・小売業の推移（経済センサス）</a:t>
            </a:r>
          </a:p>
        </c:rich>
      </c:tx>
      <c:layout>
        <c:manualLayout>
          <c:xMode val="edge"/>
          <c:yMode val="edge"/>
          <c:x val="0.41900384687071274"/>
          <c:y val="0.04"/>
        </c:manualLayout>
      </c:layout>
      <c:overlay val="0"/>
      <c:spPr>
        <a:noFill/>
        <a:ln w="25400">
          <a:noFill/>
        </a:ln>
      </c:spPr>
    </c:title>
    <c:autoTitleDeleted val="0"/>
    <c:plotArea>
      <c:layout>
        <c:manualLayout>
          <c:layoutTarget val="inner"/>
          <c:xMode val="edge"/>
          <c:yMode val="edge"/>
          <c:x val="0.1123915853801857"/>
          <c:y val="0.21376887231400132"/>
          <c:w val="0.55550136456823496"/>
          <c:h val="0.68840823287559749"/>
        </c:manualLayout>
      </c:layout>
      <c:barChart>
        <c:barDir val="col"/>
        <c:grouping val="clustered"/>
        <c:varyColors val="0"/>
        <c:ser>
          <c:idx val="1"/>
          <c:order val="0"/>
          <c:tx>
            <c:strRef>
              <c:f>'３９．商業 '!$G$3</c:f>
              <c:strCache>
                <c:ptCount val="1"/>
                <c:pt idx="0">
                  <c:v>商店数（事業所）</c:v>
                </c:pt>
              </c:strCache>
            </c:strRef>
          </c:tx>
          <c:spPr>
            <a:solidFill>
              <a:srgbClr val="FF99CC"/>
            </a:solidFill>
            <a:ln w="12700">
              <a:solidFill>
                <a:srgbClr val="000000"/>
              </a:solidFill>
              <a:prstDash val="solid"/>
            </a:ln>
          </c:spPr>
          <c:invertIfNegative val="0"/>
          <c:cat>
            <c:strRef>
              <c:f>'３９．商業 '!$F$4:$F$7</c:f>
              <c:strCache>
                <c:ptCount val="4"/>
                <c:pt idx="0">
                  <c:v>Ｈ24</c:v>
                </c:pt>
                <c:pt idx="1">
                  <c:v>Ｈ26</c:v>
                </c:pt>
                <c:pt idx="2">
                  <c:v>Ｈ28</c:v>
                </c:pt>
                <c:pt idx="3">
                  <c:v>R3</c:v>
                </c:pt>
              </c:strCache>
            </c:strRef>
          </c:cat>
          <c:val>
            <c:numRef>
              <c:f>'３９．商業 '!$G$4:$G$7</c:f>
              <c:numCache>
                <c:formatCode>#,##0_);[Red]\(#,##0\)</c:formatCode>
                <c:ptCount val="4"/>
                <c:pt idx="0">
                  <c:v>119</c:v>
                </c:pt>
                <c:pt idx="1">
                  <c:v>175</c:v>
                </c:pt>
                <c:pt idx="2">
                  <c:v>210</c:v>
                </c:pt>
                <c:pt idx="3">
                  <c:v>192</c:v>
                </c:pt>
              </c:numCache>
            </c:numRef>
          </c:val>
          <c:extLst>
            <c:ext xmlns:c16="http://schemas.microsoft.com/office/drawing/2014/chart" uri="{C3380CC4-5D6E-409C-BE32-E72D297353CC}">
              <c16:uniqueId val="{00000000-D539-4D6B-978A-1F0E498BEE0B}"/>
            </c:ext>
          </c:extLst>
        </c:ser>
        <c:ser>
          <c:idx val="0"/>
          <c:order val="1"/>
          <c:tx>
            <c:strRef>
              <c:f>'３９．商業 '!$H$3</c:f>
              <c:strCache>
                <c:ptCount val="1"/>
                <c:pt idx="0">
                  <c:v>従業員数（人）</c:v>
                </c:pt>
              </c:strCache>
            </c:strRef>
          </c:tx>
          <c:spPr>
            <a:solidFill>
              <a:srgbClr val="FFFFCC"/>
            </a:solidFill>
            <a:ln w="12700">
              <a:solidFill>
                <a:srgbClr val="000000"/>
              </a:solidFill>
              <a:prstDash val="solid"/>
            </a:ln>
          </c:spPr>
          <c:invertIfNegative val="0"/>
          <c:cat>
            <c:strRef>
              <c:f>'３９．商業 '!$F$4:$F$7</c:f>
              <c:strCache>
                <c:ptCount val="4"/>
                <c:pt idx="0">
                  <c:v>Ｈ24</c:v>
                </c:pt>
                <c:pt idx="1">
                  <c:v>Ｈ26</c:v>
                </c:pt>
                <c:pt idx="2">
                  <c:v>Ｈ28</c:v>
                </c:pt>
                <c:pt idx="3">
                  <c:v>R3</c:v>
                </c:pt>
              </c:strCache>
            </c:strRef>
          </c:cat>
          <c:val>
            <c:numRef>
              <c:f>'３９．商業 '!$H$4:$H$7</c:f>
              <c:numCache>
                <c:formatCode>#,##0_);[Red]\(#,##0\)</c:formatCode>
                <c:ptCount val="4"/>
                <c:pt idx="0">
                  <c:v>925</c:v>
                </c:pt>
                <c:pt idx="1">
                  <c:v>1492</c:v>
                </c:pt>
                <c:pt idx="2">
                  <c:v>1606</c:v>
                </c:pt>
                <c:pt idx="3">
                  <c:v>1774</c:v>
                </c:pt>
              </c:numCache>
            </c:numRef>
          </c:val>
          <c:extLst>
            <c:ext xmlns:c16="http://schemas.microsoft.com/office/drawing/2014/chart" uri="{C3380CC4-5D6E-409C-BE32-E72D297353CC}">
              <c16:uniqueId val="{00000001-D539-4D6B-978A-1F0E498BEE0B}"/>
            </c:ext>
          </c:extLst>
        </c:ser>
        <c:dLbls>
          <c:showLegendKey val="0"/>
          <c:showVal val="0"/>
          <c:showCatName val="0"/>
          <c:showSerName val="0"/>
          <c:showPercent val="0"/>
          <c:showBubbleSize val="0"/>
        </c:dLbls>
        <c:gapWidth val="150"/>
        <c:axId val="1184393327"/>
        <c:axId val="1"/>
      </c:barChart>
      <c:lineChart>
        <c:grouping val="standard"/>
        <c:varyColors val="0"/>
        <c:ser>
          <c:idx val="2"/>
          <c:order val="2"/>
          <c:tx>
            <c:strRef>
              <c:f>'３９．商業 '!$I$3</c:f>
              <c:strCache>
                <c:ptCount val="1"/>
                <c:pt idx="0">
                  <c:v>年間商品販売額（百万円）</c:v>
                </c:pt>
              </c:strCache>
            </c:strRef>
          </c:tx>
          <c:spPr>
            <a:ln w="12700">
              <a:solidFill>
                <a:srgbClr val="0000FF"/>
              </a:solidFill>
              <a:prstDash val="solid"/>
            </a:ln>
          </c:spPr>
          <c:marker>
            <c:symbol val="diamond"/>
            <c:size val="5"/>
            <c:spPr>
              <a:solidFill>
                <a:srgbClr val="6699FF"/>
              </a:solidFill>
              <a:ln>
                <a:solidFill>
                  <a:srgbClr val="0000FF"/>
                </a:solidFill>
                <a:prstDash val="solid"/>
              </a:ln>
            </c:spPr>
          </c:marker>
          <c:cat>
            <c:strRef>
              <c:f>'３９．商業 '!$F$4:$F$7</c:f>
              <c:strCache>
                <c:ptCount val="4"/>
                <c:pt idx="0">
                  <c:v>Ｈ24</c:v>
                </c:pt>
                <c:pt idx="1">
                  <c:v>Ｈ26</c:v>
                </c:pt>
                <c:pt idx="2">
                  <c:v>Ｈ28</c:v>
                </c:pt>
                <c:pt idx="3">
                  <c:v>R3</c:v>
                </c:pt>
              </c:strCache>
            </c:strRef>
          </c:cat>
          <c:val>
            <c:numRef>
              <c:f>'３９．商業 '!$I$4:$I$7</c:f>
              <c:numCache>
                <c:formatCode>#,##0_);[Red]\(#,##0\)</c:formatCode>
                <c:ptCount val="4"/>
                <c:pt idx="0">
                  <c:v>18555</c:v>
                </c:pt>
                <c:pt idx="1">
                  <c:v>24559</c:v>
                </c:pt>
                <c:pt idx="2">
                  <c:v>37297</c:v>
                </c:pt>
                <c:pt idx="3">
                  <c:v>37964</c:v>
                </c:pt>
              </c:numCache>
            </c:numRef>
          </c:val>
          <c:smooth val="0"/>
          <c:extLst>
            <c:ext xmlns:c16="http://schemas.microsoft.com/office/drawing/2014/chart" uri="{C3380CC4-5D6E-409C-BE32-E72D297353CC}">
              <c16:uniqueId val="{00000002-D539-4D6B-978A-1F0E498BEE0B}"/>
            </c:ext>
          </c:extLst>
        </c:ser>
        <c:dLbls>
          <c:showLegendKey val="0"/>
          <c:showVal val="0"/>
          <c:showCatName val="0"/>
          <c:showSerName val="0"/>
          <c:showPercent val="0"/>
          <c:showBubbleSize val="0"/>
        </c:dLbls>
        <c:marker val="1"/>
        <c:smooth val="0"/>
        <c:axId val="3"/>
        <c:axId val="4"/>
      </c:lineChart>
      <c:catAx>
        <c:axId val="118439332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0"/>
        <c:lblAlgn val="ctr"/>
        <c:lblOffset val="100"/>
        <c:tickLblSkip val="1"/>
        <c:tickMarkSkip val="1"/>
        <c:noMultiLvlLbl val="0"/>
      </c:catAx>
      <c:valAx>
        <c:axId val="1"/>
        <c:scaling>
          <c:orientation val="minMax"/>
        </c:scaling>
        <c:delete val="0"/>
        <c:axPos val="l"/>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商店数（事業所）</a:t>
                </a:r>
              </a:p>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従業員数（人）</a:t>
                </a:r>
              </a:p>
            </c:rich>
          </c:tx>
          <c:layout>
            <c:manualLayout>
              <c:xMode val="edge"/>
              <c:yMode val="edge"/>
              <c:x val="1.2116878870932752E-2"/>
              <c:y val="0.26086958587190173"/>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18439332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年間商品販売額</a:t>
                </a:r>
              </a:p>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（百万円）</a:t>
                </a:r>
              </a:p>
            </c:rich>
          </c:tx>
          <c:layout>
            <c:manualLayout>
              <c:xMode val="edge"/>
              <c:yMode val="edge"/>
              <c:x val="0.72243570601578999"/>
              <c:y val="0.3055557181746334"/>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76776145870987689"/>
          <c:y val="0.32102762247655847"/>
          <c:w val="0.22652529586496295"/>
          <c:h val="0.52844500385407212"/>
        </c:manualLayout>
      </c:layout>
      <c:overlay val="0"/>
      <c:spPr>
        <a:solidFill>
          <a:srgbClr val="FFFFFF"/>
        </a:solidFill>
        <a:ln w="3175">
          <a:solidFill>
            <a:srgbClr val="000000"/>
          </a:solidFill>
          <a:prstDash val="solid"/>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製造業の推移</a:t>
            </a:r>
          </a:p>
        </c:rich>
      </c:tx>
      <c:layout>
        <c:manualLayout>
          <c:xMode val="edge"/>
          <c:yMode val="edge"/>
          <c:x val="0.46300020189783969"/>
          <c:y val="3.2344942212296807E-2"/>
        </c:manualLayout>
      </c:layout>
      <c:overlay val="0"/>
      <c:spPr>
        <a:noFill/>
        <a:ln w="25400">
          <a:noFill/>
        </a:ln>
      </c:spPr>
    </c:title>
    <c:autoTitleDeleted val="0"/>
    <c:plotArea>
      <c:layout>
        <c:manualLayout>
          <c:layoutTarget val="inner"/>
          <c:xMode val="edge"/>
          <c:yMode val="edge"/>
          <c:x val="6.1550615599019518E-2"/>
          <c:y val="0.15258250940459353"/>
          <c:w val="0.73658213864538646"/>
          <c:h val="0.78403935601744978"/>
        </c:manualLayout>
      </c:layout>
      <c:barChart>
        <c:barDir val="col"/>
        <c:grouping val="clustered"/>
        <c:varyColors val="0"/>
        <c:ser>
          <c:idx val="1"/>
          <c:order val="0"/>
          <c:tx>
            <c:strRef>
              <c:f>'４０．工業 '!$B$2</c:f>
              <c:strCache>
                <c:ptCount val="1"/>
                <c:pt idx="0">
                  <c:v>製造業事業所数
(事業所）</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a:latin typeface="ＭＳ ゴシック" panose="020B0609070205080204" pitchFamily="49" charset="-128"/>
                    <a:ea typeface="ＭＳ ゴシック" panose="020B0609070205080204" pitchFamily="49"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'４０．工業 '!$A$3:$A$30</c:f>
              <c:strCache>
                <c:ptCount val="28"/>
                <c:pt idx="0">
                  <c:v>Ｈ5</c:v>
                </c:pt>
                <c:pt idx="1">
                  <c:v>Ｈ6</c:v>
                </c:pt>
                <c:pt idx="2">
                  <c:v>Ｈ7</c:v>
                </c:pt>
                <c:pt idx="3">
                  <c:v>Ｈ8</c:v>
                </c:pt>
                <c:pt idx="4">
                  <c:v>Ｈ9</c:v>
                </c:pt>
                <c:pt idx="5">
                  <c:v>Ｈ10</c:v>
                </c:pt>
                <c:pt idx="6">
                  <c:v>Ｈ11</c:v>
                </c:pt>
                <c:pt idx="7">
                  <c:v>Ｈ12</c:v>
                </c:pt>
                <c:pt idx="8">
                  <c:v>Ｈ13</c:v>
                </c:pt>
                <c:pt idx="9">
                  <c:v>Ｈ14</c:v>
                </c:pt>
                <c:pt idx="10">
                  <c:v>Ｈ15</c:v>
                </c:pt>
                <c:pt idx="11">
                  <c:v>Ｈ16</c:v>
                </c:pt>
                <c:pt idx="12">
                  <c:v>Ｈ17</c:v>
                </c:pt>
                <c:pt idx="13">
                  <c:v>Ｈ18</c:v>
                </c:pt>
                <c:pt idx="14">
                  <c:v>Ｈ19</c:v>
                </c:pt>
                <c:pt idx="15">
                  <c:v>Ｈ20</c:v>
                </c:pt>
                <c:pt idx="16">
                  <c:v>Ｈ21</c:v>
                </c:pt>
                <c:pt idx="17">
                  <c:v>Ｈ22</c:v>
                </c:pt>
                <c:pt idx="18">
                  <c:v>Ｈ23</c:v>
                </c:pt>
                <c:pt idx="19">
                  <c:v>Ｈ24</c:v>
                </c:pt>
                <c:pt idx="20">
                  <c:v>Ｈ25</c:v>
                </c:pt>
                <c:pt idx="21">
                  <c:v>H26</c:v>
                </c:pt>
                <c:pt idx="22">
                  <c:v>Ｈ28</c:v>
                </c:pt>
                <c:pt idx="23">
                  <c:v>Ｈ29</c:v>
                </c:pt>
                <c:pt idx="24">
                  <c:v>H30</c:v>
                </c:pt>
                <c:pt idx="25">
                  <c:v>R1</c:v>
                </c:pt>
                <c:pt idx="26">
                  <c:v>R2</c:v>
                </c:pt>
                <c:pt idx="27">
                  <c:v>R3</c:v>
                </c:pt>
              </c:strCache>
            </c:strRef>
          </c:cat>
          <c:val>
            <c:numRef>
              <c:f>'４０．工業 '!$B$3:$B$30</c:f>
              <c:numCache>
                <c:formatCode>#,##0_);[Red]\(#,##0\)</c:formatCode>
                <c:ptCount val="28"/>
                <c:pt idx="0">
                  <c:v>118</c:v>
                </c:pt>
                <c:pt idx="1">
                  <c:v>117</c:v>
                </c:pt>
                <c:pt idx="2">
                  <c:v>115</c:v>
                </c:pt>
                <c:pt idx="3">
                  <c:v>110</c:v>
                </c:pt>
                <c:pt idx="4">
                  <c:v>105</c:v>
                </c:pt>
                <c:pt idx="5">
                  <c:v>102</c:v>
                </c:pt>
                <c:pt idx="6">
                  <c:v>97</c:v>
                </c:pt>
                <c:pt idx="7" formatCode="General">
                  <c:v>97</c:v>
                </c:pt>
                <c:pt idx="8" formatCode="General">
                  <c:v>95</c:v>
                </c:pt>
                <c:pt idx="9" formatCode="General">
                  <c:v>90</c:v>
                </c:pt>
                <c:pt idx="10" formatCode="General">
                  <c:v>93</c:v>
                </c:pt>
                <c:pt idx="11" formatCode="General">
                  <c:v>81</c:v>
                </c:pt>
                <c:pt idx="12" formatCode="General">
                  <c:v>84</c:v>
                </c:pt>
                <c:pt idx="13" formatCode="General">
                  <c:v>82</c:v>
                </c:pt>
                <c:pt idx="14" formatCode="General">
                  <c:v>89</c:v>
                </c:pt>
                <c:pt idx="15" formatCode="General">
                  <c:v>93</c:v>
                </c:pt>
                <c:pt idx="16" formatCode="General">
                  <c:v>88</c:v>
                </c:pt>
                <c:pt idx="17" formatCode="General">
                  <c:v>80</c:v>
                </c:pt>
                <c:pt idx="18" formatCode="General">
                  <c:v>90</c:v>
                </c:pt>
                <c:pt idx="19" formatCode="General">
                  <c:v>81</c:v>
                </c:pt>
                <c:pt idx="20" formatCode="General">
                  <c:v>80</c:v>
                </c:pt>
                <c:pt idx="21" formatCode="General">
                  <c:v>79</c:v>
                </c:pt>
                <c:pt idx="22" formatCode="General">
                  <c:v>83</c:v>
                </c:pt>
                <c:pt idx="23" formatCode="General">
                  <c:v>84</c:v>
                </c:pt>
                <c:pt idx="24" formatCode="General">
                  <c:v>84</c:v>
                </c:pt>
                <c:pt idx="25" formatCode="General">
                  <c:v>78</c:v>
                </c:pt>
                <c:pt idx="26" formatCode="General">
                  <c:v>84</c:v>
                </c:pt>
                <c:pt idx="27" formatCode="General">
                  <c:v>90</c:v>
                </c:pt>
              </c:numCache>
            </c:numRef>
          </c:val>
          <c:extLst>
            <c:ext xmlns:c16="http://schemas.microsoft.com/office/drawing/2014/chart" uri="{C3380CC4-5D6E-409C-BE32-E72D297353CC}">
              <c16:uniqueId val="{00000000-F47C-4199-8ED1-7468E4B5AD68}"/>
            </c:ext>
          </c:extLst>
        </c:ser>
        <c:ser>
          <c:idx val="0"/>
          <c:order val="1"/>
          <c:tx>
            <c:strRef>
              <c:f>'４０．工業 '!$C$2</c:f>
              <c:strCache>
                <c:ptCount val="1"/>
                <c:pt idx="0">
                  <c:v>製造業従業者数
（人）</c:v>
                </c:pt>
              </c:strCache>
            </c:strRef>
          </c:tx>
          <c:spPr>
            <a:solidFill>
              <a:srgbClr val="CCFFCC"/>
            </a:solidFill>
            <a:ln w="12700">
              <a:solidFill>
                <a:srgbClr val="000000"/>
              </a:solidFill>
              <a:prstDash val="solid"/>
            </a:ln>
          </c:spPr>
          <c:invertIfNegative val="0"/>
          <c:cat>
            <c:strRef>
              <c:f>'４０．工業 '!$A$3:$A$30</c:f>
              <c:strCache>
                <c:ptCount val="28"/>
                <c:pt idx="0">
                  <c:v>Ｈ5</c:v>
                </c:pt>
                <c:pt idx="1">
                  <c:v>Ｈ6</c:v>
                </c:pt>
                <c:pt idx="2">
                  <c:v>Ｈ7</c:v>
                </c:pt>
                <c:pt idx="3">
                  <c:v>Ｈ8</c:v>
                </c:pt>
                <c:pt idx="4">
                  <c:v>Ｈ9</c:v>
                </c:pt>
                <c:pt idx="5">
                  <c:v>Ｈ10</c:v>
                </c:pt>
                <c:pt idx="6">
                  <c:v>Ｈ11</c:v>
                </c:pt>
                <c:pt idx="7">
                  <c:v>Ｈ12</c:v>
                </c:pt>
                <c:pt idx="8">
                  <c:v>Ｈ13</c:v>
                </c:pt>
                <c:pt idx="9">
                  <c:v>Ｈ14</c:v>
                </c:pt>
                <c:pt idx="10">
                  <c:v>Ｈ15</c:v>
                </c:pt>
                <c:pt idx="11">
                  <c:v>Ｈ16</c:v>
                </c:pt>
                <c:pt idx="12">
                  <c:v>Ｈ17</c:v>
                </c:pt>
                <c:pt idx="13">
                  <c:v>Ｈ18</c:v>
                </c:pt>
                <c:pt idx="14">
                  <c:v>Ｈ19</c:v>
                </c:pt>
                <c:pt idx="15">
                  <c:v>Ｈ20</c:v>
                </c:pt>
                <c:pt idx="16">
                  <c:v>Ｈ21</c:v>
                </c:pt>
                <c:pt idx="17">
                  <c:v>Ｈ22</c:v>
                </c:pt>
                <c:pt idx="18">
                  <c:v>Ｈ23</c:v>
                </c:pt>
                <c:pt idx="19">
                  <c:v>Ｈ24</c:v>
                </c:pt>
                <c:pt idx="20">
                  <c:v>Ｈ25</c:v>
                </c:pt>
                <c:pt idx="21">
                  <c:v>H26</c:v>
                </c:pt>
                <c:pt idx="22">
                  <c:v>Ｈ28</c:v>
                </c:pt>
                <c:pt idx="23">
                  <c:v>Ｈ29</c:v>
                </c:pt>
                <c:pt idx="24">
                  <c:v>H30</c:v>
                </c:pt>
                <c:pt idx="25">
                  <c:v>R1</c:v>
                </c:pt>
                <c:pt idx="26">
                  <c:v>R2</c:v>
                </c:pt>
                <c:pt idx="27">
                  <c:v>R3</c:v>
                </c:pt>
              </c:strCache>
            </c:strRef>
          </c:cat>
          <c:val>
            <c:numRef>
              <c:f>'４０．工業 '!$C$3:$C$30</c:f>
              <c:numCache>
                <c:formatCode>#,##0_);[Red]\(#,##0\)</c:formatCode>
                <c:ptCount val="28"/>
                <c:pt idx="0">
                  <c:v>3553</c:v>
                </c:pt>
                <c:pt idx="1">
                  <c:v>3416</c:v>
                </c:pt>
                <c:pt idx="2">
                  <c:v>3423</c:v>
                </c:pt>
                <c:pt idx="3">
                  <c:v>3302</c:v>
                </c:pt>
                <c:pt idx="4">
                  <c:v>3336</c:v>
                </c:pt>
                <c:pt idx="5">
                  <c:v>3402</c:v>
                </c:pt>
                <c:pt idx="6">
                  <c:v>3564</c:v>
                </c:pt>
                <c:pt idx="7">
                  <c:v>3313</c:v>
                </c:pt>
                <c:pt idx="8">
                  <c:v>4028</c:v>
                </c:pt>
                <c:pt idx="9">
                  <c:v>3552</c:v>
                </c:pt>
                <c:pt idx="10">
                  <c:v>3527</c:v>
                </c:pt>
                <c:pt idx="11">
                  <c:v>3466</c:v>
                </c:pt>
                <c:pt idx="12">
                  <c:v>3689</c:v>
                </c:pt>
                <c:pt idx="13">
                  <c:v>3774</c:v>
                </c:pt>
                <c:pt idx="14">
                  <c:v>4304</c:v>
                </c:pt>
                <c:pt idx="15">
                  <c:v>4258</c:v>
                </c:pt>
                <c:pt idx="16">
                  <c:v>3964</c:v>
                </c:pt>
                <c:pt idx="17">
                  <c:v>4397</c:v>
                </c:pt>
                <c:pt idx="18">
                  <c:v>4647</c:v>
                </c:pt>
                <c:pt idx="19">
                  <c:v>4155</c:v>
                </c:pt>
                <c:pt idx="20">
                  <c:v>4296</c:v>
                </c:pt>
                <c:pt idx="21">
                  <c:v>3853</c:v>
                </c:pt>
                <c:pt idx="22">
                  <c:v>4311</c:v>
                </c:pt>
                <c:pt idx="23">
                  <c:v>4595</c:v>
                </c:pt>
                <c:pt idx="24">
                  <c:v>4812</c:v>
                </c:pt>
                <c:pt idx="25">
                  <c:v>4791</c:v>
                </c:pt>
                <c:pt idx="26">
                  <c:v>4711</c:v>
                </c:pt>
                <c:pt idx="27">
                  <c:v>5075</c:v>
                </c:pt>
              </c:numCache>
            </c:numRef>
          </c:val>
          <c:extLst>
            <c:ext xmlns:c16="http://schemas.microsoft.com/office/drawing/2014/chart" uri="{C3380CC4-5D6E-409C-BE32-E72D297353CC}">
              <c16:uniqueId val="{00000001-F47C-4199-8ED1-7468E4B5AD68}"/>
            </c:ext>
          </c:extLst>
        </c:ser>
        <c:dLbls>
          <c:showLegendKey val="0"/>
          <c:showVal val="0"/>
          <c:showCatName val="0"/>
          <c:showSerName val="0"/>
          <c:showPercent val="0"/>
          <c:showBubbleSize val="0"/>
        </c:dLbls>
        <c:gapWidth val="150"/>
        <c:axId val="1184388751"/>
        <c:axId val="1"/>
      </c:barChart>
      <c:lineChart>
        <c:grouping val="standard"/>
        <c:varyColors val="0"/>
        <c:ser>
          <c:idx val="2"/>
          <c:order val="2"/>
          <c:tx>
            <c:strRef>
              <c:f>'４０．工業 '!$D$2</c:f>
              <c:strCache>
                <c:ptCount val="1"/>
                <c:pt idx="0">
                  <c:v>製造品出荷額等
（百万円）</c:v>
                </c:pt>
              </c:strCache>
            </c:strRef>
          </c:tx>
          <c:spPr>
            <a:ln w="12700">
              <a:solidFill>
                <a:srgbClr val="0000FF"/>
              </a:solidFill>
              <a:prstDash val="solid"/>
            </a:ln>
          </c:spPr>
          <c:marker>
            <c:symbol val="diamond"/>
            <c:size val="5"/>
            <c:spPr>
              <a:solidFill>
                <a:srgbClr val="CC99FF"/>
              </a:solidFill>
              <a:ln>
                <a:solidFill>
                  <a:srgbClr val="0000FF"/>
                </a:solidFill>
                <a:prstDash val="solid"/>
              </a:ln>
            </c:spPr>
          </c:marker>
          <c:cat>
            <c:strRef>
              <c:f>'４０．工業 '!$A$3:$A$30</c:f>
              <c:strCache>
                <c:ptCount val="28"/>
                <c:pt idx="0">
                  <c:v>Ｈ5</c:v>
                </c:pt>
                <c:pt idx="1">
                  <c:v>Ｈ6</c:v>
                </c:pt>
                <c:pt idx="2">
                  <c:v>Ｈ7</c:v>
                </c:pt>
                <c:pt idx="3">
                  <c:v>Ｈ8</c:v>
                </c:pt>
                <c:pt idx="4">
                  <c:v>Ｈ9</c:v>
                </c:pt>
                <c:pt idx="5">
                  <c:v>Ｈ10</c:v>
                </c:pt>
                <c:pt idx="6">
                  <c:v>Ｈ11</c:v>
                </c:pt>
                <c:pt idx="7">
                  <c:v>Ｈ12</c:v>
                </c:pt>
                <c:pt idx="8">
                  <c:v>Ｈ13</c:v>
                </c:pt>
                <c:pt idx="9">
                  <c:v>Ｈ14</c:v>
                </c:pt>
                <c:pt idx="10">
                  <c:v>Ｈ15</c:v>
                </c:pt>
                <c:pt idx="11">
                  <c:v>Ｈ16</c:v>
                </c:pt>
                <c:pt idx="12">
                  <c:v>Ｈ17</c:v>
                </c:pt>
                <c:pt idx="13">
                  <c:v>Ｈ18</c:v>
                </c:pt>
                <c:pt idx="14">
                  <c:v>Ｈ19</c:v>
                </c:pt>
                <c:pt idx="15">
                  <c:v>Ｈ20</c:v>
                </c:pt>
                <c:pt idx="16">
                  <c:v>Ｈ21</c:v>
                </c:pt>
                <c:pt idx="17">
                  <c:v>Ｈ22</c:v>
                </c:pt>
                <c:pt idx="18">
                  <c:v>Ｈ23</c:v>
                </c:pt>
                <c:pt idx="19">
                  <c:v>Ｈ24</c:v>
                </c:pt>
                <c:pt idx="20">
                  <c:v>Ｈ25</c:v>
                </c:pt>
                <c:pt idx="21">
                  <c:v>H26</c:v>
                </c:pt>
                <c:pt idx="22">
                  <c:v>Ｈ28</c:v>
                </c:pt>
                <c:pt idx="23">
                  <c:v>Ｈ29</c:v>
                </c:pt>
                <c:pt idx="24">
                  <c:v>H30</c:v>
                </c:pt>
                <c:pt idx="25">
                  <c:v>R1</c:v>
                </c:pt>
                <c:pt idx="26">
                  <c:v>R2</c:v>
                </c:pt>
                <c:pt idx="27">
                  <c:v>R3</c:v>
                </c:pt>
              </c:strCache>
            </c:strRef>
          </c:cat>
          <c:val>
            <c:numRef>
              <c:f>'４０．工業 '!$D$3:$D$30</c:f>
              <c:numCache>
                <c:formatCode>#,##0_);[Red]\(#,##0\)</c:formatCode>
                <c:ptCount val="28"/>
                <c:pt idx="0">
                  <c:v>81707</c:v>
                </c:pt>
                <c:pt idx="1">
                  <c:v>84296</c:v>
                </c:pt>
                <c:pt idx="2">
                  <c:v>82348</c:v>
                </c:pt>
                <c:pt idx="3">
                  <c:v>78143</c:v>
                </c:pt>
                <c:pt idx="4">
                  <c:v>90036</c:v>
                </c:pt>
                <c:pt idx="5">
                  <c:v>93250</c:v>
                </c:pt>
                <c:pt idx="6">
                  <c:v>89424</c:v>
                </c:pt>
                <c:pt idx="7">
                  <c:v>83861</c:v>
                </c:pt>
                <c:pt idx="8">
                  <c:v>87128</c:v>
                </c:pt>
                <c:pt idx="9">
                  <c:v>86115</c:v>
                </c:pt>
                <c:pt idx="10">
                  <c:v>90504</c:v>
                </c:pt>
                <c:pt idx="11">
                  <c:v>94868</c:v>
                </c:pt>
                <c:pt idx="12">
                  <c:v>106550</c:v>
                </c:pt>
                <c:pt idx="13">
                  <c:v>115780</c:v>
                </c:pt>
                <c:pt idx="14">
                  <c:v>127850</c:v>
                </c:pt>
                <c:pt idx="15">
                  <c:v>136236</c:v>
                </c:pt>
                <c:pt idx="16">
                  <c:v>124030</c:v>
                </c:pt>
                <c:pt idx="17">
                  <c:v>138317</c:v>
                </c:pt>
                <c:pt idx="18">
                  <c:v>131825</c:v>
                </c:pt>
                <c:pt idx="19">
                  <c:v>144567</c:v>
                </c:pt>
                <c:pt idx="20">
                  <c:v>147839</c:v>
                </c:pt>
                <c:pt idx="21">
                  <c:v>154090</c:v>
                </c:pt>
                <c:pt idx="22">
                  <c:v>152682</c:v>
                </c:pt>
                <c:pt idx="23">
                  <c:v>143539</c:v>
                </c:pt>
                <c:pt idx="24">
                  <c:v>155326</c:v>
                </c:pt>
                <c:pt idx="25">
                  <c:v>167444</c:v>
                </c:pt>
                <c:pt idx="26">
                  <c:v>171124</c:v>
                </c:pt>
                <c:pt idx="27">
                  <c:v>147960</c:v>
                </c:pt>
              </c:numCache>
            </c:numRef>
          </c:val>
          <c:smooth val="0"/>
          <c:extLst>
            <c:ext xmlns:c16="http://schemas.microsoft.com/office/drawing/2014/chart" uri="{C3380CC4-5D6E-409C-BE32-E72D297353CC}">
              <c16:uniqueId val="{00000002-F47C-4199-8ED1-7468E4B5AD68}"/>
            </c:ext>
          </c:extLst>
        </c:ser>
        <c:dLbls>
          <c:showLegendKey val="0"/>
          <c:showVal val="0"/>
          <c:showCatName val="0"/>
          <c:showSerName val="0"/>
          <c:showPercent val="0"/>
          <c:showBubbleSize val="0"/>
        </c:dLbls>
        <c:marker val="1"/>
        <c:smooth val="0"/>
        <c:axId val="3"/>
        <c:axId val="4"/>
      </c:lineChart>
      <c:catAx>
        <c:axId val="1184388751"/>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0"/>
        <c:lblAlgn val="ctr"/>
        <c:lblOffset val="100"/>
        <c:tickLblSkip val="1"/>
        <c:tickMarkSkip val="1"/>
        <c:noMultiLvlLbl val="0"/>
      </c:catAx>
      <c:valAx>
        <c:axId val="1"/>
        <c:scaling>
          <c:orientation val="minMax"/>
        </c:scaling>
        <c:delete val="0"/>
        <c:axPos val="l"/>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製造業事業所数（事業所）
製造業従業者数（人）</a:t>
                </a:r>
              </a:p>
            </c:rich>
          </c:tx>
          <c:layout>
            <c:manualLayout>
              <c:xMode val="edge"/>
              <c:yMode val="edge"/>
              <c:x val="5.103845714937807E-3"/>
              <c:y val="0.3099734892293393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18438875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製造品集荷額（百万円）</a:t>
                </a:r>
              </a:p>
            </c:rich>
          </c:tx>
          <c:layout>
            <c:manualLayout>
              <c:xMode val="edge"/>
              <c:yMode val="edge"/>
              <c:x val="0.83836238418915587"/>
              <c:y val="0.29577447073394553"/>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8721375328083989"/>
          <c:y val="0.32497535948118544"/>
          <c:w val="0.11111391076115486"/>
          <c:h val="0.24619771640693267"/>
        </c:manualLayout>
      </c:layout>
      <c:overlay val="0"/>
      <c:spPr>
        <a:solidFill>
          <a:srgbClr val="FFFFFF"/>
        </a:solidFill>
        <a:ln w="3175">
          <a:solidFill>
            <a:srgbClr val="000000"/>
          </a:solidFill>
          <a:prstDash val="solid"/>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土地利用の推移（構成比）</a:t>
            </a:r>
          </a:p>
        </c:rich>
      </c:tx>
      <c:layout>
        <c:manualLayout>
          <c:xMode val="edge"/>
          <c:yMode val="edge"/>
          <c:x val="0.31495522116134617"/>
          <c:y val="5.2181935681365962E-2"/>
        </c:manualLayout>
      </c:layout>
      <c:overlay val="0"/>
      <c:spPr>
        <a:noFill/>
        <a:ln w="25400">
          <a:noFill/>
        </a:ln>
      </c:spPr>
    </c:title>
    <c:autoTitleDeleted val="0"/>
    <c:plotArea>
      <c:layout>
        <c:manualLayout>
          <c:layoutTarget val="inner"/>
          <c:xMode val="edge"/>
          <c:yMode val="edge"/>
          <c:x val="8.613728129205922E-2"/>
          <c:y val="0.17150417873951118"/>
          <c:w val="0.66890982503364793"/>
          <c:h val="0.7018478699186157"/>
        </c:manualLayout>
      </c:layout>
      <c:lineChart>
        <c:grouping val="standard"/>
        <c:varyColors val="0"/>
        <c:ser>
          <c:idx val="1"/>
          <c:order val="0"/>
          <c:tx>
            <c:v>農地</c:v>
          </c:tx>
          <c:spPr>
            <a:ln w="12700">
              <a:solidFill>
                <a:srgbClr val="FF00FF"/>
              </a:solidFill>
              <a:prstDash val="solid"/>
            </a:ln>
          </c:spPr>
          <c:marker>
            <c:symbol val="square"/>
            <c:size val="5"/>
            <c:spPr>
              <a:solidFill>
                <a:srgbClr val="FF00FF"/>
              </a:solidFill>
              <a:ln>
                <a:solidFill>
                  <a:srgbClr val="FF00FF"/>
                </a:solidFill>
                <a:prstDash val="solid"/>
              </a:ln>
            </c:spPr>
          </c:marker>
          <c:cat>
            <c:strRef>
              <c:f>'０４．土地利用の推移'!$C$3:$J$3</c:f>
              <c:strCache>
                <c:ptCount val="8"/>
                <c:pt idx="0">
                  <c:v>Ｓ63</c:v>
                </c:pt>
                <c:pt idx="1">
                  <c:v>Ｈ5</c:v>
                </c:pt>
                <c:pt idx="2">
                  <c:v>Ｈ10</c:v>
                </c:pt>
                <c:pt idx="3">
                  <c:v>Ｈ15</c:v>
                </c:pt>
                <c:pt idx="4">
                  <c:v>Ｈ20</c:v>
                </c:pt>
                <c:pt idx="5">
                  <c:v>Ｈ25</c:v>
                </c:pt>
                <c:pt idx="6">
                  <c:v>Ｈ30</c:v>
                </c:pt>
                <c:pt idx="7">
                  <c:v>R5</c:v>
                </c:pt>
              </c:strCache>
            </c:strRef>
          </c:cat>
          <c:val>
            <c:numRef>
              <c:f>'０４．土地利用の推移'!$C$5:$J$5</c:f>
              <c:numCache>
                <c:formatCode>0.0%</c:formatCode>
                <c:ptCount val="8"/>
                <c:pt idx="0">
                  <c:v>0.41399999999999998</c:v>
                </c:pt>
                <c:pt idx="1">
                  <c:v>0.39800000000000002</c:v>
                </c:pt>
                <c:pt idx="2">
                  <c:v>0.38</c:v>
                </c:pt>
                <c:pt idx="3">
                  <c:v>0.35</c:v>
                </c:pt>
                <c:pt idx="4">
                  <c:v>0.33700000000000002</c:v>
                </c:pt>
                <c:pt idx="5">
                  <c:v>0.34799999999999998</c:v>
                </c:pt>
                <c:pt idx="6">
                  <c:v>0.33100000000000002</c:v>
                </c:pt>
                <c:pt idx="7">
                  <c:v>0.33100000000000002</c:v>
                </c:pt>
              </c:numCache>
            </c:numRef>
          </c:val>
          <c:smooth val="0"/>
          <c:extLst>
            <c:ext xmlns:c16="http://schemas.microsoft.com/office/drawing/2014/chart" uri="{C3380CC4-5D6E-409C-BE32-E72D297353CC}">
              <c16:uniqueId val="{00000000-BEE4-404A-B55B-20A397777FAC}"/>
            </c:ext>
          </c:extLst>
        </c:ser>
        <c:ser>
          <c:idx val="3"/>
          <c:order val="1"/>
          <c:tx>
            <c:v>宅地</c:v>
          </c:tx>
          <c:spPr>
            <a:ln w="12700">
              <a:solidFill>
                <a:srgbClr val="00FFFF"/>
              </a:solidFill>
              <a:prstDash val="solid"/>
            </a:ln>
          </c:spPr>
          <c:marker>
            <c:symbol val="x"/>
            <c:size val="5"/>
            <c:spPr>
              <a:noFill/>
              <a:ln>
                <a:solidFill>
                  <a:srgbClr val="00FFFF"/>
                </a:solidFill>
                <a:prstDash val="solid"/>
              </a:ln>
            </c:spPr>
          </c:marker>
          <c:cat>
            <c:strRef>
              <c:f>'０４．土地利用の推移'!$C$3:$J$3</c:f>
              <c:strCache>
                <c:ptCount val="8"/>
                <c:pt idx="0">
                  <c:v>Ｓ63</c:v>
                </c:pt>
                <c:pt idx="1">
                  <c:v>Ｈ5</c:v>
                </c:pt>
                <c:pt idx="2">
                  <c:v>Ｈ10</c:v>
                </c:pt>
                <c:pt idx="3">
                  <c:v>Ｈ15</c:v>
                </c:pt>
                <c:pt idx="4">
                  <c:v>Ｈ20</c:v>
                </c:pt>
                <c:pt idx="5">
                  <c:v>Ｈ25</c:v>
                </c:pt>
                <c:pt idx="6">
                  <c:v>Ｈ30</c:v>
                </c:pt>
                <c:pt idx="7">
                  <c:v>R5</c:v>
                </c:pt>
              </c:strCache>
            </c:strRef>
          </c:cat>
          <c:val>
            <c:numRef>
              <c:f>'０４．土地利用の推移'!$C$7:$J$7</c:f>
              <c:numCache>
                <c:formatCode>0.0%</c:formatCode>
                <c:ptCount val="8"/>
                <c:pt idx="0">
                  <c:v>0.13900000000000001</c:v>
                </c:pt>
                <c:pt idx="1">
                  <c:v>0.14799999999999999</c:v>
                </c:pt>
                <c:pt idx="2">
                  <c:v>0.17499999999999999</c:v>
                </c:pt>
                <c:pt idx="3">
                  <c:v>0.17100000000000001</c:v>
                </c:pt>
                <c:pt idx="4">
                  <c:v>0.189</c:v>
                </c:pt>
                <c:pt idx="5">
                  <c:v>0.214</c:v>
                </c:pt>
                <c:pt idx="6">
                  <c:v>0.223</c:v>
                </c:pt>
                <c:pt idx="7">
                  <c:v>0.223</c:v>
                </c:pt>
              </c:numCache>
            </c:numRef>
          </c:val>
          <c:smooth val="0"/>
          <c:extLst>
            <c:ext xmlns:c16="http://schemas.microsoft.com/office/drawing/2014/chart" uri="{C3380CC4-5D6E-409C-BE32-E72D297353CC}">
              <c16:uniqueId val="{00000001-BEE4-404A-B55B-20A397777FAC}"/>
            </c:ext>
          </c:extLst>
        </c:ser>
        <c:ser>
          <c:idx val="5"/>
          <c:order val="2"/>
          <c:tx>
            <c:v>山林・原野</c:v>
          </c:tx>
          <c:spPr>
            <a:ln w="12700">
              <a:solidFill>
                <a:srgbClr val="800000"/>
              </a:solidFill>
              <a:prstDash val="solid"/>
            </a:ln>
          </c:spPr>
          <c:marker>
            <c:symbol val="circle"/>
            <c:size val="5"/>
            <c:spPr>
              <a:solidFill>
                <a:srgbClr val="800000"/>
              </a:solidFill>
              <a:ln>
                <a:solidFill>
                  <a:srgbClr val="800000"/>
                </a:solidFill>
                <a:prstDash val="solid"/>
              </a:ln>
            </c:spPr>
          </c:marker>
          <c:cat>
            <c:strRef>
              <c:f>'０４．土地利用の推移'!$C$3:$J$3</c:f>
              <c:strCache>
                <c:ptCount val="8"/>
                <c:pt idx="0">
                  <c:v>Ｓ63</c:v>
                </c:pt>
                <c:pt idx="1">
                  <c:v>Ｈ5</c:v>
                </c:pt>
                <c:pt idx="2">
                  <c:v>Ｈ10</c:v>
                </c:pt>
                <c:pt idx="3">
                  <c:v>Ｈ15</c:v>
                </c:pt>
                <c:pt idx="4">
                  <c:v>Ｈ20</c:v>
                </c:pt>
                <c:pt idx="5">
                  <c:v>Ｈ25</c:v>
                </c:pt>
                <c:pt idx="6">
                  <c:v>Ｈ30</c:v>
                </c:pt>
                <c:pt idx="7">
                  <c:v>R5</c:v>
                </c:pt>
              </c:strCache>
            </c:strRef>
          </c:cat>
          <c:val>
            <c:numRef>
              <c:f>'０４．土地利用の推移'!$C$9:$J$9</c:f>
              <c:numCache>
                <c:formatCode>0.0%</c:formatCode>
                <c:ptCount val="8"/>
                <c:pt idx="0">
                  <c:v>7.1999999999999995E-2</c:v>
                </c:pt>
                <c:pt idx="1">
                  <c:v>7.0000000000000007E-2</c:v>
                </c:pt>
                <c:pt idx="2">
                  <c:v>6.8000000000000005E-2</c:v>
                </c:pt>
                <c:pt idx="3">
                  <c:v>5.6000000000000001E-2</c:v>
                </c:pt>
                <c:pt idx="4">
                  <c:v>0.06</c:v>
                </c:pt>
                <c:pt idx="5">
                  <c:v>6.0999999999999999E-2</c:v>
                </c:pt>
                <c:pt idx="6">
                  <c:v>5.8000000000000003E-2</c:v>
                </c:pt>
                <c:pt idx="7">
                  <c:v>5.8000000000000003E-2</c:v>
                </c:pt>
              </c:numCache>
            </c:numRef>
          </c:val>
          <c:smooth val="0"/>
          <c:extLst>
            <c:ext xmlns:c16="http://schemas.microsoft.com/office/drawing/2014/chart" uri="{C3380CC4-5D6E-409C-BE32-E72D297353CC}">
              <c16:uniqueId val="{00000002-BEE4-404A-B55B-20A397777FAC}"/>
            </c:ext>
          </c:extLst>
        </c:ser>
        <c:ser>
          <c:idx val="7"/>
          <c:order val="3"/>
          <c:tx>
            <c:v>雑種地（ゴルフ場）</c:v>
          </c:tx>
          <c:spPr>
            <a:ln w="12700">
              <a:solidFill>
                <a:srgbClr val="0000FF"/>
              </a:solidFill>
              <a:prstDash val="solid"/>
            </a:ln>
          </c:spPr>
          <c:marker>
            <c:symbol val="dot"/>
            <c:size val="5"/>
            <c:spPr>
              <a:noFill/>
              <a:ln>
                <a:solidFill>
                  <a:srgbClr val="0000FF"/>
                </a:solidFill>
                <a:prstDash val="solid"/>
              </a:ln>
            </c:spPr>
          </c:marker>
          <c:cat>
            <c:strRef>
              <c:f>'０４．土地利用の推移'!$C$3:$J$3</c:f>
              <c:strCache>
                <c:ptCount val="8"/>
                <c:pt idx="0">
                  <c:v>Ｓ63</c:v>
                </c:pt>
                <c:pt idx="1">
                  <c:v>Ｈ5</c:v>
                </c:pt>
                <c:pt idx="2">
                  <c:v>Ｈ10</c:v>
                </c:pt>
                <c:pt idx="3">
                  <c:v>Ｈ15</c:v>
                </c:pt>
                <c:pt idx="4">
                  <c:v>Ｈ20</c:v>
                </c:pt>
                <c:pt idx="5">
                  <c:v>Ｈ25</c:v>
                </c:pt>
                <c:pt idx="6">
                  <c:v>Ｈ30</c:v>
                </c:pt>
                <c:pt idx="7">
                  <c:v>R5</c:v>
                </c:pt>
              </c:strCache>
            </c:strRef>
          </c:cat>
          <c:val>
            <c:numRef>
              <c:f>'０４．土地利用の推移'!$C$11:$J$11</c:f>
              <c:numCache>
                <c:formatCode>0.0%</c:formatCode>
                <c:ptCount val="8"/>
                <c:pt idx="0">
                  <c:v>3.5000000000000003E-2</c:v>
                </c:pt>
                <c:pt idx="1">
                  <c:v>3.5000000000000003E-2</c:v>
                </c:pt>
                <c:pt idx="2">
                  <c:v>3.5000000000000003E-2</c:v>
                </c:pt>
                <c:pt idx="3">
                  <c:v>3.5999999999999997E-2</c:v>
                </c:pt>
                <c:pt idx="4">
                  <c:v>0.03</c:v>
                </c:pt>
                <c:pt idx="5">
                  <c:v>0.03</c:v>
                </c:pt>
                <c:pt idx="6">
                  <c:v>0.03</c:v>
                </c:pt>
                <c:pt idx="7">
                  <c:v>0.03</c:v>
                </c:pt>
              </c:numCache>
            </c:numRef>
          </c:val>
          <c:smooth val="0"/>
          <c:extLst>
            <c:ext xmlns:c16="http://schemas.microsoft.com/office/drawing/2014/chart" uri="{C3380CC4-5D6E-409C-BE32-E72D297353CC}">
              <c16:uniqueId val="{00000003-BEE4-404A-B55B-20A397777FAC}"/>
            </c:ext>
          </c:extLst>
        </c:ser>
        <c:ser>
          <c:idx val="9"/>
          <c:order val="4"/>
          <c:tx>
            <c:v>その他</c:v>
          </c:tx>
          <c:spPr>
            <a:ln w="12700">
              <a:solidFill>
                <a:srgbClr val="CCFFFF"/>
              </a:solidFill>
              <a:prstDash val="solid"/>
            </a:ln>
          </c:spPr>
          <c:marker>
            <c:symbol val="diamond"/>
            <c:size val="5"/>
            <c:spPr>
              <a:solidFill>
                <a:srgbClr val="CCFFFF"/>
              </a:solidFill>
              <a:ln>
                <a:solidFill>
                  <a:srgbClr val="CCFFFF"/>
                </a:solidFill>
                <a:prstDash val="solid"/>
              </a:ln>
            </c:spPr>
          </c:marker>
          <c:cat>
            <c:strRef>
              <c:f>'０４．土地利用の推移'!$C$3:$J$3</c:f>
              <c:strCache>
                <c:ptCount val="8"/>
                <c:pt idx="0">
                  <c:v>Ｓ63</c:v>
                </c:pt>
                <c:pt idx="1">
                  <c:v>Ｈ5</c:v>
                </c:pt>
                <c:pt idx="2">
                  <c:v>Ｈ10</c:v>
                </c:pt>
                <c:pt idx="3">
                  <c:v>Ｈ15</c:v>
                </c:pt>
                <c:pt idx="4">
                  <c:v>Ｈ20</c:v>
                </c:pt>
                <c:pt idx="5">
                  <c:v>Ｈ25</c:v>
                </c:pt>
                <c:pt idx="6">
                  <c:v>Ｈ30</c:v>
                </c:pt>
                <c:pt idx="7">
                  <c:v>R5</c:v>
                </c:pt>
              </c:strCache>
            </c:strRef>
          </c:cat>
          <c:val>
            <c:numRef>
              <c:f>'０４．土地利用の推移'!$C$13:$J$13</c:f>
              <c:numCache>
                <c:formatCode>0.0%</c:formatCode>
                <c:ptCount val="8"/>
                <c:pt idx="0">
                  <c:v>0.34</c:v>
                </c:pt>
                <c:pt idx="1">
                  <c:v>0.34899999999999998</c:v>
                </c:pt>
                <c:pt idx="2">
                  <c:v>0.34200000000000003</c:v>
                </c:pt>
                <c:pt idx="3">
                  <c:v>0.38700000000000001</c:v>
                </c:pt>
                <c:pt idx="4">
                  <c:v>0.38400000000000001</c:v>
                </c:pt>
                <c:pt idx="5">
                  <c:v>0.34699999999999998</c:v>
                </c:pt>
                <c:pt idx="6">
                  <c:v>0.35799999999999998</c:v>
                </c:pt>
                <c:pt idx="7">
                  <c:v>0.35799999999999998</c:v>
                </c:pt>
              </c:numCache>
            </c:numRef>
          </c:val>
          <c:smooth val="0"/>
          <c:extLst>
            <c:ext xmlns:c16="http://schemas.microsoft.com/office/drawing/2014/chart" uri="{C3380CC4-5D6E-409C-BE32-E72D297353CC}">
              <c16:uniqueId val="{00000004-BEE4-404A-B55B-20A397777FAC}"/>
            </c:ext>
          </c:extLst>
        </c:ser>
        <c:dLbls>
          <c:showLegendKey val="0"/>
          <c:showVal val="0"/>
          <c:showCatName val="0"/>
          <c:showSerName val="0"/>
          <c:showPercent val="0"/>
          <c:showBubbleSize val="0"/>
        </c:dLbls>
        <c:marker val="1"/>
        <c:smooth val="0"/>
        <c:axId val="1003351999"/>
        <c:axId val="1"/>
      </c:lineChart>
      <c:catAx>
        <c:axId val="1003351999"/>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003351999"/>
        <c:crosses val="autoZero"/>
        <c:crossBetween val="between"/>
      </c:valAx>
      <c:spPr>
        <a:solidFill>
          <a:srgbClr val="C0C0C0"/>
        </a:solidFill>
        <a:ln w="12700">
          <a:solidFill>
            <a:srgbClr val="808080"/>
          </a:solidFill>
          <a:prstDash val="solid"/>
        </a:ln>
      </c:spPr>
    </c:plotArea>
    <c:legend>
      <c:legendPos val="r"/>
      <c:layout>
        <c:manualLayout>
          <c:xMode val="edge"/>
          <c:yMode val="edge"/>
          <c:x val="0.77698273751572811"/>
          <c:y val="0.38093853279139245"/>
          <c:w val="0.2148957248022956"/>
          <c:h val="0.28254054636259018"/>
        </c:manualLayout>
      </c:layout>
      <c:overlay val="0"/>
      <c:spPr>
        <a:solidFill>
          <a:srgbClr val="FFFFFF"/>
        </a:solidFill>
        <a:ln w="3175">
          <a:solidFill>
            <a:srgbClr val="000000"/>
          </a:solidFill>
          <a:prstDash val="solid"/>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55373442920633"/>
          <c:y val="0.20883616040788325"/>
          <c:w val="0.8191973214256516"/>
          <c:h val="0.6385567212471811"/>
        </c:manualLayout>
      </c:layout>
      <c:barChart>
        <c:barDir val="col"/>
        <c:grouping val="clustered"/>
        <c:varyColors val="0"/>
        <c:ser>
          <c:idx val="0"/>
          <c:order val="0"/>
          <c:spPr>
            <a:solidFill>
              <a:srgbClr val="FFCC99"/>
            </a:solidFill>
            <a:ln w="12700">
              <a:solidFill>
                <a:srgbClr val="000000"/>
              </a:solidFill>
              <a:prstDash val="solid"/>
            </a:ln>
          </c:spPr>
          <c:invertIfNegative val="0"/>
          <c:cat>
            <c:strRef>
              <c:f>'４１．観光'!$A$4:$A$11</c:f>
              <c:strCache>
                <c:ptCount val="8"/>
                <c:pt idx="0">
                  <c:v>H29</c:v>
                </c:pt>
                <c:pt idx="1">
                  <c:v>H30</c:v>
                </c:pt>
                <c:pt idx="2">
                  <c:v>R1</c:v>
                </c:pt>
                <c:pt idx="3">
                  <c:v>R2</c:v>
                </c:pt>
                <c:pt idx="4">
                  <c:v>R3</c:v>
                </c:pt>
                <c:pt idx="5">
                  <c:v>R4</c:v>
                </c:pt>
                <c:pt idx="6">
                  <c:v>R5</c:v>
                </c:pt>
                <c:pt idx="7">
                  <c:v>R6</c:v>
                </c:pt>
              </c:strCache>
            </c:strRef>
          </c:cat>
          <c:val>
            <c:numRef>
              <c:f>'４１．観光'!$B$4:$B$11</c:f>
              <c:numCache>
                <c:formatCode>#,##0_);[Red]\(#,##0\)</c:formatCode>
                <c:ptCount val="8"/>
                <c:pt idx="0">
                  <c:v>105582</c:v>
                </c:pt>
                <c:pt idx="1">
                  <c:v>124876</c:v>
                </c:pt>
                <c:pt idx="2">
                  <c:v>168106</c:v>
                </c:pt>
                <c:pt idx="3">
                  <c:v>108439</c:v>
                </c:pt>
                <c:pt idx="4">
                  <c:v>126079</c:v>
                </c:pt>
                <c:pt idx="5">
                  <c:v>124949</c:v>
                </c:pt>
                <c:pt idx="6">
                  <c:v>132160</c:v>
                </c:pt>
                <c:pt idx="7">
                  <c:v>103639</c:v>
                </c:pt>
              </c:numCache>
            </c:numRef>
          </c:val>
          <c:extLst>
            <c:ext xmlns:c16="http://schemas.microsoft.com/office/drawing/2014/chart" uri="{C3380CC4-5D6E-409C-BE32-E72D297353CC}">
              <c16:uniqueId val="{00000000-C483-4EC0-A3AD-AC0C8839F5F9}"/>
            </c:ext>
          </c:extLst>
        </c:ser>
        <c:dLbls>
          <c:showLegendKey val="0"/>
          <c:showVal val="0"/>
          <c:showCatName val="0"/>
          <c:showSerName val="0"/>
          <c:showPercent val="0"/>
          <c:showBubbleSize val="0"/>
        </c:dLbls>
        <c:gapWidth val="150"/>
        <c:axId val="1526571568"/>
        <c:axId val="1"/>
      </c:barChart>
      <c:catAx>
        <c:axId val="15265715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52657156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Ｐ明朝"/>
                <a:ea typeface="ＭＳ Ｐ明朝"/>
                <a:cs typeface="ＭＳ Ｐ明朝"/>
              </a:defRPr>
            </a:pPr>
            <a:r>
              <a:rPr lang="ja-JP" altLang="en-US"/>
              <a:t>町道の歩道設置状況</a:t>
            </a:r>
          </a:p>
        </c:rich>
      </c:tx>
      <c:layout>
        <c:manualLayout>
          <c:xMode val="edge"/>
          <c:yMode val="edge"/>
          <c:x val="0.41497653897557285"/>
          <c:y val="0.04"/>
        </c:manualLayout>
      </c:layout>
      <c:overlay val="0"/>
      <c:spPr>
        <a:noFill/>
        <a:ln w="25400">
          <a:noFill/>
        </a:ln>
      </c:spPr>
    </c:title>
    <c:autoTitleDeleted val="0"/>
    <c:plotArea>
      <c:layout>
        <c:manualLayout>
          <c:layoutTarget val="inner"/>
          <c:xMode val="edge"/>
          <c:yMode val="edge"/>
          <c:x val="9.758648694809563E-2"/>
          <c:y val="0.21033248229301613"/>
          <c:w val="0.52204536185964812"/>
          <c:h val="0.69003814366305294"/>
        </c:manualLayout>
      </c:layout>
      <c:barChart>
        <c:barDir val="col"/>
        <c:grouping val="clustered"/>
        <c:varyColors val="0"/>
        <c:ser>
          <c:idx val="1"/>
          <c:order val="0"/>
          <c:tx>
            <c:strRef>
              <c:f>'４3．歩道設置状況'!$B$3</c:f>
              <c:strCache>
                <c:ptCount val="1"/>
                <c:pt idx="0">
                  <c:v>実延長（ｋｍ）</c:v>
                </c:pt>
              </c:strCache>
            </c:strRef>
          </c:tx>
          <c:spPr>
            <a:ln>
              <a:solidFill>
                <a:schemeClr val="tx1"/>
              </a:solidFill>
            </a:ln>
          </c:spPr>
          <c:invertIfNegative val="0"/>
          <c:cat>
            <c:strRef>
              <c:f>'４3．歩道設置状況'!$A$4:$A$6</c:f>
              <c:strCache>
                <c:ptCount val="3"/>
                <c:pt idx="0">
                  <c:v>1級町道</c:v>
                </c:pt>
                <c:pt idx="1">
                  <c:v>2級町道</c:v>
                </c:pt>
                <c:pt idx="2">
                  <c:v>その他の町道</c:v>
                </c:pt>
              </c:strCache>
            </c:strRef>
          </c:cat>
          <c:val>
            <c:numRef>
              <c:f>'４3．歩道設置状況'!$B$4:$B$6</c:f>
              <c:numCache>
                <c:formatCode>0.00_);[Red]\(0.00\)</c:formatCode>
                <c:ptCount val="3"/>
                <c:pt idx="0">
                  <c:v>25.9</c:v>
                </c:pt>
                <c:pt idx="1">
                  <c:v>17.850000000000001</c:v>
                </c:pt>
                <c:pt idx="2">
                  <c:v>188.34</c:v>
                </c:pt>
              </c:numCache>
            </c:numRef>
          </c:val>
          <c:extLst>
            <c:ext xmlns:c16="http://schemas.microsoft.com/office/drawing/2014/chart" uri="{C3380CC4-5D6E-409C-BE32-E72D297353CC}">
              <c16:uniqueId val="{00000000-6B86-4EB8-855A-B8A8907D25B7}"/>
            </c:ext>
          </c:extLst>
        </c:ser>
        <c:ser>
          <c:idx val="0"/>
          <c:order val="1"/>
          <c:tx>
            <c:strRef>
              <c:f>'４3．歩道設置状況'!$C$3</c:f>
              <c:strCache>
                <c:ptCount val="1"/>
                <c:pt idx="0">
                  <c:v>歩道設置延長（ｋｍ）</c:v>
                </c:pt>
              </c:strCache>
            </c:strRef>
          </c:tx>
          <c:spPr>
            <a:solidFill>
              <a:srgbClr val="FFCC99"/>
            </a:solidFill>
            <a:ln w="12700">
              <a:solidFill>
                <a:srgbClr val="000000"/>
              </a:solidFill>
              <a:prstDash val="solid"/>
            </a:ln>
          </c:spPr>
          <c:invertIfNegative val="0"/>
          <c:cat>
            <c:strRef>
              <c:f>'４3．歩道設置状況'!$A$4:$A$6</c:f>
              <c:strCache>
                <c:ptCount val="3"/>
                <c:pt idx="0">
                  <c:v>1級町道</c:v>
                </c:pt>
                <c:pt idx="1">
                  <c:v>2級町道</c:v>
                </c:pt>
                <c:pt idx="2">
                  <c:v>その他の町道</c:v>
                </c:pt>
              </c:strCache>
            </c:strRef>
          </c:cat>
          <c:val>
            <c:numRef>
              <c:f>'４3．歩道設置状況'!$C$4:$C$6</c:f>
              <c:numCache>
                <c:formatCode>0.00_);[Red]\(0.00\)</c:formatCode>
                <c:ptCount val="3"/>
                <c:pt idx="0">
                  <c:v>12.07</c:v>
                </c:pt>
                <c:pt idx="1">
                  <c:v>3.94</c:v>
                </c:pt>
                <c:pt idx="2">
                  <c:v>9.06</c:v>
                </c:pt>
              </c:numCache>
            </c:numRef>
          </c:val>
          <c:extLst>
            <c:ext xmlns:c16="http://schemas.microsoft.com/office/drawing/2014/chart" uri="{C3380CC4-5D6E-409C-BE32-E72D297353CC}">
              <c16:uniqueId val="{00000001-6B86-4EB8-855A-B8A8907D25B7}"/>
            </c:ext>
          </c:extLst>
        </c:ser>
        <c:dLbls>
          <c:showLegendKey val="0"/>
          <c:showVal val="0"/>
          <c:showCatName val="0"/>
          <c:showSerName val="0"/>
          <c:showPercent val="0"/>
          <c:showBubbleSize val="0"/>
        </c:dLbls>
        <c:gapWidth val="150"/>
        <c:axId val="1785909872"/>
        <c:axId val="1"/>
      </c:barChart>
      <c:lineChart>
        <c:grouping val="standard"/>
        <c:varyColors val="0"/>
        <c:ser>
          <c:idx val="2"/>
          <c:order val="2"/>
          <c:tx>
            <c:strRef>
              <c:f>'４3．歩道設置状況'!$D$3</c:f>
              <c:strCache>
                <c:ptCount val="1"/>
                <c:pt idx="0">
                  <c:v>歩道整備率</c:v>
                </c:pt>
              </c:strCache>
            </c:strRef>
          </c:tx>
          <c:spPr>
            <a:ln w="12700">
              <a:solidFill>
                <a:srgbClr val="0000FF"/>
              </a:solidFill>
              <a:prstDash val="solid"/>
            </a:ln>
          </c:spPr>
          <c:marker>
            <c:symbol val="diamond"/>
            <c:size val="5"/>
            <c:spPr>
              <a:solidFill>
                <a:srgbClr val="CCFFCC"/>
              </a:solidFill>
              <a:ln>
                <a:solidFill>
                  <a:srgbClr val="0000FF"/>
                </a:solidFill>
                <a:prstDash val="solid"/>
              </a:ln>
            </c:spPr>
          </c:marker>
          <c:cat>
            <c:strRef>
              <c:f>'４3．歩道設置状況'!$A$4:$A$6</c:f>
              <c:strCache>
                <c:ptCount val="3"/>
                <c:pt idx="0">
                  <c:v>1級町道</c:v>
                </c:pt>
                <c:pt idx="1">
                  <c:v>2級町道</c:v>
                </c:pt>
                <c:pt idx="2">
                  <c:v>その他の町道</c:v>
                </c:pt>
              </c:strCache>
            </c:strRef>
          </c:cat>
          <c:val>
            <c:numRef>
              <c:f>'４3．歩道設置状況'!$D$4:$D$6</c:f>
              <c:numCache>
                <c:formatCode>0.0%</c:formatCode>
                <c:ptCount val="3"/>
                <c:pt idx="0">
                  <c:v>0.46602316602316607</c:v>
                </c:pt>
                <c:pt idx="1">
                  <c:v>0.2207282913165266</c:v>
                </c:pt>
                <c:pt idx="2">
                  <c:v>4.8104491876393755E-2</c:v>
                </c:pt>
              </c:numCache>
            </c:numRef>
          </c:val>
          <c:smooth val="0"/>
          <c:extLst>
            <c:ext xmlns:c16="http://schemas.microsoft.com/office/drawing/2014/chart" uri="{C3380CC4-5D6E-409C-BE32-E72D297353CC}">
              <c16:uniqueId val="{00000002-6B86-4EB8-855A-B8A8907D25B7}"/>
            </c:ext>
          </c:extLst>
        </c:ser>
        <c:dLbls>
          <c:showLegendKey val="0"/>
          <c:showVal val="0"/>
          <c:showCatName val="0"/>
          <c:showSerName val="0"/>
          <c:showPercent val="0"/>
          <c:showBubbleSize val="0"/>
        </c:dLbls>
        <c:marker val="1"/>
        <c:smooth val="0"/>
        <c:axId val="3"/>
        <c:axId val="4"/>
      </c:lineChart>
      <c:catAx>
        <c:axId val="17859098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1"/>
        <c:tickMarkSkip val="1"/>
        <c:noMultiLvlLbl val="0"/>
      </c:catAx>
      <c:valAx>
        <c:axId val="1"/>
        <c:scaling>
          <c:orientation val="minMax"/>
        </c:scaling>
        <c:delete val="0"/>
        <c:axPos val="l"/>
        <c:title>
          <c:tx>
            <c:rich>
              <a:bodyPr rot="0" vert="wordArtVertRtl"/>
              <a:lstStyle/>
              <a:p>
                <a:pPr algn="ctr">
                  <a:defRPr sz="11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明朝"/>
                    <a:ea typeface="ＭＳ Ｐ明朝"/>
                  </a:rPr>
                  <a:t>歩道設置延長（km）</a:t>
                </a:r>
              </a:p>
            </c:rich>
          </c:tx>
          <c:layout>
            <c:manualLayout>
              <c:xMode val="edge"/>
              <c:yMode val="edge"/>
              <c:x val="1.747174854676908E-2"/>
              <c:y val="0.21033210332103322"/>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a:ea typeface="ＭＳ Ｐ明朝"/>
                <a:cs typeface="ＭＳ Ｐ明朝"/>
              </a:defRPr>
            </a:pPr>
            <a:endParaRPr lang="ja-JP"/>
          </a:p>
        </c:txPr>
        <c:crossAx val="17859098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wordArtVertRtl"/>
              <a:lstStyle/>
              <a:p>
                <a:pPr algn="ctr">
                  <a:defRPr sz="900" b="0" i="0" u="none" strike="noStrike" baseline="0">
                    <a:solidFill>
                      <a:srgbClr val="000000"/>
                    </a:solidFill>
                    <a:latin typeface="ＭＳ Ｐ明朝"/>
                    <a:ea typeface="ＭＳ Ｐ明朝"/>
                    <a:cs typeface="ＭＳ Ｐ明朝"/>
                  </a:defRPr>
                </a:pPr>
                <a:r>
                  <a:rPr lang="ja-JP" altLang="en-US"/>
                  <a:t>歩道整備率</a:t>
                </a:r>
              </a:p>
            </c:rich>
          </c:tx>
          <c:layout>
            <c:manualLayout>
              <c:xMode val="edge"/>
              <c:yMode val="edge"/>
              <c:x val="0.71313334299470232"/>
              <c:y val="0.35793357933579334"/>
            </c:manualLayout>
          </c:layout>
          <c:overlay val="0"/>
          <c:spPr>
            <a:noFill/>
            <a:ln w="25400">
              <a:noFill/>
            </a:ln>
          </c:spPr>
        </c:title>
        <c:numFmt formatCode="0.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a:ea typeface="ＭＳ Ｐ明朝"/>
                <a:cs typeface="ＭＳ Ｐ明朝"/>
              </a:defRPr>
            </a:pPr>
            <a:endParaRPr lang="ja-JP"/>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68284700668425058"/>
          <c:y val="0.19557796099230745"/>
          <c:w val="0.30887400099510737"/>
          <c:h val="0.28783171617735814"/>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明朝"/>
          <a:ea typeface="ＭＳ Ｐ明朝"/>
          <a:cs typeface="ＭＳ Ｐ明朝"/>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町道の歩道設置状況</a:t>
            </a:r>
          </a:p>
        </c:rich>
      </c:tx>
      <c:layout>
        <c:manualLayout>
          <c:xMode val="edge"/>
          <c:yMode val="edge"/>
          <c:x val="0.41497653897557285"/>
          <c:y val="0.04"/>
        </c:manualLayout>
      </c:layout>
      <c:overlay val="0"/>
      <c:spPr>
        <a:noFill/>
        <a:ln w="25400">
          <a:noFill/>
        </a:ln>
      </c:spPr>
    </c:title>
    <c:autoTitleDeleted val="0"/>
    <c:plotArea>
      <c:layout>
        <c:manualLayout>
          <c:layoutTarget val="inner"/>
          <c:xMode val="edge"/>
          <c:yMode val="edge"/>
          <c:x val="9.758648694809563E-2"/>
          <c:y val="0.21033248229301613"/>
          <c:w val="0.52204536185964812"/>
          <c:h val="0.69003814366305294"/>
        </c:manualLayout>
      </c:layout>
      <c:barChart>
        <c:barDir val="col"/>
        <c:grouping val="clustered"/>
        <c:varyColors val="0"/>
        <c:ser>
          <c:idx val="1"/>
          <c:order val="0"/>
          <c:tx>
            <c:strRef>
              <c:f>'４3．歩道設置状況'!$B$3</c:f>
              <c:strCache>
                <c:ptCount val="1"/>
                <c:pt idx="0">
                  <c:v>実延長（ｋｍ）</c:v>
                </c:pt>
              </c:strCache>
            </c:strRef>
          </c:tx>
          <c:spPr>
            <a:ln>
              <a:solidFill>
                <a:schemeClr val="tx1"/>
              </a:solidFill>
            </a:ln>
          </c:spPr>
          <c:invertIfNegative val="0"/>
          <c:cat>
            <c:strRef>
              <c:f>'４3．歩道設置状況'!$A$4:$A$6</c:f>
              <c:strCache>
                <c:ptCount val="3"/>
                <c:pt idx="0">
                  <c:v>1級町道</c:v>
                </c:pt>
                <c:pt idx="1">
                  <c:v>2級町道</c:v>
                </c:pt>
                <c:pt idx="2">
                  <c:v>その他の町道</c:v>
                </c:pt>
              </c:strCache>
            </c:strRef>
          </c:cat>
          <c:val>
            <c:numRef>
              <c:f>'４3．歩道設置状況'!$B$4:$B$6</c:f>
              <c:numCache>
                <c:formatCode>0.00_);[Red]\(0.00\)</c:formatCode>
                <c:ptCount val="3"/>
                <c:pt idx="0">
                  <c:v>25.9</c:v>
                </c:pt>
                <c:pt idx="1">
                  <c:v>17.850000000000001</c:v>
                </c:pt>
                <c:pt idx="2">
                  <c:v>188.34</c:v>
                </c:pt>
              </c:numCache>
            </c:numRef>
          </c:val>
          <c:extLst>
            <c:ext xmlns:c16="http://schemas.microsoft.com/office/drawing/2014/chart" uri="{C3380CC4-5D6E-409C-BE32-E72D297353CC}">
              <c16:uniqueId val="{00000000-F378-4A61-8AEF-CE8CB408D611}"/>
            </c:ext>
          </c:extLst>
        </c:ser>
        <c:ser>
          <c:idx val="0"/>
          <c:order val="1"/>
          <c:tx>
            <c:strRef>
              <c:f>'４3．歩道設置状況'!$C$3</c:f>
              <c:strCache>
                <c:ptCount val="1"/>
                <c:pt idx="0">
                  <c:v>歩道設置延長（ｋｍ）</c:v>
                </c:pt>
              </c:strCache>
            </c:strRef>
          </c:tx>
          <c:spPr>
            <a:solidFill>
              <a:srgbClr val="FFCC99"/>
            </a:solidFill>
            <a:ln w="12700">
              <a:solidFill>
                <a:srgbClr val="000000"/>
              </a:solidFill>
              <a:prstDash val="solid"/>
            </a:ln>
          </c:spPr>
          <c:invertIfNegative val="0"/>
          <c:cat>
            <c:strRef>
              <c:f>'４3．歩道設置状況'!$A$4:$A$6</c:f>
              <c:strCache>
                <c:ptCount val="3"/>
                <c:pt idx="0">
                  <c:v>1級町道</c:v>
                </c:pt>
                <c:pt idx="1">
                  <c:v>2級町道</c:v>
                </c:pt>
                <c:pt idx="2">
                  <c:v>その他の町道</c:v>
                </c:pt>
              </c:strCache>
            </c:strRef>
          </c:cat>
          <c:val>
            <c:numRef>
              <c:f>'４3．歩道設置状況'!$C$4:$C$6</c:f>
              <c:numCache>
                <c:formatCode>0.00_);[Red]\(0.00\)</c:formatCode>
                <c:ptCount val="3"/>
                <c:pt idx="0">
                  <c:v>12.07</c:v>
                </c:pt>
                <c:pt idx="1">
                  <c:v>3.94</c:v>
                </c:pt>
                <c:pt idx="2">
                  <c:v>9.06</c:v>
                </c:pt>
              </c:numCache>
            </c:numRef>
          </c:val>
          <c:extLst>
            <c:ext xmlns:c16="http://schemas.microsoft.com/office/drawing/2014/chart" uri="{C3380CC4-5D6E-409C-BE32-E72D297353CC}">
              <c16:uniqueId val="{00000001-F378-4A61-8AEF-CE8CB408D611}"/>
            </c:ext>
          </c:extLst>
        </c:ser>
        <c:dLbls>
          <c:showLegendKey val="0"/>
          <c:showVal val="0"/>
          <c:showCatName val="0"/>
          <c:showSerName val="0"/>
          <c:showPercent val="0"/>
          <c:showBubbleSize val="0"/>
        </c:dLbls>
        <c:gapWidth val="150"/>
        <c:axId val="1785908208"/>
        <c:axId val="1"/>
      </c:barChart>
      <c:lineChart>
        <c:grouping val="standard"/>
        <c:varyColors val="0"/>
        <c:ser>
          <c:idx val="2"/>
          <c:order val="2"/>
          <c:tx>
            <c:strRef>
              <c:f>'４3．歩道設置状況'!$D$3</c:f>
              <c:strCache>
                <c:ptCount val="1"/>
                <c:pt idx="0">
                  <c:v>歩道整備率</c:v>
                </c:pt>
              </c:strCache>
            </c:strRef>
          </c:tx>
          <c:spPr>
            <a:ln w="12700">
              <a:solidFill>
                <a:srgbClr val="0000FF"/>
              </a:solidFill>
              <a:prstDash val="solid"/>
            </a:ln>
          </c:spPr>
          <c:marker>
            <c:symbol val="diamond"/>
            <c:size val="5"/>
            <c:spPr>
              <a:solidFill>
                <a:srgbClr val="CCFFCC"/>
              </a:solidFill>
              <a:ln>
                <a:solidFill>
                  <a:srgbClr val="0000FF"/>
                </a:solidFill>
                <a:prstDash val="solid"/>
              </a:ln>
            </c:spPr>
          </c:marker>
          <c:cat>
            <c:strRef>
              <c:f>'４3．歩道設置状況'!$A$4:$A$6</c:f>
              <c:strCache>
                <c:ptCount val="3"/>
                <c:pt idx="0">
                  <c:v>1級町道</c:v>
                </c:pt>
                <c:pt idx="1">
                  <c:v>2級町道</c:v>
                </c:pt>
                <c:pt idx="2">
                  <c:v>その他の町道</c:v>
                </c:pt>
              </c:strCache>
            </c:strRef>
          </c:cat>
          <c:val>
            <c:numRef>
              <c:f>'４3．歩道設置状況'!$D$4:$D$6</c:f>
              <c:numCache>
                <c:formatCode>0.0%</c:formatCode>
                <c:ptCount val="3"/>
                <c:pt idx="0">
                  <c:v>0.46602316602316607</c:v>
                </c:pt>
                <c:pt idx="1">
                  <c:v>0.2207282913165266</c:v>
                </c:pt>
                <c:pt idx="2">
                  <c:v>4.8104491876393755E-2</c:v>
                </c:pt>
              </c:numCache>
            </c:numRef>
          </c:val>
          <c:smooth val="0"/>
          <c:extLst>
            <c:ext xmlns:c16="http://schemas.microsoft.com/office/drawing/2014/chart" uri="{C3380CC4-5D6E-409C-BE32-E72D297353CC}">
              <c16:uniqueId val="{00000002-F378-4A61-8AEF-CE8CB408D611}"/>
            </c:ext>
          </c:extLst>
        </c:ser>
        <c:dLbls>
          <c:showLegendKey val="0"/>
          <c:showVal val="0"/>
          <c:showCatName val="0"/>
          <c:showSerName val="0"/>
          <c:showPercent val="0"/>
          <c:showBubbleSize val="0"/>
        </c:dLbls>
        <c:marker val="1"/>
        <c:smooth val="0"/>
        <c:axId val="3"/>
        <c:axId val="4"/>
      </c:lineChart>
      <c:catAx>
        <c:axId val="17859082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0"/>
        <c:lblAlgn val="ctr"/>
        <c:lblOffset val="100"/>
        <c:tickLblSkip val="1"/>
        <c:tickMarkSkip val="1"/>
        <c:noMultiLvlLbl val="0"/>
      </c:catAx>
      <c:valAx>
        <c:axId val="1"/>
        <c:scaling>
          <c:orientation val="minMax"/>
        </c:scaling>
        <c:delete val="0"/>
        <c:axPos val="l"/>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歩道設置延長（km）</a:t>
                </a:r>
              </a:p>
            </c:rich>
          </c:tx>
          <c:layout>
            <c:manualLayout>
              <c:xMode val="edge"/>
              <c:yMode val="edge"/>
              <c:x val="1.747174854676908E-2"/>
              <c:y val="0.21033210332103322"/>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7859082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歩道整備率</a:t>
                </a:r>
              </a:p>
            </c:rich>
          </c:tx>
          <c:layout>
            <c:manualLayout>
              <c:xMode val="edge"/>
              <c:yMode val="edge"/>
              <c:x val="0.71313334299470232"/>
              <c:y val="0.35793357933579334"/>
            </c:manualLayout>
          </c:layout>
          <c:overlay val="0"/>
          <c:spPr>
            <a:noFill/>
            <a:ln w="25400">
              <a:noFill/>
            </a:ln>
          </c:spPr>
        </c:title>
        <c:numFmt formatCode="0.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75675678428223081"/>
          <c:y val="0.3563606101343762"/>
          <c:w val="0.21833443907094763"/>
          <c:h val="0.28783171617735814"/>
        </c:manualLayout>
      </c:layout>
      <c:overlay val="0"/>
      <c:spPr>
        <a:solidFill>
          <a:srgbClr val="FFFFFF"/>
        </a:solidFill>
        <a:ln w="3175">
          <a:solidFill>
            <a:srgbClr val="000000"/>
          </a:solidFill>
          <a:prstDash val="solid"/>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地籍調査進捗率</a:t>
            </a:r>
          </a:p>
        </c:rich>
      </c:tx>
      <c:layout>
        <c:manualLayout>
          <c:xMode val="edge"/>
          <c:yMode val="edge"/>
          <c:x val="0.39138256756366996"/>
          <c:y val="4.4761904761904767E-2"/>
        </c:manualLayout>
      </c:layout>
      <c:overlay val="0"/>
      <c:spPr>
        <a:noFill/>
        <a:ln w="25400">
          <a:noFill/>
        </a:ln>
      </c:spPr>
    </c:title>
    <c:autoTitleDeleted val="0"/>
    <c:plotArea>
      <c:layout>
        <c:manualLayout>
          <c:layoutTarget val="inner"/>
          <c:xMode val="edge"/>
          <c:yMode val="edge"/>
          <c:x val="8.3769122252348699E-2"/>
          <c:y val="0.1691177352830896"/>
          <c:w val="0.63308084444208668"/>
          <c:h val="0.69055484425075753"/>
        </c:manualLayout>
      </c:layout>
      <c:barChart>
        <c:barDir val="col"/>
        <c:grouping val="clustered"/>
        <c:varyColors val="0"/>
        <c:ser>
          <c:idx val="1"/>
          <c:order val="0"/>
          <c:tx>
            <c:strRef>
              <c:f>'４４．地籍調査進捗率'!$M$4</c:f>
              <c:strCache>
                <c:ptCount val="1"/>
                <c:pt idx="0">
                  <c:v>着手面積（㎢）</c:v>
                </c:pt>
              </c:strCache>
            </c:strRef>
          </c:tx>
          <c:spPr>
            <a:solidFill>
              <a:srgbClr val="FFCC99"/>
            </a:solidFill>
            <a:ln w="12700">
              <a:solidFill>
                <a:srgbClr val="000000"/>
              </a:solidFill>
              <a:prstDash val="solid"/>
            </a:ln>
          </c:spPr>
          <c:invertIfNegative val="0"/>
          <c:cat>
            <c:strRef>
              <c:f>'４４．地籍調査進捗率'!$A$5:$A$22</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R1</c:v>
                </c:pt>
                <c:pt idx="13">
                  <c:v>R2</c:v>
                </c:pt>
                <c:pt idx="14">
                  <c:v>R3</c:v>
                </c:pt>
                <c:pt idx="15">
                  <c:v>R4</c:v>
                </c:pt>
                <c:pt idx="16">
                  <c:v>R5</c:v>
                </c:pt>
                <c:pt idx="17">
                  <c:v>R6</c:v>
                </c:pt>
              </c:strCache>
            </c:strRef>
          </c:cat>
          <c:val>
            <c:numRef>
              <c:f>'４４．地籍調査進捗率'!$M$5:$M$22</c:f>
              <c:numCache>
                <c:formatCode>#,##0.00_);[Red]\(#,##0.00\)</c:formatCode>
                <c:ptCount val="18"/>
                <c:pt idx="0">
                  <c:v>4.18</c:v>
                </c:pt>
                <c:pt idx="1">
                  <c:v>4.51</c:v>
                </c:pt>
                <c:pt idx="2">
                  <c:v>5.13</c:v>
                </c:pt>
                <c:pt idx="3">
                  <c:v>5.87</c:v>
                </c:pt>
                <c:pt idx="4">
                  <c:v>6.45</c:v>
                </c:pt>
                <c:pt idx="5">
                  <c:v>6.6</c:v>
                </c:pt>
                <c:pt idx="6">
                  <c:v>6.71</c:v>
                </c:pt>
                <c:pt idx="7">
                  <c:v>6.85</c:v>
                </c:pt>
                <c:pt idx="8">
                  <c:v>6.91</c:v>
                </c:pt>
                <c:pt idx="9">
                  <c:v>6.91</c:v>
                </c:pt>
                <c:pt idx="10">
                  <c:v>7.02</c:v>
                </c:pt>
                <c:pt idx="11">
                  <c:v>7.02</c:v>
                </c:pt>
                <c:pt idx="12">
                  <c:v>7.02</c:v>
                </c:pt>
                <c:pt idx="13">
                  <c:v>7.02</c:v>
                </c:pt>
                <c:pt idx="14">
                  <c:v>7.16</c:v>
                </c:pt>
                <c:pt idx="15">
                  <c:v>7.16</c:v>
                </c:pt>
                <c:pt idx="16">
                  <c:v>7.16</c:v>
                </c:pt>
                <c:pt idx="17">
                  <c:v>7.16</c:v>
                </c:pt>
              </c:numCache>
            </c:numRef>
          </c:val>
          <c:extLst>
            <c:ext xmlns:c16="http://schemas.microsoft.com/office/drawing/2014/chart" uri="{C3380CC4-5D6E-409C-BE32-E72D297353CC}">
              <c16:uniqueId val="{00000000-CB89-4195-A0E5-AA9B8DA45E70}"/>
            </c:ext>
          </c:extLst>
        </c:ser>
        <c:dLbls>
          <c:showLegendKey val="0"/>
          <c:showVal val="0"/>
          <c:showCatName val="0"/>
          <c:showSerName val="0"/>
          <c:showPercent val="0"/>
          <c:showBubbleSize val="0"/>
        </c:dLbls>
        <c:gapWidth val="150"/>
        <c:axId val="1526577808"/>
        <c:axId val="1"/>
      </c:barChart>
      <c:lineChart>
        <c:grouping val="standard"/>
        <c:varyColors val="0"/>
        <c:ser>
          <c:idx val="0"/>
          <c:order val="1"/>
          <c:tx>
            <c:strRef>
              <c:f>'４４．地籍調査進捗率'!$B$4</c:f>
              <c:strCache>
                <c:ptCount val="1"/>
                <c:pt idx="0">
                  <c:v>地籍調査
進捗率（％）</c:v>
                </c:pt>
              </c:strCache>
            </c:strRef>
          </c:tx>
          <c:spPr>
            <a:ln w="12700">
              <a:solidFill>
                <a:srgbClr val="000080"/>
              </a:solidFill>
              <a:prstDash val="solid"/>
            </a:ln>
          </c:spPr>
          <c:marker>
            <c:symbol val="diamond"/>
            <c:size val="5"/>
            <c:spPr>
              <a:solidFill>
                <a:srgbClr val="CCFFCC"/>
              </a:solidFill>
              <a:ln>
                <a:solidFill>
                  <a:srgbClr val="000080"/>
                </a:solidFill>
                <a:prstDash val="solid"/>
              </a:ln>
            </c:spPr>
          </c:marker>
          <c:cat>
            <c:strRef>
              <c:f>'４４．地籍調査進捗率'!$A$5:$A$22</c:f>
              <c:strCache>
                <c:ptCount val="18"/>
                <c:pt idx="0">
                  <c:v>H19</c:v>
                </c:pt>
                <c:pt idx="1">
                  <c:v>H20</c:v>
                </c:pt>
                <c:pt idx="2">
                  <c:v>H21</c:v>
                </c:pt>
                <c:pt idx="3">
                  <c:v>H22</c:v>
                </c:pt>
                <c:pt idx="4">
                  <c:v>H23</c:v>
                </c:pt>
                <c:pt idx="5">
                  <c:v>H24</c:v>
                </c:pt>
                <c:pt idx="6">
                  <c:v>H25</c:v>
                </c:pt>
                <c:pt idx="7">
                  <c:v>H26</c:v>
                </c:pt>
                <c:pt idx="8">
                  <c:v>H27</c:v>
                </c:pt>
                <c:pt idx="9">
                  <c:v>H28</c:v>
                </c:pt>
                <c:pt idx="10">
                  <c:v>H29</c:v>
                </c:pt>
                <c:pt idx="11">
                  <c:v>H30</c:v>
                </c:pt>
                <c:pt idx="12">
                  <c:v>R1</c:v>
                </c:pt>
                <c:pt idx="13">
                  <c:v>R2</c:v>
                </c:pt>
                <c:pt idx="14">
                  <c:v>R3</c:v>
                </c:pt>
                <c:pt idx="15">
                  <c:v>R4</c:v>
                </c:pt>
                <c:pt idx="16">
                  <c:v>R5</c:v>
                </c:pt>
                <c:pt idx="17">
                  <c:v>R6</c:v>
                </c:pt>
              </c:strCache>
            </c:strRef>
          </c:cat>
          <c:val>
            <c:numRef>
              <c:f>'４４．地籍調査進捗率'!$B$5:$B$22</c:f>
              <c:numCache>
                <c:formatCode>0.0_ </c:formatCode>
                <c:ptCount val="18"/>
                <c:pt idx="0">
                  <c:v>21.261444557477109</c:v>
                </c:pt>
                <c:pt idx="1">
                  <c:v>22.939979654120041</c:v>
                </c:pt>
                <c:pt idx="2">
                  <c:v>26.093591047812819</c:v>
                </c:pt>
                <c:pt idx="3">
                  <c:v>29.857578840284845</c:v>
                </c:pt>
                <c:pt idx="4">
                  <c:v>32.807731434384543</c:v>
                </c:pt>
                <c:pt idx="5">
                  <c:v>33.57070193285859</c:v>
                </c:pt>
                <c:pt idx="6">
                  <c:v>34.130213631739572</c:v>
                </c:pt>
                <c:pt idx="7">
                  <c:v>34.842319430315364</c:v>
                </c:pt>
                <c:pt idx="8">
                  <c:v>35.111788617886184</c:v>
                </c:pt>
                <c:pt idx="9">
                  <c:v>35.111788617886184</c:v>
                </c:pt>
                <c:pt idx="10">
                  <c:v>35.670731707317074</c:v>
                </c:pt>
                <c:pt idx="11">
                  <c:v>35.670731707317074</c:v>
                </c:pt>
                <c:pt idx="12">
                  <c:v>35.670731707317074</c:v>
                </c:pt>
                <c:pt idx="13">
                  <c:v>35.670731707317074</c:v>
                </c:pt>
                <c:pt idx="14">
                  <c:v>36.382113821138212</c:v>
                </c:pt>
                <c:pt idx="15">
                  <c:v>36.382113821138212</c:v>
                </c:pt>
                <c:pt idx="16">
                  <c:v>36.382113821138212</c:v>
                </c:pt>
                <c:pt idx="17">
                  <c:v>36.382113821138212</c:v>
                </c:pt>
              </c:numCache>
            </c:numRef>
          </c:val>
          <c:smooth val="0"/>
          <c:extLst>
            <c:ext xmlns:c16="http://schemas.microsoft.com/office/drawing/2014/chart" uri="{C3380CC4-5D6E-409C-BE32-E72D297353CC}">
              <c16:uniqueId val="{00000001-CB89-4195-A0E5-AA9B8DA45E70}"/>
            </c:ext>
          </c:extLst>
        </c:ser>
        <c:dLbls>
          <c:showLegendKey val="0"/>
          <c:showVal val="0"/>
          <c:showCatName val="0"/>
          <c:showSerName val="0"/>
          <c:showPercent val="0"/>
          <c:showBubbleSize val="0"/>
        </c:dLbls>
        <c:marker val="1"/>
        <c:smooth val="0"/>
        <c:axId val="3"/>
        <c:axId val="4"/>
      </c:lineChart>
      <c:catAx>
        <c:axId val="15265778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0"/>
        <c:lblAlgn val="ctr"/>
        <c:lblOffset val="100"/>
        <c:tickLblSkip val="1"/>
        <c:tickMarkSkip val="1"/>
        <c:noMultiLvlLbl val="0"/>
      </c:catAx>
      <c:valAx>
        <c:axId val="1"/>
        <c:scaling>
          <c:orientation val="minMax"/>
          <c:max val="10"/>
        </c:scaling>
        <c:delete val="0"/>
        <c:axPos val="l"/>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着手面積（㎢）</a:t>
                </a:r>
              </a:p>
            </c:rich>
          </c:tx>
          <c:layout>
            <c:manualLayout>
              <c:xMode val="edge"/>
              <c:yMode val="edge"/>
              <c:x val="5.5852153096247583E-3"/>
              <c:y val="0.40390888638920136"/>
            </c:manualLayout>
          </c:layout>
          <c:overlay val="0"/>
          <c:spPr>
            <a:noFill/>
            <a:ln w="25400">
              <a:noFill/>
            </a:ln>
          </c:spPr>
        </c:title>
        <c:numFmt formatCode="#,##0.00_);[Red]\(#,##0.0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5265778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40"/>
          <c:min val="20"/>
        </c:scaling>
        <c:delete val="0"/>
        <c:axPos val="r"/>
        <c:minorGridlines/>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地籍調査進捗率（％）</a:t>
                </a:r>
              </a:p>
            </c:rich>
          </c:tx>
          <c:layout>
            <c:manualLayout>
              <c:xMode val="edge"/>
              <c:yMode val="edge"/>
              <c:x val="0.76320757982175302"/>
              <c:y val="0.34093400824896891"/>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3"/>
        <c:crosses val="max"/>
        <c:crossBetween val="between"/>
      </c:valAx>
      <c:spPr>
        <a:solidFill>
          <a:srgbClr val="C0C0C0"/>
        </a:solidFill>
        <a:ln w="12700">
          <a:solidFill>
            <a:srgbClr val="808080"/>
          </a:solidFill>
          <a:prstDash val="solid"/>
        </a:ln>
      </c:spPr>
    </c:plotArea>
    <c:legend>
      <c:legendPos val="r"/>
      <c:legendEntry>
        <c:idx val="0"/>
        <c:txPr>
          <a:bodyPr/>
          <a:lstStyle/>
          <a:p>
            <a:pPr>
              <a:defRPr>
                <a:latin typeface="ＭＳ ゴシック" panose="020B0609070205080204" pitchFamily="49" charset="-128"/>
                <a:ea typeface="ＭＳ ゴシック" panose="020B0609070205080204" pitchFamily="49" charset="-128"/>
              </a:defRPr>
            </a:pPr>
            <a:endParaRPr lang="ja-JP"/>
          </a:p>
        </c:txPr>
      </c:legendEntry>
      <c:legendEntry>
        <c:idx val="1"/>
        <c:txPr>
          <a:bodyPr/>
          <a:lstStyle/>
          <a:p>
            <a:pPr>
              <a:defRPr>
                <a:latin typeface="ＭＳ ゴシック" panose="020B0609070205080204" pitchFamily="49" charset="-128"/>
                <a:ea typeface="ＭＳ ゴシック" panose="020B0609070205080204" pitchFamily="49" charset="-128"/>
              </a:defRPr>
            </a:pPr>
            <a:endParaRPr lang="ja-JP"/>
          </a:p>
        </c:txPr>
      </c:legendEntry>
      <c:layout>
        <c:manualLayout>
          <c:xMode val="edge"/>
          <c:yMode val="edge"/>
          <c:x val="0.7961768545736333"/>
          <c:y val="0.34893358035175975"/>
          <c:w val="0.18607539621146116"/>
          <c:h val="0.31655829970056554"/>
        </c:manualLayout>
      </c:layout>
      <c:overlay val="0"/>
      <c:spPr>
        <a:solidFill>
          <a:srgbClr val="FFFFFF"/>
        </a:solidFill>
        <a:ln w="3175">
          <a:solidFill>
            <a:srgbClr val="000000"/>
          </a:solidFill>
          <a:prstDash val="solid"/>
        </a:ln>
      </c:spPr>
      <c:txPr>
        <a:bodyPr/>
        <a:lstStyle/>
        <a:p>
          <a:pPr>
            <a:defRPr>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オレンジバス年間利用者数の推移</a:t>
            </a:r>
          </a:p>
        </c:rich>
      </c:tx>
      <c:layout>
        <c:manualLayout>
          <c:xMode val="edge"/>
          <c:yMode val="edge"/>
          <c:x val="0.38612556341849674"/>
          <c:y val="3.2257958350817434E-2"/>
        </c:manualLayout>
      </c:layout>
      <c:overlay val="0"/>
      <c:spPr>
        <a:noFill/>
        <a:ln w="25400">
          <a:noFill/>
        </a:ln>
      </c:spPr>
    </c:title>
    <c:autoTitleDeleted val="0"/>
    <c:plotArea>
      <c:layout>
        <c:manualLayout>
          <c:layoutTarget val="inner"/>
          <c:xMode val="edge"/>
          <c:yMode val="edge"/>
          <c:x val="8.3969465648854963E-2"/>
          <c:y val="0.16397907453349153"/>
          <c:w val="0.85261859649476446"/>
          <c:h val="0.73372523640024445"/>
        </c:manualLayout>
      </c:layout>
      <c:barChart>
        <c:barDir val="col"/>
        <c:grouping val="clustered"/>
        <c:varyColors val="0"/>
        <c:ser>
          <c:idx val="1"/>
          <c:order val="0"/>
          <c:tx>
            <c:strRef>
              <c:f>'４５．オレンジバス '!$B$2</c:f>
              <c:strCache>
                <c:ptCount val="1"/>
                <c:pt idx="0">
                  <c:v>利用者数（人）</c:v>
                </c:pt>
              </c:strCache>
            </c:strRef>
          </c:tx>
          <c:spPr>
            <a:solidFill>
              <a:srgbClr val="FFCC99"/>
            </a:solidFill>
            <a:ln w="12700">
              <a:solidFill>
                <a:srgbClr val="000000"/>
              </a:solidFill>
              <a:prstDash val="solid"/>
            </a:ln>
          </c:spPr>
          <c:invertIfNegative val="0"/>
          <c:cat>
            <c:strRef>
              <c:f>'４５．オレンジバス '!$A$3:$A$21</c:f>
              <c:strCache>
                <c:ptCount val="19"/>
                <c:pt idx="0">
                  <c:v>H18</c:v>
                </c:pt>
                <c:pt idx="1">
                  <c:v>H19（※1）</c:v>
                </c:pt>
                <c:pt idx="2">
                  <c:v>H20（※2）</c:v>
                </c:pt>
                <c:pt idx="3">
                  <c:v>H21</c:v>
                </c:pt>
                <c:pt idx="4">
                  <c:v>H22</c:v>
                </c:pt>
                <c:pt idx="5">
                  <c:v>H23</c:v>
                </c:pt>
                <c:pt idx="6">
                  <c:v>H24</c:v>
                </c:pt>
                <c:pt idx="7">
                  <c:v>H25</c:v>
                </c:pt>
                <c:pt idx="8">
                  <c:v>H26</c:v>
                </c:pt>
                <c:pt idx="9">
                  <c:v>H27</c:v>
                </c:pt>
                <c:pt idx="10">
                  <c:v>H28</c:v>
                </c:pt>
                <c:pt idx="11">
                  <c:v>H29</c:v>
                </c:pt>
                <c:pt idx="12">
                  <c:v>H30</c:v>
                </c:pt>
                <c:pt idx="13">
                  <c:v>R1</c:v>
                </c:pt>
                <c:pt idx="14">
                  <c:v>R2</c:v>
                </c:pt>
                <c:pt idx="15">
                  <c:v>R3</c:v>
                </c:pt>
                <c:pt idx="16">
                  <c:v>R4</c:v>
                </c:pt>
                <c:pt idx="17">
                  <c:v>R5</c:v>
                </c:pt>
                <c:pt idx="18">
                  <c:v>R6</c:v>
                </c:pt>
              </c:strCache>
            </c:strRef>
          </c:cat>
          <c:val>
            <c:numRef>
              <c:f>'４５．オレンジバス '!$B$3:$B$21</c:f>
              <c:numCache>
                <c:formatCode>#,##0_);[Red]\(#,##0\)</c:formatCode>
                <c:ptCount val="19"/>
                <c:pt idx="0">
                  <c:v>87315</c:v>
                </c:pt>
                <c:pt idx="1">
                  <c:v>97644</c:v>
                </c:pt>
                <c:pt idx="2">
                  <c:v>93157</c:v>
                </c:pt>
                <c:pt idx="3">
                  <c:v>89510</c:v>
                </c:pt>
                <c:pt idx="4">
                  <c:v>92337</c:v>
                </c:pt>
                <c:pt idx="5">
                  <c:v>94366</c:v>
                </c:pt>
                <c:pt idx="6">
                  <c:v>93883</c:v>
                </c:pt>
                <c:pt idx="7">
                  <c:v>111754</c:v>
                </c:pt>
                <c:pt idx="8">
                  <c:v>125713</c:v>
                </c:pt>
                <c:pt idx="9">
                  <c:v>115612</c:v>
                </c:pt>
                <c:pt idx="10">
                  <c:v>107200</c:v>
                </c:pt>
                <c:pt idx="11">
                  <c:v>101157</c:v>
                </c:pt>
                <c:pt idx="12">
                  <c:v>103619</c:v>
                </c:pt>
                <c:pt idx="13">
                  <c:v>95150</c:v>
                </c:pt>
                <c:pt idx="14">
                  <c:v>80721</c:v>
                </c:pt>
                <c:pt idx="15">
                  <c:v>74453</c:v>
                </c:pt>
                <c:pt idx="16">
                  <c:v>74515</c:v>
                </c:pt>
                <c:pt idx="17">
                  <c:v>76892</c:v>
                </c:pt>
                <c:pt idx="18">
                  <c:v>75355</c:v>
                </c:pt>
              </c:numCache>
            </c:numRef>
          </c:val>
          <c:extLst>
            <c:ext xmlns:c16="http://schemas.microsoft.com/office/drawing/2014/chart" uri="{C3380CC4-5D6E-409C-BE32-E72D297353CC}">
              <c16:uniqueId val="{00000000-137F-491D-B06C-D9C72E3BCF3C}"/>
            </c:ext>
          </c:extLst>
        </c:ser>
        <c:dLbls>
          <c:showLegendKey val="0"/>
          <c:showVal val="0"/>
          <c:showCatName val="0"/>
          <c:showSerName val="0"/>
          <c:showPercent val="0"/>
          <c:showBubbleSize val="0"/>
        </c:dLbls>
        <c:gapWidth val="150"/>
        <c:axId val="1184382095"/>
        <c:axId val="1"/>
      </c:barChart>
      <c:lineChart>
        <c:grouping val="standard"/>
        <c:varyColors val="0"/>
        <c:ser>
          <c:idx val="0"/>
          <c:order val="1"/>
          <c:tx>
            <c:strRef>
              <c:f>'４５．オレンジバス '!$C$2</c:f>
              <c:strCache>
                <c:ptCount val="1"/>
                <c:pt idx="0">
                  <c:v>1日平均利用者</c:v>
                </c:pt>
              </c:strCache>
            </c:strRef>
          </c:tx>
          <c:spPr>
            <a:ln w="12700">
              <a:solidFill>
                <a:srgbClr val="000080"/>
              </a:solidFill>
              <a:prstDash val="solid"/>
            </a:ln>
          </c:spPr>
          <c:marker>
            <c:symbol val="diamond"/>
            <c:size val="5"/>
            <c:spPr>
              <a:solidFill>
                <a:srgbClr val="CCFFCC"/>
              </a:solidFill>
              <a:ln>
                <a:solidFill>
                  <a:srgbClr val="000080"/>
                </a:solidFill>
                <a:prstDash val="solid"/>
              </a:ln>
            </c:spPr>
          </c:marker>
          <c:cat>
            <c:strRef>
              <c:f>'４５．オレンジバス '!$A$3:$A$21</c:f>
              <c:strCache>
                <c:ptCount val="19"/>
                <c:pt idx="0">
                  <c:v>H18</c:v>
                </c:pt>
                <c:pt idx="1">
                  <c:v>H19（※1）</c:v>
                </c:pt>
                <c:pt idx="2">
                  <c:v>H20（※2）</c:v>
                </c:pt>
                <c:pt idx="3">
                  <c:v>H21</c:v>
                </c:pt>
                <c:pt idx="4">
                  <c:v>H22</c:v>
                </c:pt>
                <c:pt idx="5">
                  <c:v>H23</c:v>
                </c:pt>
                <c:pt idx="6">
                  <c:v>H24</c:v>
                </c:pt>
                <c:pt idx="7">
                  <c:v>H25</c:v>
                </c:pt>
                <c:pt idx="8">
                  <c:v>H26</c:v>
                </c:pt>
                <c:pt idx="9">
                  <c:v>H27</c:v>
                </c:pt>
                <c:pt idx="10">
                  <c:v>H28</c:v>
                </c:pt>
                <c:pt idx="11">
                  <c:v>H29</c:v>
                </c:pt>
                <c:pt idx="12">
                  <c:v>H30</c:v>
                </c:pt>
                <c:pt idx="13">
                  <c:v>R1</c:v>
                </c:pt>
                <c:pt idx="14">
                  <c:v>R2</c:v>
                </c:pt>
                <c:pt idx="15">
                  <c:v>R3</c:v>
                </c:pt>
                <c:pt idx="16">
                  <c:v>R4</c:v>
                </c:pt>
                <c:pt idx="17">
                  <c:v>R5</c:v>
                </c:pt>
                <c:pt idx="18">
                  <c:v>R6</c:v>
                </c:pt>
              </c:strCache>
            </c:strRef>
          </c:cat>
          <c:val>
            <c:numRef>
              <c:f>'４５．オレンジバス '!$C$3:$C$21</c:f>
              <c:numCache>
                <c:formatCode>#,##0_);[Red]\(#,##0\)</c:formatCode>
                <c:ptCount val="19"/>
                <c:pt idx="0">
                  <c:v>239.2</c:v>
                </c:pt>
                <c:pt idx="1">
                  <c:v>266.7</c:v>
                </c:pt>
                <c:pt idx="2">
                  <c:v>255.2</c:v>
                </c:pt>
                <c:pt idx="3">
                  <c:v>245.2</c:v>
                </c:pt>
                <c:pt idx="4">
                  <c:v>253</c:v>
                </c:pt>
                <c:pt idx="5">
                  <c:v>258.5</c:v>
                </c:pt>
                <c:pt idx="6">
                  <c:v>257.10000000000002</c:v>
                </c:pt>
                <c:pt idx="7">
                  <c:v>306.2</c:v>
                </c:pt>
                <c:pt idx="8">
                  <c:v>344.4</c:v>
                </c:pt>
                <c:pt idx="9">
                  <c:v>316.7</c:v>
                </c:pt>
                <c:pt idx="10">
                  <c:v>293.7</c:v>
                </c:pt>
                <c:pt idx="11">
                  <c:v>277.10000000000002</c:v>
                </c:pt>
                <c:pt idx="12">
                  <c:v>283.89999999999998</c:v>
                </c:pt>
                <c:pt idx="13">
                  <c:v>260.7</c:v>
                </c:pt>
                <c:pt idx="14">
                  <c:v>223.6</c:v>
                </c:pt>
                <c:pt idx="15">
                  <c:v>206.2</c:v>
                </c:pt>
                <c:pt idx="16">
                  <c:v>206.4</c:v>
                </c:pt>
                <c:pt idx="17">
                  <c:v>213</c:v>
                </c:pt>
                <c:pt idx="18">
                  <c:v>208.7</c:v>
                </c:pt>
              </c:numCache>
            </c:numRef>
          </c:val>
          <c:smooth val="0"/>
          <c:extLst>
            <c:ext xmlns:c16="http://schemas.microsoft.com/office/drawing/2014/chart" uri="{C3380CC4-5D6E-409C-BE32-E72D297353CC}">
              <c16:uniqueId val="{00000001-137F-491D-B06C-D9C72E3BCF3C}"/>
            </c:ext>
          </c:extLst>
        </c:ser>
        <c:dLbls>
          <c:showLegendKey val="0"/>
          <c:showVal val="0"/>
          <c:showCatName val="0"/>
          <c:showSerName val="0"/>
          <c:showPercent val="0"/>
          <c:showBubbleSize val="0"/>
        </c:dLbls>
        <c:marker val="1"/>
        <c:smooth val="0"/>
        <c:axId val="3"/>
        <c:axId val="4"/>
      </c:lineChart>
      <c:catAx>
        <c:axId val="1184382095"/>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a:latin typeface="ＭＳ ゴシック" panose="020B0609070205080204" pitchFamily="49" charset="-128"/>
                <a:ea typeface="ＭＳ ゴシック" panose="020B0609070205080204" pitchFamily="49" charset="-128"/>
              </a:defRPr>
            </a:pPr>
            <a:endParaRPr lang="ja-JP"/>
          </a:p>
        </c:txPr>
        <c:crossAx val="1"/>
        <c:crosses val="autoZero"/>
        <c:auto val="0"/>
        <c:lblAlgn val="ctr"/>
        <c:lblOffset val="100"/>
        <c:tickLblSkip val="1"/>
        <c:tickMarkSkip val="1"/>
        <c:noMultiLvlLbl val="0"/>
      </c:catAx>
      <c:valAx>
        <c:axId val="1"/>
        <c:scaling>
          <c:orientation val="minMax"/>
        </c:scaling>
        <c:delete val="0"/>
        <c:axPos val="l"/>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利用者数（人）</a:t>
                </a:r>
              </a:p>
            </c:rich>
          </c:tx>
          <c:layout>
            <c:manualLayout>
              <c:xMode val="edge"/>
              <c:yMode val="edge"/>
              <c:x val="5.0493744844092052E-3"/>
              <c:y val="0.39874653698616125"/>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a:latin typeface="ＭＳ ゴシック" panose="020B0609070205080204" pitchFamily="49" charset="-128"/>
                <a:ea typeface="ＭＳ ゴシック" panose="020B0609070205080204" pitchFamily="49" charset="-128"/>
              </a:defRPr>
            </a:pPr>
            <a:endParaRPr lang="ja-JP"/>
          </a:p>
        </c:txPr>
        <c:crossAx val="118438209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１日平均利用者（人）</a:t>
                </a:r>
              </a:p>
            </c:rich>
          </c:tx>
          <c:layout>
            <c:manualLayout>
              <c:xMode val="edge"/>
              <c:yMode val="edge"/>
              <c:x val="0.96812334108752296"/>
              <c:y val="0.3831409772408586"/>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7205143039915709"/>
          <c:y val="1.8556928351435749E-2"/>
          <c:w val="0.19113211938869099"/>
          <c:h val="0.12025728939207203"/>
        </c:manualLayout>
      </c:layout>
      <c:overlay val="0"/>
      <c:spPr>
        <a:solidFill>
          <a:srgbClr val="FFFFFF"/>
        </a:solidFill>
        <a:ln w="3175">
          <a:solidFill>
            <a:srgbClr val="000000"/>
          </a:solidFill>
          <a:prstDash val="solid"/>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交通事故発生件数の推移</a:t>
            </a:r>
          </a:p>
        </c:rich>
      </c:tx>
      <c:layout>
        <c:manualLayout>
          <c:xMode val="edge"/>
          <c:yMode val="edge"/>
          <c:x val="0.35730826840362234"/>
          <c:y val="4.4199060097724945E-2"/>
        </c:manualLayout>
      </c:layout>
      <c:overlay val="0"/>
      <c:spPr>
        <a:noFill/>
        <a:ln w="25400">
          <a:noFill/>
        </a:ln>
      </c:spPr>
    </c:title>
    <c:autoTitleDeleted val="0"/>
    <c:plotArea>
      <c:layout>
        <c:manualLayout>
          <c:layoutTarget val="inner"/>
          <c:xMode val="edge"/>
          <c:yMode val="edge"/>
          <c:x val="9.9767981438515049E-2"/>
          <c:y val="0.19162284799145871"/>
          <c:w val="0.70642502115098926"/>
          <c:h val="0.59843453890297615"/>
        </c:manualLayout>
      </c:layout>
      <c:barChart>
        <c:barDir val="col"/>
        <c:grouping val="stacked"/>
        <c:varyColors val="0"/>
        <c:ser>
          <c:idx val="0"/>
          <c:order val="0"/>
          <c:tx>
            <c:strRef>
              <c:f>'４6．交通事故'!$B$3</c:f>
              <c:strCache>
                <c:ptCount val="1"/>
                <c:pt idx="0">
                  <c:v>人身事故（件）</c:v>
                </c:pt>
              </c:strCache>
            </c:strRef>
          </c:tx>
          <c:spPr>
            <a:solidFill>
              <a:srgbClr val="FFCC99"/>
            </a:solidFill>
            <a:ln w="12700">
              <a:solidFill>
                <a:srgbClr val="000000"/>
              </a:solidFill>
              <a:prstDash val="solid"/>
            </a:ln>
          </c:spPr>
          <c:invertIfNegative val="0"/>
          <c:cat>
            <c:strRef>
              <c:f>'４6．交通事故'!$A$4:$A$21</c:f>
              <c:strCache>
                <c:ptCount val="18"/>
                <c:pt idx="0">
                  <c:v>Ｈ19</c:v>
                </c:pt>
                <c:pt idx="1">
                  <c:v>Ｈ20</c:v>
                </c:pt>
                <c:pt idx="2">
                  <c:v>Ｈ21</c:v>
                </c:pt>
                <c:pt idx="3">
                  <c:v>Ｈ22</c:v>
                </c:pt>
                <c:pt idx="4">
                  <c:v>Ｈ23</c:v>
                </c:pt>
                <c:pt idx="5">
                  <c:v>Ｈ24</c:v>
                </c:pt>
                <c:pt idx="6">
                  <c:v>Ｈ25</c:v>
                </c:pt>
                <c:pt idx="7">
                  <c:v>Ｈ26</c:v>
                </c:pt>
                <c:pt idx="8">
                  <c:v>Ｈ27</c:v>
                </c:pt>
                <c:pt idx="9">
                  <c:v>Ｈ28</c:v>
                </c:pt>
                <c:pt idx="10">
                  <c:v>Ｈ29</c:v>
                </c:pt>
                <c:pt idx="11">
                  <c:v>Ｈ30</c:v>
                </c:pt>
                <c:pt idx="12">
                  <c:v>R1</c:v>
                </c:pt>
                <c:pt idx="13">
                  <c:v>R2</c:v>
                </c:pt>
                <c:pt idx="14">
                  <c:v>R3</c:v>
                </c:pt>
                <c:pt idx="15">
                  <c:v>R4</c:v>
                </c:pt>
                <c:pt idx="16">
                  <c:v>R5</c:v>
                </c:pt>
                <c:pt idx="17">
                  <c:v>R6</c:v>
                </c:pt>
              </c:strCache>
            </c:strRef>
          </c:cat>
          <c:val>
            <c:numRef>
              <c:f>'４6．交通事故'!$B$4:$B$21</c:f>
              <c:numCache>
                <c:formatCode>General</c:formatCode>
                <c:ptCount val="18"/>
                <c:pt idx="0">
                  <c:v>109</c:v>
                </c:pt>
                <c:pt idx="1">
                  <c:v>106</c:v>
                </c:pt>
                <c:pt idx="2">
                  <c:v>94</c:v>
                </c:pt>
                <c:pt idx="3">
                  <c:v>106</c:v>
                </c:pt>
                <c:pt idx="4">
                  <c:v>87</c:v>
                </c:pt>
                <c:pt idx="5">
                  <c:v>110</c:v>
                </c:pt>
                <c:pt idx="6">
                  <c:v>87</c:v>
                </c:pt>
                <c:pt idx="7">
                  <c:v>87</c:v>
                </c:pt>
                <c:pt idx="8">
                  <c:v>61</c:v>
                </c:pt>
                <c:pt idx="9">
                  <c:v>63</c:v>
                </c:pt>
                <c:pt idx="10">
                  <c:v>45</c:v>
                </c:pt>
                <c:pt idx="11">
                  <c:v>37</c:v>
                </c:pt>
                <c:pt idx="12">
                  <c:v>37</c:v>
                </c:pt>
                <c:pt idx="13">
                  <c:v>34</c:v>
                </c:pt>
                <c:pt idx="14">
                  <c:v>40</c:v>
                </c:pt>
                <c:pt idx="15">
                  <c:v>26</c:v>
                </c:pt>
                <c:pt idx="16">
                  <c:v>43</c:v>
                </c:pt>
                <c:pt idx="17">
                  <c:v>49</c:v>
                </c:pt>
              </c:numCache>
            </c:numRef>
          </c:val>
          <c:extLst>
            <c:ext xmlns:c16="http://schemas.microsoft.com/office/drawing/2014/chart" uri="{C3380CC4-5D6E-409C-BE32-E72D297353CC}">
              <c16:uniqueId val="{00000000-13CD-4F84-8283-D9216F637BD6}"/>
            </c:ext>
          </c:extLst>
        </c:ser>
        <c:ser>
          <c:idx val="1"/>
          <c:order val="1"/>
          <c:tx>
            <c:strRef>
              <c:f>'４6．交通事故'!$C$3</c:f>
              <c:strCache>
                <c:ptCount val="1"/>
                <c:pt idx="0">
                  <c:v>物損事故（件）</c:v>
                </c:pt>
              </c:strCache>
            </c:strRef>
          </c:tx>
          <c:spPr>
            <a:solidFill>
              <a:srgbClr val="CCFFCC"/>
            </a:solidFill>
            <a:ln w="12700">
              <a:solidFill>
                <a:srgbClr val="000000"/>
              </a:solidFill>
              <a:prstDash val="solid"/>
            </a:ln>
          </c:spPr>
          <c:invertIfNegative val="0"/>
          <c:cat>
            <c:strRef>
              <c:f>'４6．交通事故'!$A$4:$A$21</c:f>
              <c:strCache>
                <c:ptCount val="18"/>
                <c:pt idx="0">
                  <c:v>Ｈ19</c:v>
                </c:pt>
                <c:pt idx="1">
                  <c:v>Ｈ20</c:v>
                </c:pt>
                <c:pt idx="2">
                  <c:v>Ｈ21</c:v>
                </c:pt>
                <c:pt idx="3">
                  <c:v>Ｈ22</c:v>
                </c:pt>
                <c:pt idx="4">
                  <c:v>Ｈ23</c:v>
                </c:pt>
                <c:pt idx="5">
                  <c:v>Ｈ24</c:v>
                </c:pt>
                <c:pt idx="6">
                  <c:v>Ｈ25</c:v>
                </c:pt>
                <c:pt idx="7">
                  <c:v>Ｈ26</c:v>
                </c:pt>
                <c:pt idx="8">
                  <c:v>Ｈ27</c:v>
                </c:pt>
                <c:pt idx="9">
                  <c:v>Ｈ28</c:v>
                </c:pt>
                <c:pt idx="10">
                  <c:v>Ｈ29</c:v>
                </c:pt>
                <c:pt idx="11">
                  <c:v>Ｈ30</c:v>
                </c:pt>
                <c:pt idx="12">
                  <c:v>R1</c:v>
                </c:pt>
                <c:pt idx="13">
                  <c:v>R2</c:v>
                </c:pt>
                <c:pt idx="14">
                  <c:v>R3</c:v>
                </c:pt>
                <c:pt idx="15">
                  <c:v>R4</c:v>
                </c:pt>
                <c:pt idx="16">
                  <c:v>R5</c:v>
                </c:pt>
                <c:pt idx="17">
                  <c:v>R6</c:v>
                </c:pt>
              </c:strCache>
            </c:strRef>
          </c:cat>
          <c:val>
            <c:numRef>
              <c:f>'４6．交通事故'!$C$4:$C$21</c:f>
              <c:numCache>
                <c:formatCode>General</c:formatCode>
                <c:ptCount val="18"/>
                <c:pt idx="0">
                  <c:v>482</c:v>
                </c:pt>
                <c:pt idx="1">
                  <c:v>480</c:v>
                </c:pt>
                <c:pt idx="2">
                  <c:v>445</c:v>
                </c:pt>
                <c:pt idx="3">
                  <c:v>498</c:v>
                </c:pt>
                <c:pt idx="4">
                  <c:v>586</c:v>
                </c:pt>
                <c:pt idx="5">
                  <c:v>518</c:v>
                </c:pt>
                <c:pt idx="6">
                  <c:v>548</c:v>
                </c:pt>
                <c:pt idx="7">
                  <c:v>629</c:v>
                </c:pt>
                <c:pt idx="8">
                  <c:v>677</c:v>
                </c:pt>
                <c:pt idx="9">
                  <c:v>604</c:v>
                </c:pt>
                <c:pt idx="10">
                  <c:v>712</c:v>
                </c:pt>
                <c:pt idx="11">
                  <c:v>655</c:v>
                </c:pt>
                <c:pt idx="12">
                  <c:v>667</c:v>
                </c:pt>
                <c:pt idx="13">
                  <c:v>559</c:v>
                </c:pt>
                <c:pt idx="14">
                  <c:v>540</c:v>
                </c:pt>
                <c:pt idx="15">
                  <c:v>574</c:v>
                </c:pt>
                <c:pt idx="16">
                  <c:v>698</c:v>
                </c:pt>
                <c:pt idx="17">
                  <c:v>633</c:v>
                </c:pt>
              </c:numCache>
            </c:numRef>
          </c:val>
          <c:extLst>
            <c:ext xmlns:c16="http://schemas.microsoft.com/office/drawing/2014/chart" uri="{C3380CC4-5D6E-409C-BE32-E72D297353CC}">
              <c16:uniqueId val="{00000001-13CD-4F84-8283-D9216F637BD6}"/>
            </c:ext>
          </c:extLst>
        </c:ser>
        <c:dLbls>
          <c:showLegendKey val="0"/>
          <c:showVal val="0"/>
          <c:showCatName val="0"/>
          <c:showSerName val="0"/>
          <c:showPercent val="0"/>
          <c:showBubbleSize val="0"/>
        </c:dLbls>
        <c:gapWidth val="150"/>
        <c:overlap val="100"/>
        <c:axId val="1785901552"/>
        <c:axId val="1"/>
      </c:barChart>
      <c:catAx>
        <c:axId val="17859015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785901552"/>
        <c:crosses val="autoZero"/>
        <c:crossBetween val="between"/>
      </c:valAx>
      <c:spPr>
        <a:solidFill>
          <a:srgbClr val="C0C0C0"/>
        </a:solidFill>
        <a:ln w="12700">
          <a:solidFill>
            <a:srgbClr val="808080"/>
          </a:solidFill>
          <a:prstDash val="solid"/>
        </a:ln>
      </c:spPr>
    </c:plotArea>
    <c:legend>
      <c:legendPos val="r"/>
      <c:layout>
        <c:manualLayout>
          <c:xMode val="edge"/>
          <c:yMode val="edge"/>
          <c:x val="0.8214215955563694"/>
          <c:y val="0.35680928233485376"/>
          <c:w val="0.16277753616553745"/>
          <c:h val="0.24943471049169702"/>
        </c:manualLayout>
      </c:layout>
      <c:overlay val="0"/>
      <c:spPr>
        <a:solidFill>
          <a:srgbClr val="FFFFFF"/>
        </a:solidFill>
        <a:ln w="3175">
          <a:solidFill>
            <a:srgbClr val="000000"/>
          </a:solidFill>
          <a:prstDash val="solid"/>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交通事故による死傷者数の推移</a:t>
            </a:r>
          </a:p>
        </c:rich>
      </c:tx>
      <c:layout>
        <c:manualLayout>
          <c:xMode val="edge"/>
          <c:yMode val="edge"/>
          <c:x val="0.31090475716632165"/>
          <c:y val="3.9840784364764327E-2"/>
        </c:manualLayout>
      </c:layout>
      <c:overlay val="0"/>
      <c:spPr>
        <a:noFill/>
        <a:ln w="25400">
          <a:noFill/>
        </a:ln>
      </c:spPr>
    </c:title>
    <c:autoTitleDeleted val="0"/>
    <c:plotArea>
      <c:layout>
        <c:manualLayout>
          <c:layoutTarget val="inner"/>
          <c:xMode val="edge"/>
          <c:yMode val="edge"/>
          <c:x val="6.9393288263997335E-2"/>
          <c:y val="0.18241675225379436"/>
          <c:w val="0.67321783723679274"/>
          <c:h val="0.72640511240442773"/>
        </c:manualLayout>
      </c:layout>
      <c:barChart>
        <c:barDir val="col"/>
        <c:grouping val="clustered"/>
        <c:varyColors val="0"/>
        <c:ser>
          <c:idx val="1"/>
          <c:order val="0"/>
          <c:tx>
            <c:strRef>
              <c:f>'４6．交通事故'!$B$25</c:f>
              <c:strCache>
                <c:ptCount val="1"/>
                <c:pt idx="0">
                  <c:v>死者（人）</c:v>
                </c:pt>
              </c:strCache>
            </c:strRef>
          </c:tx>
          <c:spPr>
            <a:solidFill>
              <a:srgbClr val="FFCC99"/>
            </a:solidFill>
            <a:ln w="12700">
              <a:solidFill>
                <a:srgbClr val="000000"/>
              </a:solidFill>
              <a:prstDash val="solid"/>
            </a:ln>
          </c:spPr>
          <c:invertIfNegative val="0"/>
          <c:cat>
            <c:strRef>
              <c:f>'４6．交通事故'!$A$26:$A$43</c:f>
              <c:strCache>
                <c:ptCount val="18"/>
                <c:pt idx="0">
                  <c:v>Ｈ19</c:v>
                </c:pt>
                <c:pt idx="1">
                  <c:v>Ｈ20</c:v>
                </c:pt>
                <c:pt idx="2">
                  <c:v>Ｈ21</c:v>
                </c:pt>
                <c:pt idx="3">
                  <c:v>Ｈ22</c:v>
                </c:pt>
                <c:pt idx="4">
                  <c:v>Ｈ23</c:v>
                </c:pt>
                <c:pt idx="5">
                  <c:v>Ｈ24</c:v>
                </c:pt>
                <c:pt idx="6">
                  <c:v>Ｈ25</c:v>
                </c:pt>
                <c:pt idx="7">
                  <c:v>Ｈ26</c:v>
                </c:pt>
                <c:pt idx="8">
                  <c:v>Ｈ27</c:v>
                </c:pt>
                <c:pt idx="9">
                  <c:v>Ｈ28</c:v>
                </c:pt>
                <c:pt idx="10">
                  <c:v>Ｈ29</c:v>
                </c:pt>
                <c:pt idx="11">
                  <c:v>Ｈ30</c:v>
                </c:pt>
                <c:pt idx="12">
                  <c:v>R1</c:v>
                </c:pt>
                <c:pt idx="13">
                  <c:v>R2</c:v>
                </c:pt>
                <c:pt idx="14">
                  <c:v>R3</c:v>
                </c:pt>
                <c:pt idx="15">
                  <c:v>R4</c:v>
                </c:pt>
                <c:pt idx="16">
                  <c:v>R5</c:v>
                </c:pt>
                <c:pt idx="17">
                  <c:v>R6</c:v>
                </c:pt>
              </c:strCache>
            </c:strRef>
          </c:cat>
          <c:val>
            <c:numRef>
              <c:f>'４6．交通事故'!$B$26:$B$43</c:f>
              <c:numCache>
                <c:formatCode>General</c:formatCode>
                <c:ptCount val="18"/>
                <c:pt idx="0">
                  <c:v>0</c:v>
                </c:pt>
                <c:pt idx="1">
                  <c:v>0</c:v>
                </c:pt>
                <c:pt idx="2">
                  <c:v>1</c:v>
                </c:pt>
                <c:pt idx="3">
                  <c:v>0</c:v>
                </c:pt>
                <c:pt idx="4">
                  <c:v>0</c:v>
                </c:pt>
                <c:pt idx="5">
                  <c:v>0</c:v>
                </c:pt>
                <c:pt idx="6">
                  <c:v>1</c:v>
                </c:pt>
                <c:pt idx="7">
                  <c:v>0</c:v>
                </c:pt>
                <c:pt idx="8">
                  <c:v>1</c:v>
                </c:pt>
                <c:pt idx="9">
                  <c:v>1</c:v>
                </c:pt>
                <c:pt idx="10">
                  <c:v>0</c:v>
                </c:pt>
                <c:pt idx="11">
                  <c:v>1</c:v>
                </c:pt>
                <c:pt idx="12">
                  <c:v>1</c:v>
                </c:pt>
                <c:pt idx="13">
                  <c:v>0</c:v>
                </c:pt>
                <c:pt idx="14">
                  <c:v>0</c:v>
                </c:pt>
                <c:pt idx="15">
                  <c:v>0</c:v>
                </c:pt>
                <c:pt idx="16">
                  <c:v>1</c:v>
                </c:pt>
                <c:pt idx="17">
                  <c:v>0</c:v>
                </c:pt>
              </c:numCache>
            </c:numRef>
          </c:val>
          <c:extLst>
            <c:ext xmlns:c16="http://schemas.microsoft.com/office/drawing/2014/chart" uri="{C3380CC4-5D6E-409C-BE32-E72D297353CC}">
              <c16:uniqueId val="{00000000-3B71-45D6-837A-7AE614EC51DC}"/>
            </c:ext>
          </c:extLst>
        </c:ser>
        <c:dLbls>
          <c:showLegendKey val="0"/>
          <c:showVal val="0"/>
          <c:showCatName val="0"/>
          <c:showSerName val="0"/>
          <c:showPercent val="0"/>
          <c:showBubbleSize val="0"/>
        </c:dLbls>
        <c:gapWidth val="150"/>
        <c:axId val="1785907376"/>
        <c:axId val="1"/>
      </c:barChart>
      <c:lineChart>
        <c:grouping val="standard"/>
        <c:varyColors val="0"/>
        <c:ser>
          <c:idx val="0"/>
          <c:order val="1"/>
          <c:tx>
            <c:strRef>
              <c:f>'４6．交通事故'!$C$25</c:f>
              <c:strCache>
                <c:ptCount val="1"/>
                <c:pt idx="0">
                  <c:v>負傷者（人）</c:v>
                </c:pt>
              </c:strCache>
            </c:strRef>
          </c:tx>
          <c:spPr>
            <a:ln w="12700">
              <a:solidFill>
                <a:srgbClr val="000080"/>
              </a:solidFill>
              <a:prstDash val="solid"/>
            </a:ln>
          </c:spPr>
          <c:marker>
            <c:symbol val="diamond"/>
            <c:size val="5"/>
            <c:spPr>
              <a:solidFill>
                <a:srgbClr val="CCFFCC"/>
              </a:solidFill>
              <a:ln>
                <a:solidFill>
                  <a:srgbClr val="000080"/>
                </a:solidFill>
                <a:prstDash val="solid"/>
              </a:ln>
            </c:spPr>
          </c:marker>
          <c:cat>
            <c:strRef>
              <c:f>'４6．交通事故'!$A$26:$A$43</c:f>
              <c:strCache>
                <c:ptCount val="18"/>
                <c:pt idx="0">
                  <c:v>Ｈ19</c:v>
                </c:pt>
                <c:pt idx="1">
                  <c:v>Ｈ20</c:v>
                </c:pt>
                <c:pt idx="2">
                  <c:v>Ｈ21</c:v>
                </c:pt>
                <c:pt idx="3">
                  <c:v>Ｈ22</c:v>
                </c:pt>
                <c:pt idx="4">
                  <c:v>Ｈ23</c:v>
                </c:pt>
                <c:pt idx="5">
                  <c:v>Ｈ24</c:v>
                </c:pt>
                <c:pt idx="6">
                  <c:v>Ｈ25</c:v>
                </c:pt>
                <c:pt idx="7">
                  <c:v>Ｈ26</c:v>
                </c:pt>
                <c:pt idx="8">
                  <c:v>Ｈ27</c:v>
                </c:pt>
                <c:pt idx="9">
                  <c:v>Ｈ28</c:v>
                </c:pt>
                <c:pt idx="10">
                  <c:v>Ｈ29</c:v>
                </c:pt>
                <c:pt idx="11">
                  <c:v>Ｈ30</c:v>
                </c:pt>
                <c:pt idx="12">
                  <c:v>R1</c:v>
                </c:pt>
                <c:pt idx="13">
                  <c:v>R2</c:v>
                </c:pt>
                <c:pt idx="14">
                  <c:v>R3</c:v>
                </c:pt>
                <c:pt idx="15">
                  <c:v>R4</c:v>
                </c:pt>
                <c:pt idx="16">
                  <c:v>R5</c:v>
                </c:pt>
                <c:pt idx="17">
                  <c:v>R6</c:v>
                </c:pt>
              </c:strCache>
            </c:strRef>
          </c:cat>
          <c:val>
            <c:numRef>
              <c:f>'４6．交通事故'!$C$26:$C$43</c:f>
              <c:numCache>
                <c:formatCode>General</c:formatCode>
                <c:ptCount val="18"/>
                <c:pt idx="0">
                  <c:v>158</c:v>
                </c:pt>
                <c:pt idx="1">
                  <c:v>150</c:v>
                </c:pt>
                <c:pt idx="2">
                  <c:v>134</c:v>
                </c:pt>
                <c:pt idx="3">
                  <c:v>134</c:v>
                </c:pt>
                <c:pt idx="4">
                  <c:v>128</c:v>
                </c:pt>
                <c:pt idx="5">
                  <c:v>110</c:v>
                </c:pt>
                <c:pt idx="6">
                  <c:v>140</c:v>
                </c:pt>
                <c:pt idx="7">
                  <c:v>115</c:v>
                </c:pt>
                <c:pt idx="8">
                  <c:v>117</c:v>
                </c:pt>
                <c:pt idx="9">
                  <c:v>79</c:v>
                </c:pt>
                <c:pt idx="10">
                  <c:v>88</c:v>
                </c:pt>
                <c:pt idx="11">
                  <c:v>60</c:v>
                </c:pt>
                <c:pt idx="12">
                  <c:v>47</c:v>
                </c:pt>
                <c:pt idx="13">
                  <c:v>42</c:v>
                </c:pt>
                <c:pt idx="14">
                  <c:v>46</c:v>
                </c:pt>
                <c:pt idx="15">
                  <c:v>34</c:v>
                </c:pt>
                <c:pt idx="16">
                  <c:v>60</c:v>
                </c:pt>
                <c:pt idx="17">
                  <c:v>13</c:v>
                </c:pt>
              </c:numCache>
            </c:numRef>
          </c:val>
          <c:smooth val="0"/>
          <c:extLst>
            <c:ext xmlns:c16="http://schemas.microsoft.com/office/drawing/2014/chart" uri="{C3380CC4-5D6E-409C-BE32-E72D297353CC}">
              <c16:uniqueId val="{00000001-3B71-45D6-837A-7AE614EC51DC}"/>
            </c:ext>
          </c:extLst>
        </c:ser>
        <c:dLbls>
          <c:showLegendKey val="0"/>
          <c:showVal val="0"/>
          <c:showCatName val="0"/>
          <c:showSerName val="0"/>
          <c:showPercent val="0"/>
          <c:showBubbleSize val="0"/>
        </c:dLbls>
        <c:marker val="1"/>
        <c:smooth val="0"/>
        <c:axId val="3"/>
        <c:axId val="4"/>
      </c:lineChart>
      <c:catAx>
        <c:axId val="17859073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600" baseline="0">
                <a:latin typeface="ＭＳ ゴシック" panose="020B0609070205080204" pitchFamily="49" charset="-128"/>
                <a:ea typeface="ＭＳ ゴシック" panose="020B0609070205080204" pitchFamily="49" charset="-128"/>
              </a:defRPr>
            </a:pPr>
            <a:endParaRPr lang="ja-JP"/>
          </a:p>
        </c:txPr>
        <c:crossAx val="1"/>
        <c:crosses val="autoZero"/>
        <c:auto val="0"/>
        <c:lblAlgn val="ctr"/>
        <c:lblOffset val="100"/>
        <c:tickLblSkip val="1"/>
        <c:tickMarkSkip val="1"/>
        <c:noMultiLvlLbl val="0"/>
      </c:catAx>
      <c:valAx>
        <c:axId val="1"/>
        <c:scaling>
          <c:orientation val="minMax"/>
          <c:max val="2"/>
        </c:scaling>
        <c:delete val="0"/>
        <c:axPos val="l"/>
        <c:majorGridlines/>
        <c:minorGridlines>
          <c:spPr>
            <a:ln w="3175">
              <a:solidFill>
                <a:srgbClr val="000000"/>
              </a:solidFill>
              <a:prstDash val="solid"/>
            </a:ln>
          </c:spPr>
        </c:minorGridlines>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死者（人）</a:t>
                </a:r>
              </a:p>
            </c:rich>
          </c:tx>
          <c:layout>
            <c:manualLayout>
              <c:xMode val="edge"/>
              <c:yMode val="edge"/>
              <c:x val="6.3740021352519478E-3"/>
              <c:y val="0.4451384229145269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785907376"/>
        <c:crosses val="autoZero"/>
        <c:crossBetween val="between"/>
        <c:majorUnit val="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負傷者（人）</a:t>
                </a:r>
              </a:p>
            </c:rich>
          </c:tx>
          <c:layout>
            <c:manualLayout>
              <c:xMode val="edge"/>
              <c:yMode val="edge"/>
              <c:x val="0.80018612839462322"/>
              <c:y val="0.4026696336870934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80234722637861378"/>
          <c:y val="0.68557434668492523"/>
          <c:w val="0.18677676094132006"/>
          <c:h val="0.21138810909505876"/>
        </c:manualLayout>
      </c:layout>
      <c:overlay val="0"/>
      <c:spPr>
        <a:solidFill>
          <a:srgbClr val="FFFFFF"/>
        </a:solidFill>
        <a:ln w="3175">
          <a:solidFill>
            <a:srgbClr val="000000"/>
          </a:solidFill>
          <a:prstDash val="solid"/>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自治会のコミュニティ活動事業に対する補助金</a:t>
            </a:r>
            <a:r>
              <a:rPr lang="ja-JP" altLang="en-US">
                <a:latin typeface="ＭＳ ゴシック" panose="020B0609070205080204" pitchFamily="49" charset="-128"/>
                <a:ea typeface="ＭＳ ゴシック" panose="020B0609070205080204" pitchFamily="49" charset="-128"/>
              </a:rPr>
              <a:t>等</a:t>
            </a:r>
            <a:r>
              <a:rPr lang="ja-JP">
                <a:latin typeface="ＭＳ ゴシック" panose="020B0609070205080204" pitchFamily="49" charset="-128"/>
                <a:ea typeface="ＭＳ ゴシック" panose="020B0609070205080204" pitchFamily="49" charset="-128"/>
              </a:rPr>
              <a:t>の推移</a:t>
            </a:r>
          </a:p>
        </c:rich>
      </c:tx>
      <c:layout>
        <c:manualLayout>
          <c:xMode val="edge"/>
          <c:yMode val="edge"/>
          <c:x val="0.2985077427821522"/>
          <c:y val="3.9999999999999994E-2"/>
        </c:manualLayout>
      </c:layout>
      <c:overlay val="0"/>
      <c:spPr>
        <a:noFill/>
        <a:ln w="25400">
          <a:noFill/>
        </a:ln>
      </c:spPr>
    </c:title>
    <c:autoTitleDeleted val="0"/>
    <c:plotArea>
      <c:layout>
        <c:manualLayout>
          <c:layoutTarget val="inner"/>
          <c:xMode val="edge"/>
          <c:yMode val="edge"/>
          <c:x val="0.11786658820828301"/>
          <c:y val="0.15389125780385385"/>
          <c:w val="0.84833232030849426"/>
          <c:h val="0.71376284960163883"/>
        </c:manualLayout>
      </c:layout>
      <c:barChart>
        <c:barDir val="col"/>
        <c:grouping val="clustered"/>
        <c:varyColors val="0"/>
        <c:ser>
          <c:idx val="0"/>
          <c:order val="0"/>
          <c:spPr>
            <a:solidFill>
              <a:srgbClr val="FFCC99"/>
            </a:solidFill>
            <a:ln w="12700">
              <a:solidFill>
                <a:srgbClr val="000000"/>
              </a:solidFill>
              <a:prstDash val="solid"/>
            </a:ln>
          </c:spPr>
          <c:invertIfNegative val="0"/>
          <c:cat>
            <c:strRef>
              <c:f>'４８．コミュニティ補助金等'!$A$4:$A$21</c:f>
              <c:strCache>
                <c:ptCount val="18"/>
                <c:pt idx="0">
                  <c:v>Ｈ19</c:v>
                </c:pt>
                <c:pt idx="1">
                  <c:v>Ｈ20</c:v>
                </c:pt>
                <c:pt idx="2">
                  <c:v>Ｈ21</c:v>
                </c:pt>
                <c:pt idx="3">
                  <c:v>Ｈ22</c:v>
                </c:pt>
                <c:pt idx="4">
                  <c:v>Ｈ23</c:v>
                </c:pt>
                <c:pt idx="5">
                  <c:v>Ｈ24</c:v>
                </c:pt>
                <c:pt idx="6">
                  <c:v>Ｈ25</c:v>
                </c:pt>
                <c:pt idx="7">
                  <c:v>Ｈ26</c:v>
                </c:pt>
                <c:pt idx="8">
                  <c:v>Ｈ27</c:v>
                </c:pt>
                <c:pt idx="9">
                  <c:v>Ｈ28</c:v>
                </c:pt>
                <c:pt idx="10">
                  <c:v>Ｈ29</c:v>
                </c:pt>
                <c:pt idx="11">
                  <c:v>H30</c:v>
                </c:pt>
                <c:pt idx="12">
                  <c:v>R1</c:v>
                </c:pt>
                <c:pt idx="13">
                  <c:v>R2</c:v>
                </c:pt>
                <c:pt idx="14">
                  <c:v>R3</c:v>
                </c:pt>
                <c:pt idx="15">
                  <c:v>R4</c:v>
                </c:pt>
                <c:pt idx="16">
                  <c:v>R5</c:v>
                </c:pt>
                <c:pt idx="17">
                  <c:v>R6</c:v>
                </c:pt>
              </c:strCache>
            </c:strRef>
          </c:cat>
          <c:val>
            <c:numRef>
              <c:f>'４８．コミュニティ補助金等'!$B$4:$B$21</c:f>
              <c:numCache>
                <c:formatCode>#,##0_);[Red]\(#,##0\)</c:formatCode>
                <c:ptCount val="18"/>
                <c:pt idx="0">
                  <c:v>15150441</c:v>
                </c:pt>
                <c:pt idx="1">
                  <c:v>16641023</c:v>
                </c:pt>
                <c:pt idx="2">
                  <c:v>16204428</c:v>
                </c:pt>
                <c:pt idx="3">
                  <c:v>15853589</c:v>
                </c:pt>
                <c:pt idx="4">
                  <c:v>15179241</c:v>
                </c:pt>
                <c:pt idx="5">
                  <c:v>17246195</c:v>
                </c:pt>
                <c:pt idx="6">
                  <c:v>12057008</c:v>
                </c:pt>
                <c:pt idx="7">
                  <c:v>12157000</c:v>
                </c:pt>
                <c:pt idx="8">
                  <c:v>12199000</c:v>
                </c:pt>
                <c:pt idx="9">
                  <c:v>17157000</c:v>
                </c:pt>
                <c:pt idx="10">
                  <c:v>17202500</c:v>
                </c:pt>
                <c:pt idx="11">
                  <c:v>17210100</c:v>
                </c:pt>
                <c:pt idx="12">
                  <c:v>17140200</c:v>
                </c:pt>
                <c:pt idx="13">
                  <c:v>15514200</c:v>
                </c:pt>
                <c:pt idx="14">
                  <c:v>14663100</c:v>
                </c:pt>
                <c:pt idx="15">
                  <c:v>12164000</c:v>
                </c:pt>
                <c:pt idx="16">
                  <c:v>12160500</c:v>
                </c:pt>
                <c:pt idx="17">
                  <c:v>12119900</c:v>
                </c:pt>
              </c:numCache>
            </c:numRef>
          </c:val>
          <c:extLst>
            <c:ext xmlns:c16="http://schemas.microsoft.com/office/drawing/2014/chart" uri="{C3380CC4-5D6E-409C-BE32-E72D297353CC}">
              <c16:uniqueId val="{00000000-194A-4133-8E59-D6867D2B49DD}"/>
            </c:ext>
          </c:extLst>
        </c:ser>
        <c:dLbls>
          <c:showLegendKey val="0"/>
          <c:showVal val="0"/>
          <c:showCatName val="0"/>
          <c:showSerName val="0"/>
          <c:showPercent val="0"/>
          <c:showBubbleSize val="0"/>
        </c:dLbls>
        <c:gapWidth val="300"/>
        <c:axId val="1333958239"/>
        <c:axId val="1"/>
      </c:barChart>
      <c:catAx>
        <c:axId val="1333958239"/>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（円）</a:t>
                </a:r>
              </a:p>
            </c:rich>
          </c:tx>
          <c:layout>
            <c:manualLayout>
              <c:xMode val="edge"/>
              <c:yMode val="edge"/>
              <c:x val="6.5925196850393697E-3"/>
              <c:y val="0.3876703098679829"/>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333958239"/>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歳　入</a:t>
            </a:r>
          </a:p>
        </c:rich>
      </c:tx>
      <c:overlay val="0"/>
      <c:spPr>
        <a:noFill/>
        <a:ln w="25400">
          <a:noFill/>
        </a:ln>
      </c:spPr>
    </c:title>
    <c:autoTitleDeleted val="0"/>
    <c:plotArea>
      <c:layout/>
      <c:barChart>
        <c:barDir val="col"/>
        <c:grouping val="clustered"/>
        <c:varyColors val="0"/>
        <c:ser>
          <c:idx val="1"/>
          <c:order val="0"/>
          <c:spPr>
            <a:solidFill>
              <a:srgbClr val="FFCC99"/>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D7E6-4480-9F28-8B4444F4AA8F}"/>
            </c:ext>
          </c:extLst>
        </c:ser>
        <c:dLbls>
          <c:showLegendKey val="0"/>
          <c:showVal val="0"/>
          <c:showCatName val="0"/>
          <c:showSerName val="0"/>
          <c:showPercent val="0"/>
          <c:showBubbleSize val="0"/>
        </c:dLbls>
        <c:gapWidth val="150"/>
        <c:axId val="2040168496"/>
        <c:axId val="1"/>
      </c:barChart>
      <c:lineChart>
        <c:grouping val="standard"/>
        <c:varyColors val="0"/>
        <c:ser>
          <c:idx val="0"/>
          <c:order val="1"/>
          <c:spPr>
            <a:ln w="12700">
              <a:solidFill>
                <a:srgbClr val="000080"/>
              </a:solidFill>
              <a:prstDash val="solid"/>
            </a:ln>
          </c:spPr>
          <c:marker>
            <c:symbol val="diamond"/>
            <c:size val="7"/>
            <c:spPr>
              <a:solidFill>
                <a:srgbClr val="CCFFCC"/>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1-D7E6-4480-9F28-8B4444F4AA8F}"/>
            </c:ext>
          </c:extLst>
        </c:ser>
        <c:dLbls>
          <c:showLegendKey val="0"/>
          <c:showVal val="0"/>
          <c:showCatName val="0"/>
          <c:showSerName val="0"/>
          <c:showPercent val="0"/>
          <c:showBubbleSize val="0"/>
        </c:dLbls>
        <c:marker val="1"/>
        <c:smooth val="0"/>
        <c:axId val="3"/>
        <c:axId val="4"/>
      </c:lineChart>
      <c:catAx>
        <c:axId val="20401684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040168496"/>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歳　出</a:t>
            </a:r>
          </a:p>
        </c:rich>
      </c:tx>
      <c:overlay val="0"/>
      <c:spPr>
        <a:noFill/>
        <a:ln w="25400">
          <a:noFill/>
        </a:ln>
      </c:spPr>
    </c:title>
    <c:autoTitleDeleted val="0"/>
    <c:plotArea>
      <c:layout/>
      <c:barChart>
        <c:barDir val="col"/>
        <c:grouping val="clustered"/>
        <c:varyColors val="0"/>
        <c:ser>
          <c:idx val="1"/>
          <c:order val="0"/>
          <c:spPr>
            <a:solidFill>
              <a:srgbClr val="FFCC99"/>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6D11-4D6F-96EF-6467D69CE395}"/>
            </c:ext>
          </c:extLst>
        </c:ser>
        <c:dLbls>
          <c:showLegendKey val="0"/>
          <c:showVal val="0"/>
          <c:showCatName val="0"/>
          <c:showSerName val="0"/>
          <c:showPercent val="0"/>
          <c:showBubbleSize val="0"/>
        </c:dLbls>
        <c:gapWidth val="150"/>
        <c:axId val="2040171408"/>
        <c:axId val="1"/>
      </c:barChart>
      <c:lineChart>
        <c:grouping val="standard"/>
        <c:varyColors val="0"/>
        <c:ser>
          <c:idx val="0"/>
          <c:order val="1"/>
          <c:spPr>
            <a:ln w="12700">
              <a:solidFill>
                <a:srgbClr val="000080"/>
              </a:solidFill>
              <a:prstDash val="solid"/>
            </a:ln>
          </c:spPr>
          <c:marker>
            <c:symbol val="diamond"/>
            <c:size val="7"/>
            <c:spPr>
              <a:solidFill>
                <a:srgbClr val="CCFFCC"/>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1-6D11-4D6F-96EF-6467D69CE395}"/>
            </c:ext>
          </c:extLst>
        </c:ser>
        <c:dLbls>
          <c:showLegendKey val="0"/>
          <c:showVal val="0"/>
          <c:showCatName val="0"/>
          <c:showSerName val="0"/>
          <c:showPercent val="0"/>
          <c:showBubbleSize val="0"/>
        </c:dLbls>
        <c:marker val="1"/>
        <c:smooth val="0"/>
        <c:axId val="3"/>
        <c:axId val="4"/>
      </c:lineChart>
      <c:catAx>
        <c:axId val="20401714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04017140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歳入（町税・地方交付税・歳入合計）</a:t>
            </a:r>
          </a:p>
        </c:rich>
      </c:tx>
      <c:layout>
        <c:manualLayout>
          <c:xMode val="edge"/>
          <c:yMode val="edge"/>
          <c:x val="0.35368001499812524"/>
          <c:y val="3.3058294699143918E-2"/>
        </c:manualLayout>
      </c:layout>
      <c:overlay val="0"/>
      <c:spPr>
        <a:noFill/>
        <a:ln w="25400">
          <a:noFill/>
        </a:ln>
      </c:spPr>
    </c:title>
    <c:autoTitleDeleted val="0"/>
    <c:plotArea>
      <c:layout>
        <c:manualLayout>
          <c:layoutTarget val="inner"/>
          <c:xMode val="edge"/>
          <c:yMode val="edge"/>
          <c:x val="0.1446112832346223"/>
          <c:y val="9.1764705882352943E-2"/>
          <c:w val="0.66575760583486487"/>
          <c:h val="0.83058823529411763"/>
        </c:manualLayout>
      </c:layout>
      <c:lineChart>
        <c:grouping val="standard"/>
        <c:varyColors val="0"/>
        <c:ser>
          <c:idx val="0"/>
          <c:order val="0"/>
          <c:tx>
            <c:strRef>
              <c:f>'０５．歳入・歳出、基金、町債'!$P$5</c:f>
              <c:strCache>
                <c:ptCount val="1"/>
                <c:pt idx="0">
                  <c:v>町税</c:v>
                </c:pt>
              </c:strCache>
            </c:strRef>
          </c:tx>
          <c:spPr>
            <a:ln w="12700">
              <a:solidFill>
                <a:srgbClr val="3399FF"/>
              </a:solidFill>
              <a:prstDash val="solid"/>
            </a:ln>
          </c:spPr>
          <c:marker>
            <c:symbol val="diamond"/>
            <c:size val="7"/>
            <c:spPr>
              <a:solidFill>
                <a:srgbClr val="3399FF"/>
              </a:solidFill>
              <a:ln>
                <a:solidFill>
                  <a:srgbClr val="3399FF"/>
                </a:solidFill>
                <a:prstDash val="solid"/>
              </a:ln>
            </c:spPr>
          </c:marker>
          <c:cat>
            <c:strRef>
              <c:f>'０５．歳入・歳出、基金、町債'!$Q$3:$AB$3</c:f>
              <c:strCache>
                <c:ptCount val="12"/>
                <c:pt idx="0">
                  <c:v>Ｈ２４</c:v>
                </c:pt>
                <c:pt idx="1">
                  <c:v>Ｈ２５</c:v>
                </c:pt>
                <c:pt idx="2">
                  <c:v>Ｈ２６</c:v>
                </c:pt>
                <c:pt idx="3">
                  <c:v>Ｈ２７</c:v>
                </c:pt>
                <c:pt idx="4">
                  <c:v>Ｈ２８</c:v>
                </c:pt>
                <c:pt idx="5">
                  <c:v>Ｈ２９</c:v>
                </c:pt>
                <c:pt idx="6">
                  <c:v>Ｈ３０</c:v>
                </c:pt>
                <c:pt idx="7">
                  <c:v>Ｒ１</c:v>
                </c:pt>
                <c:pt idx="8">
                  <c:v>Ｒ２</c:v>
                </c:pt>
                <c:pt idx="9">
                  <c:v>Ｒ３</c:v>
                </c:pt>
                <c:pt idx="10">
                  <c:v>Ｒ４</c:v>
                </c:pt>
                <c:pt idx="11">
                  <c:v>Ｒ５</c:v>
                </c:pt>
              </c:strCache>
            </c:strRef>
          </c:cat>
          <c:val>
            <c:numRef>
              <c:f>'０５．歳入・歳出、基金、町債'!$Q$5:$AB$5</c:f>
              <c:numCache>
                <c:formatCode>#,##0_ </c:formatCode>
                <c:ptCount val="12"/>
                <c:pt idx="0">
                  <c:v>3360442</c:v>
                </c:pt>
                <c:pt idx="1">
                  <c:v>3690102</c:v>
                </c:pt>
                <c:pt idx="2" formatCode="#,##0_);[Red]\(#,##0\)">
                  <c:v>4020344</c:v>
                </c:pt>
                <c:pt idx="3" formatCode="#,##0_);[Red]\(#,##0\)">
                  <c:v>3778116</c:v>
                </c:pt>
                <c:pt idx="4" formatCode="#,##0_);[Red]\(#,##0\)">
                  <c:v>3627563</c:v>
                </c:pt>
                <c:pt idx="5" formatCode="#,##0_);[Red]\(#,##0\)">
                  <c:v>3604051</c:v>
                </c:pt>
                <c:pt idx="6" formatCode="#,##0_);[Red]\(#,##0\)">
                  <c:v>3605938</c:v>
                </c:pt>
                <c:pt idx="7" formatCode="#,##0_);[Red]\(#,##0\)">
                  <c:v>3722991</c:v>
                </c:pt>
                <c:pt idx="8" formatCode="#,##0_);[Red]\(#,##0\)">
                  <c:v>3726213</c:v>
                </c:pt>
                <c:pt idx="9" formatCode="#,##0_);[Red]\(#,##0\)">
                  <c:v>3656814</c:v>
                </c:pt>
                <c:pt idx="10" formatCode="#,##0_);[Red]\(#,##0\)">
                  <c:v>3957677</c:v>
                </c:pt>
                <c:pt idx="11" formatCode="#,##0_);[Red]\(#,##0\)">
                  <c:v>4154221</c:v>
                </c:pt>
              </c:numCache>
            </c:numRef>
          </c:val>
          <c:smooth val="0"/>
          <c:extLst>
            <c:ext xmlns:c16="http://schemas.microsoft.com/office/drawing/2014/chart" uri="{C3380CC4-5D6E-409C-BE32-E72D297353CC}">
              <c16:uniqueId val="{00000000-F027-4D15-AEE1-E1CB233B87B1}"/>
            </c:ext>
          </c:extLst>
        </c:ser>
        <c:ser>
          <c:idx val="9"/>
          <c:order val="1"/>
          <c:tx>
            <c:strRef>
              <c:f>'０５．歳入・歳出、基金、町債'!$P$16</c:f>
              <c:strCache>
                <c:ptCount val="1"/>
                <c:pt idx="0">
                  <c:v>地方交付税</c:v>
                </c:pt>
              </c:strCache>
            </c:strRef>
          </c:tx>
          <c:spPr>
            <a:ln>
              <a:solidFill>
                <a:srgbClr val="FF66FF"/>
              </a:solidFill>
            </a:ln>
          </c:spPr>
          <c:marker>
            <c:symbol val="square"/>
            <c:size val="7"/>
            <c:spPr>
              <a:solidFill>
                <a:srgbClr val="FF66FF"/>
              </a:solidFill>
              <a:ln>
                <a:solidFill>
                  <a:srgbClr val="FF66FF"/>
                </a:solidFill>
              </a:ln>
            </c:spPr>
          </c:marker>
          <c:cat>
            <c:strRef>
              <c:f>'０５．歳入・歳出、基金、町債'!$Q$3:$AB$3</c:f>
              <c:strCache>
                <c:ptCount val="12"/>
                <c:pt idx="0">
                  <c:v>Ｈ２４</c:v>
                </c:pt>
                <c:pt idx="1">
                  <c:v>Ｈ２５</c:v>
                </c:pt>
                <c:pt idx="2">
                  <c:v>Ｈ２６</c:v>
                </c:pt>
                <c:pt idx="3">
                  <c:v>Ｈ２７</c:v>
                </c:pt>
                <c:pt idx="4">
                  <c:v>Ｈ２８</c:v>
                </c:pt>
                <c:pt idx="5">
                  <c:v>Ｈ２９</c:v>
                </c:pt>
                <c:pt idx="6">
                  <c:v>Ｈ３０</c:v>
                </c:pt>
                <c:pt idx="7">
                  <c:v>Ｒ１</c:v>
                </c:pt>
                <c:pt idx="8">
                  <c:v>Ｒ２</c:v>
                </c:pt>
                <c:pt idx="9">
                  <c:v>Ｒ３</c:v>
                </c:pt>
                <c:pt idx="10">
                  <c:v>Ｒ４</c:v>
                </c:pt>
                <c:pt idx="11">
                  <c:v>Ｒ５</c:v>
                </c:pt>
              </c:strCache>
            </c:strRef>
          </c:cat>
          <c:val>
            <c:numRef>
              <c:f>'０５．歳入・歳出、基金、町債'!$Q$16:$AB$16</c:f>
              <c:numCache>
                <c:formatCode>#,##0_ </c:formatCode>
                <c:ptCount val="12"/>
                <c:pt idx="0">
                  <c:v>1239751</c:v>
                </c:pt>
                <c:pt idx="1">
                  <c:v>1157515</c:v>
                </c:pt>
                <c:pt idx="2" formatCode="#,##0_);[Red]\(#,##0\)">
                  <c:v>915318</c:v>
                </c:pt>
                <c:pt idx="3" formatCode="#,##0_);[Red]\(#,##0\)">
                  <c:v>835008</c:v>
                </c:pt>
                <c:pt idx="4" formatCode="#,##0_);[Red]\(#,##0\)">
                  <c:v>877492</c:v>
                </c:pt>
                <c:pt idx="5" formatCode="#,##0_);[Red]\(#,##0\)">
                  <c:v>991531</c:v>
                </c:pt>
                <c:pt idx="6" formatCode="#,##0_);[Red]\(#,##0\)">
                  <c:v>1002797</c:v>
                </c:pt>
                <c:pt idx="7" formatCode="#,##0_);[Red]\(#,##0\)">
                  <c:v>1028618</c:v>
                </c:pt>
                <c:pt idx="8" formatCode="#,##0_);[Red]\(#,##0\)">
                  <c:v>1200478</c:v>
                </c:pt>
                <c:pt idx="9" formatCode="#,##0_);[Red]\(#,##0\)">
                  <c:v>1635735</c:v>
                </c:pt>
                <c:pt idx="10" formatCode="#,##0_);[Red]\(#,##0\)">
                  <c:v>1757476</c:v>
                </c:pt>
                <c:pt idx="11" formatCode="#,##0_);[Red]\(#,##0\)">
                  <c:v>1706544</c:v>
                </c:pt>
              </c:numCache>
            </c:numRef>
          </c:val>
          <c:smooth val="0"/>
          <c:extLst>
            <c:ext xmlns:c16="http://schemas.microsoft.com/office/drawing/2014/chart" uri="{C3380CC4-5D6E-409C-BE32-E72D297353CC}">
              <c16:uniqueId val="{00000001-F027-4D15-AEE1-E1CB233B87B1}"/>
            </c:ext>
          </c:extLst>
        </c:ser>
        <c:ser>
          <c:idx val="21"/>
          <c:order val="2"/>
          <c:tx>
            <c:strRef>
              <c:f>'０５．歳入・歳出、基金、町債'!$P$28</c:f>
              <c:strCache>
                <c:ptCount val="1"/>
                <c:pt idx="0">
                  <c:v>歳入合計</c:v>
                </c:pt>
              </c:strCache>
            </c:strRef>
          </c:tx>
          <c:spPr>
            <a:ln>
              <a:solidFill>
                <a:srgbClr val="FFFF66"/>
              </a:solidFill>
            </a:ln>
          </c:spPr>
          <c:marker>
            <c:spPr>
              <a:ln>
                <a:solidFill>
                  <a:srgbClr val="FFFF66"/>
                </a:solidFill>
              </a:ln>
            </c:spPr>
          </c:marker>
          <c:cat>
            <c:strRef>
              <c:f>'０５．歳入・歳出、基金、町債'!$Q$3:$AB$3</c:f>
              <c:strCache>
                <c:ptCount val="12"/>
                <c:pt idx="0">
                  <c:v>Ｈ２４</c:v>
                </c:pt>
                <c:pt idx="1">
                  <c:v>Ｈ２５</c:v>
                </c:pt>
                <c:pt idx="2">
                  <c:v>Ｈ２６</c:v>
                </c:pt>
                <c:pt idx="3">
                  <c:v>Ｈ２７</c:v>
                </c:pt>
                <c:pt idx="4">
                  <c:v>Ｈ２８</c:v>
                </c:pt>
                <c:pt idx="5">
                  <c:v>Ｈ２９</c:v>
                </c:pt>
                <c:pt idx="6">
                  <c:v>Ｈ３０</c:v>
                </c:pt>
                <c:pt idx="7">
                  <c:v>Ｒ１</c:v>
                </c:pt>
                <c:pt idx="8">
                  <c:v>Ｒ２</c:v>
                </c:pt>
                <c:pt idx="9">
                  <c:v>Ｒ３</c:v>
                </c:pt>
                <c:pt idx="10">
                  <c:v>Ｒ４</c:v>
                </c:pt>
                <c:pt idx="11">
                  <c:v>Ｒ５</c:v>
                </c:pt>
              </c:strCache>
            </c:strRef>
          </c:cat>
          <c:val>
            <c:numRef>
              <c:f>'０５．歳入・歳出、基金、町債'!$Q$28:$AB$28</c:f>
              <c:numCache>
                <c:formatCode>#,##0_ </c:formatCode>
                <c:ptCount val="12"/>
                <c:pt idx="0">
                  <c:v>7938099</c:v>
                </c:pt>
                <c:pt idx="1">
                  <c:v>8078037</c:v>
                </c:pt>
                <c:pt idx="2" formatCode="#,##0_);[Red]\(#,##0\)">
                  <c:v>8460395</c:v>
                </c:pt>
                <c:pt idx="3" formatCode="#,##0_);[Red]\(#,##0\)">
                  <c:v>8440688</c:v>
                </c:pt>
                <c:pt idx="4" formatCode="#,##0_);[Red]\(#,##0\)">
                  <c:v>8025990</c:v>
                </c:pt>
                <c:pt idx="5" formatCode="#,##0_);[Red]\(#,##0\)">
                  <c:v>8157454</c:v>
                </c:pt>
                <c:pt idx="6" formatCode="#,##0_);[Red]\(#,##0\)">
                  <c:v>8047116</c:v>
                </c:pt>
                <c:pt idx="7" formatCode="#,##0_);[Red]\(#,##0\)">
                  <c:v>8505925</c:v>
                </c:pt>
                <c:pt idx="8" formatCode="#,##0_);[Red]\(#,##0\)">
                  <c:v>12064542</c:v>
                </c:pt>
                <c:pt idx="9" formatCode="#,##0_);[Red]\(#,##0\)">
                  <c:v>10989019</c:v>
                </c:pt>
                <c:pt idx="10" formatCode="#,##0_);[Red]\(#,##0\)">
                  <c:v>11606934</c:v>
                </c:pt>
                <c:pt idx="11" formatCode="#,##0_);[Red]\(#,##0\)">
                  <c:v>10656771</c:v>
                </c:pt>
              </c:numCache>
            </c:numRef>
          </c:val>
          <c:smooth val="0"/>
          <c:extLst>
            <c:ext xmlns:c16="http://schemas.microsoft.com/office/drawing/2014/chart" uri="{C3380CC4-5D6E-409C-BE32-E72D297353CC}">
              <c16:uniqueId val="{00000002-F027-4D15-AEE1-E1CB233B87B1}"/>
            </c:ext>
          </c:extLst>
        </c:ser>
        <c:dLbls>
          <c:showLegendKey val="0"/>
          <c:showVal val="0"/>
          <c:showCatName val="0"/>
          <c:showSerName val="0"/>
          <c:showPercent val="0"/>
          <c:showBubbleSize val="0"/>
        </c:dLbls>
        <c:marker val="1"/>
        <c:smooth val="0"/>
        <c:axId val="2040161008"/>
        <c:axId val="1"/>
      </c:lineChart>
      <c:catAx>
        <c:axId val="2040161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wordArtVertRtl"/>
              <a:lstStyle/>
              <a:p>
                <a:pPr algn="ctr">
                  <a:defRPr>
                    <a:latin typeface="ＭＳ ゴシック" panose="020B0609070205080204" pitchFamily="49" charset="-128"/>
                    <a:ea typeface="ＭＳ ゴシック" panose="020B0609070205080204" pitchFamily="49" charset="-128"/>
                  </a:defRPr>
                </a:pPr>
                <a:r>
                  <a:rPr lang="ja-JP">
                    <a:latin typeface="ＭＳ ゴシック" panose="020B0609070205080204" pitchFamily="49" charset="-128"/>
                    <a:ea typeface="ＭＳ ゴシック" panose="020B0609070205080204" pitchFamily="49" charset="-128"/>
                  </a:rPr>
                  <a:t>（千円）</a:t>
                </a:r>
              </a:p>
            </c:rich>
          </c:tx>
          <c:layout>
            <c:manualLayout>
              <c:xMode val="edge"/>
              <c:yMode val="edge"/>
              <c:x val="1.8181744099581343E-2"/>
              <c:y val="0.39777874222415111"/>
            </c:manualLayout>
          </c:layout>
          <c:overlay val="0"/>
          <c:spPr>
            <a:noFill/>
            <a:ln w="25400">
              <a:noFill/>
            </a:ln>
          </c:spPr>
        </c:title>
        <c:numFmt formatCode="#,##0_ " sourceLinked="0"/>
        <c:majorTickMark val="out"/>
        <c:minorTickMark val="none"/>
        <c:tickLblPos val="nextTo"/>
        <c:spPr>
          <a:ln w="3175">
            <a:solidFill>
              <a:srgbClr val="000000"/>
            </a:solidFill>
            <a:prstDash val="solid"/>
          </a:ln>
        </c:spPr>
        <c:txPr>
          <a:bodyPr rot="0" vert="horz"/>
          <a:lstStyle/>
          <a:p>
            <a:pPr>
              <a:defRPr>
                <a:latin typeface="ＭＳ ゴシック" panose="020B0609070205080204" pitchFamily="49" charset="-128"/>
                <a:ea typeface="ＭＳ ゴシック" panose="020B0609070205080204" pitchFamily="49" charset="-128"/>
              </a:defRPr>
            </a:pPr>
            <a:endParaRPr lang="ja-JP"/>
          </a:p>
        </c:txPr>
        <c:crossAx val="2040161008"/>
        <c:crosses val="autoZero"/>
        <c:crossBetween val="between"/>
      </c:valAx>
      <c:spPr>
        <a:solidFill>
          <a:srgbClr val="C0C0C0"/>
        </a:solidFill>
        <a:ln w="12700">
          <a:solidFill>
            <a:sysClr val="windowText" lastClr="000000"/>
          </a:solidFill>
          <a:prstDash val="solid"/>
        </a:ln>
      </c:spPr>
    </c:plotArea>
    <c:legend>
      <c:legendPos val="r"/>
      <c:layout>
        <c:manualLayout>
          <c:xMode val="edge"/>
          <c:yMode val="edge"/>
          <c:x val="0.85495154145347652"/>
          <c:y val="0.3561752886209188"/>
          <c:w val="0.11895027401971735"/>
          <c:h val="0.21331377175648436"/>
        </c:manualLayout>
      </c:layout>
      <c:overlay val="0"/>
      <c:spPr>
        <a:solidFill>
          <a:srgbClr val="FFFFFF"/>
        </a:solidFill>
        <a:ln w="3175">
          <a:solidFill>
            <a:srgbClr val="000000"/>
          </a:solidFill>
          <a:prstDash val="solid"/>
        </a:ln>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明朝"/>
                <a:ea typeface="ＭＳ Ｐ明朝"/>
                <a:cs typeface="ＭＳ Ｐ明朝"/>
              </a:defRPr>
            </a:pPr>
            <a:r>
              <a:rPr lang="ja-JP" altLang="en-US" sz="1200"/>
              <a:t>基　金</a:t>
            </a:r>
          </a:p>
        </c:rich>
      </c:tx>
      <c:layout>
        <c:manualLayout>
          <c:xMode val="edge"/>
          <c:yMode val="edge"/>
          <c:x val="0.47413832154229452"/>
          <c:y val="3.125E-2"/>
        </c:manualLayout>
      </c:layout>
      <c:overlay val="0"/>
      <c:spPr>
        <a:noFill/>
        <a:ln w="25400">
          <a:noFill/>
        </a:ln>
      </c:spPr>
    </c:title>
    <c:autoTitleDeleted val="0"/>
    <c:plotArea>
      <c:layout>
        <c:manualLayout>
          <c:layoutTarget val="inner"/>
          <c:xMode val="edge"/>
          <c:yMode val="edge"/>
          <c:x val="0.12787374263893936"/>
          <c:y val="0.14508944384922992"/>
          <c:w val="0.8649437423442865"/>
          <c:h val="0.79464372323578236"/>
        </c:manualLayout>
      </c:layout>
      <c:lineChart>
        <c:grouping val="standard"/>
        <c:varyColors val="0"/>
        <c:ser>
          <c:idx val="1"/>
          <c:order val="0"/>
          <c:tx>
            <c:strRef>
              <c:f>'０５．歳入・歳出、基金、町債'!$A$174</c:f>
              <c:strCache>
                <c:ptCount val="1"/>
                <c:pt idx="0">
                  <c:v>基金合計（年度末現在高）</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'０５．歳入・歳出、基金、町債'!$B$173:$I$173</c:f>
              <c:strCache>
                <c:ptCount val="8"/>
                <c:pt idx="0">
                  <c:v>Ｈ２４</c:v>
                </c:pt>
                <c:pt idx="1">
                  <c:v>Ｈ２５</c:v>
                </c:pt>
                <c:pt idx="2">
                  <c:v>Ｈ２６</c:v>
                </c:pt>
                <c:pt idx="3">
                  <c:v>Ｈ２７</c:v>
                </c:pt>
                <c:pt idx="4">
                  <c:v>Ｈ２８</c:v>
                </c:pt>
                <c:pt idx="5">
                  <c:v>Ｈ２９</c:v>
                </c:pt>
                <c:pt idx="6">
                  <c:v>Ｈ３０</c:v>
                </c:pt>
                <c:pt idx="7">
                  <c:v>Ｒ１</c:v>
                </c:pt>
              </c:strCache>
            </c:strRef>
          </c:cat>
          <c:val>
            <c:numRef>
              <c:f>'０５．歳入・歳出、基金、町債'!$B$174:$I$174</c:f>
              <c:numCache>
                <c:formatCode>#,##0_);[Red]\(#,##0\)</c:formatCode>
                <c:ptCount val="8"/>
                <c:pt idx="0">
                  <c:v>4177981</c:v>
                </c:pt>
                <c:pt idx="1">
                  <c:v>4331780</c:v>
                </c:pt>
                <c:pt idx="2">
                  <c:v>4596060</c:v>
                </c:pt>
                <c:pt idx="3">
                  <c:v>3960629</c:v>
                </c:pt>
                <c:pt idx="4">
                  <c:v>3698780</c:v>
                </c:pt>
                <c:pt idx="5">
                  <c:v>3794903</c:v>
                </c:pt>
                <c:pt idx="6">
                  <c:v>4096968</c:v>
                </c:pt>
                <c:pt idx="7">
                  <c:v>4074021</c:v>
                </c:pt>
              </c:numCache>
            </c:numRef>
          </c:val>
          <c:smooth val="0"/>
          <c:extLst>
            <c:ext xmlns:c16="http://schemas.microsoft.com/office/drawing/2014/chart" uri="{C3380CC4-5D6E-409C-BE32-E72D297353CC}">
              <c16:uniqueId val="{00000000-14F1-4BC0-A75F-216EC10EED41}"/>
            </c:ext>
          </c:extLst>
        </c:ser>
        <c:dLbls>
          <c:showLegendKey val="0"/>
          <c:showVal val="0"/>
          <c:showCatName val="0"/>
          <c:showSerName val="0"/>
          <c:showPercent val="0"/>
          <c:showBubbleSize val="0"/>
        </c:dLbls>
        <c:marker val="1"/>
        <c:smooth val="0"/>
        <c:axId val="2040163504"/>
        <c:axId val="1"/>
      </c:lineChart>
      <c:catAx>
        <c:axId val="20401635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wordArtVertRtl"/>
              <a:lstStyle/>
              <a:p>
                <a:pPr algn="ctr">
                  <a:defRPr sz="900" b="0" i="0" u="none" strike="noStrike" baseline="0">
                    <a:solidFill>
                      <a:srgbClr val="000000"/>
                    </a:solidFill>
                    <a:latin typeface="ＭＳ Ｐ明朝"/>
                    <a:ea typeface="ＭＳ Ｐ明朝"/>
                    <a:cs typeface="ＭＳ Ｐ明朝"/>
                  </a:defRPr>
                </a:pPr>
                <a:r>
                  <a:rPr lang="ja-JP" altLang="en-US"/>
                  <a:t>（千円）</a:t>
                </a:r>
              </a:p>
            </c:rich>
          </c:tx>
          <c:layout>
            <c:manualLayout>
              <c:xMode val="edge"/>
              <c:yMode val="edge"/>
              <c:x val="2.2988395486097234E-2"/>
              <c:y val="0.4508933258342707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a:ea typeface="ＭＳ Ｐ明朝"/>
                <a:cs typeface="ＭＳ Ｐ明朝"/>
              </a:defRPr>
            </a:pPr>
            <a:endParaRPr lang="ja-JP"/>
          </a:p>
        </c:txPr>
        <c:crossAx val="204016350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明朝"/>
                <a:ea typeface="ＭＳ Ｐ明朝"/>
                <a:cs typeface="ＭＳ Ｐ明朝"/>
              </a:defRPr>
            </a:pPr>
            <a:r>
              <a:rPr lang="ja-JP" altLang="en-US" sz="1200"/>
              <a:t>町　債</a:t>
            </a:r>
          </a:p>
        </c:rich>
      </c:tx>
      <c:layout>
        <c:manualLayout>
          <c:xMode val="edge"/>
          <c:yMode val="edge"/>
          <c:x val="0.47747815769604146"/>
          <c:y val="3.1250080376923929E-2"/>
        </c:manualLayout>
      </c:layout>
      <c:overlay val="0"/>
      <c:spPr>
        <a:noFill/>
        <a:ln w="25400">
          <a:noFill/>
        </a:ln>
      </c:spPr>
    </c:title>
    <c:autoTitleDeleted val="0"/>
    <c:plotArea>
      <c:layout>
        <c:manualLayout>
          <c:layoutTarget val="inner"/>
          <c:xMode val="edge"/>
          <c:yMode val="edge"/>
          <c:x val="0.1506049859880175"/>
          <c:y val="0.14508944384922992"/>
          <c:w val="0.79769422952203917"/>
          <c:h val="0.79464372323578236"/>
        </c:manualLayout>
      </c:layout>
      <c:lineChart>
        <c:grouping val="standard"/>
        <c:varyColors val="0"/>
        <c:ser>
          <c:idx val="0"/>
          <c:order val="0"/>
          <c:tx>
            <c:strRef>
              <c:f>'０５．歳入・歳出、基金、町債'!$A$178</c:f>
              <c:strCache>
                <c:ptCount val="1"/>
                <c:pt idx="0">
                  <c:v>一般会計   （年度末現在高）</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'０５．歳入・歳出、基金、町債'!$B$177:$J$177</c:f>
              <c:strCache>
                <c:ptCount val="9"/>
                <c:pt idx="0">
                  <c:v>Ｈ２４</c:v>
                </c:pt>
                <c:pt idx="1">
                  <c:v>Ｈ２５</c:v>
                </c:pt>
                <c:pt idx="2">
                  <c:v>Ｈ２６</c:v>
                </c:pt>
                <c:pt idx="3">
                  <c:v>Ｈ２７</c:v>
                </c:pt>
                <c:pt idx="4">
                  <c:v>Ｈ２８</c:v>
                </c:pt>
                <c:pt idx="5">
                  <c:v>Ｈ２９</c:v>
                </c:pt>
                <c:pt idx="6">
                  <c:v>Ｈ３０</c:v>
                </c:pt>
                <c:pt idx="7">
                  <c:v>Ｒ１</c:v>
                </c:pt>
                <c:pt idx="8">
                  <c:v>Ｒ２</c:v>
                </c:pt>
              </c:strCache>
            </c:strRef>
          </c:cat>
          <c:val>
            <c:numRef>
              <c:f>'０５．歳入・歳出、基金、町債'!$B$178:$J$178</c:f>
              <c:numCache>
                <c:formatCode>#,##0_);[Red]\(#,##0\)</c:formatCode>
                <c:ptCount val="9"/>
                <c:pt idx="0">
                  <c:v>5462348</c:v>
                </c:pt>
                <c:pt idx="1">
                  <c:v>5549065</c:v>
                </c:pt>
                <c:pt idx="2">
                  <c:v>5491705</c:v>
                </c:pt>
                <c:pt idx="3">
                  <c:v>5486478</c:v>
                </c:pt>
                <c:pt idx="4">
                  <c:v>5437262</c:v>
                </c:pt>
                <c:pt idx="5">
                  <c:v>5567899</c:v>
                </c:pt>
                <c:pt idx="6">
                  <c:v>5689150</c:v>
                </c:pt>
                <c:pt idx="7">
                  <c:v>5961621</c:v>
                </c:pt>
                <c:pt idx="8">
                  <c:v>6458261</c:v>
                </c:pt>
              </c:numCache>
            </c:numRef>
          </c:val>
          <c:smooth val="0"/>
          <c:extLst>
            <c:ext xmlns:c16="http://schemas.microsoft.com/office/drawing/2014/chart" uri="{C3380CC4-5D6E-409C-BE32-E72D297353CC}">
              <c16:uniqueId val="{00000000-312D-46AA-913E-9A97EA9EA411}"/>
            </c:ext>
          </c:extLst>
        </c:ser>
        <c:ser>
          <c:idx val="1"/>
          <c:order val="1"/>
          <c:tx>
            <c:strRef>
              <c:f>'０５．歳入・歳出、基金、町債'!$A$179</c:f>
              <c:strCache>
                <c:ptCount val="1"/>
                <c:pt idx="0">
                  <c:v>下水道会計（年度末現在高）</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'０５．歳入・歳出、基金、町債'!$B$177:$J$177</c:f>
              <c:strCache>
                <c:ptCount val="9"/>
                <c:pt idx="0">
                  <c:v>Ｈ２４</c:v>
                </c:pt>
                <c:pt idx="1">
                  <c:v>Ｈ２５</c:v>
                </c:pt>
                <c:pt idx="2">
                  <c:v>Ｈ２６</c:v>
                </c:pt>
                <c:pt idx="3">
                  <c:v>Ｈ２７</c:v>
                </c:pt>
                <c:pt idx="4">
                  <c:v>Ｈ２８</c:v>
                </c:pt>
                <c:pt idx="5">
                  <c:v>Ｈ２９</c:v>
                </c:pt>
                <c:pt idx="6">
                  <c:v>Ｈ３０</c:v>
                </c:pt>
                <c:pt idx="7">
                  <c:v>Ｒ１</c:v>
                </c:pt>
                <c:pt idx="8">
                  <c:v>Ｒ２</c:v>
                </c:pt>
              </c:strCache>
            </c:strRef>
          </c:cat>
          <c:val>
            <c:numRef>
              <c:f>'０５．歳入・歳出、基金、町債'!$B$179:$J$179</c:f>
              <c:numCache>
                <c:formatCode>#,##0_);[Red]\(#,##0\)</c:formatCode>
                <c:ptCount val="9"/>
                <c:pt idx="0">
                  <c:v>4711076</c:v>
                </c:pt>
                <c:pt idx="1">
                  <c:v>4448682</c:v>
                </c:pt>
                <c:pt idx="2">
                  <c:v>4219494</c:v>
                </c:pt>
                <c:pt idx="3">
                  <c:v>3962925</c:v>
                </c:pt>
                <c:pt idx="4">
                  <c:v>3752998</c:v>
                </c:pt>
                <c:pt idx="5">
                  <c:v>3621163</c:v>
                </c:pt>
                <c:pt idx="6">
                  <c:v>3480835</c:v>
                </c:pt>
                <c:pt idx="7">
                  <c:v>3335898</c:v>
                </c:pt>
                <c:pt idx="8">
                  <c:v>3251537</c:v>
                </c:pt>
              </c:numCache>
            </c:numRef>
          </c:val>
          <c:smooth val="0"/>
          <c:extLst>
            <c:ext xmlns:c16="http://schemas.microsoft.com/office/drawing/2014/chart" uri="{C3380CC4-5D6E-409C-BE32-E72D297353CC}">
              <c16:uniqueId val="{00000001-312D-46AA-913E-9A97EA9EA411}"/>
            </c:ext>
          </c:extLst>
        </c:ser>
        <c:ser>
          <c:idx val="2"/>
          <c:order val="2"/>
          <c:tx>
            <c:strRef>
              <c:f>'０５．歳入・歳出、基金、町債'!$A$180</c:f>
              <c:strCache>
                <c:ptCount val="1"/>
                <c:pt idx="0">
                  <c:v>水道会計   （年度末現在高）</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strRef>
              <c:f>'０５．歳入・歳出、基金、町債'!$B$177:$J$177</c:f>
              <c:strCache>
                <c:ptCount val="9"/>
                <c:pt idx="0">
                  <c:v>Ｈ２４</c:v>
                </c:pt>
                <c:pt idx="1">
                  <c:v>Ｈ２５</c:v>
                </c:pt>
                <c:pt idx="2">
                  <c:v>Ｈ２６</c:v>
                </c:pt>
                <c:pt idx="3">
                  <c:v>Ｈ２７</c:v>
                </c:pt>
                <c:pt idx="4">
                  <c:v>Ｈ２８</c:v>
                </c:pt>
                <c:pt idx="5">
                  <c:v>Ｈ２９</c:v>
                </c:pt>
                <c:pt idx="6">
                  <c:v>Ｈ３０</c:v>
                </c:pt>
                <c:pt idx="7">
                  <c:v>Ｒ１</c:v>
                </c:pt>
                <c:pt idx="8">
                  <c:v>Ｒ２</c:v>
                </c:pt>
              </c:strCache>
            </c:strRef>
          </c:cat>
          <c:val>
            <c:numRef>
              <c:f>'０５．歳入・歳出、基金、町債'!$B$180:$J$180</c:f>
              <c:numCache>
                <c:formatCode>#,##0_);[Red]\(#,##0\)</c:formatCode>
                <c:ptCount val="9"/>
                <c:pt idx="0">
                  <c:v>406162</c:v>
                </c:pt>
                <c:pt idx="1">
                  <c:v>372306</c:v>
                </c:pt>
                <c:pt idx="2">
                  <c:v>337636</c:v>
                </c:pt>
                <c:pt idx="3">
                  <c:v>301784</c:v>
                </c:pt>
                <c:pt idx="4">
                  <c:v>269247</c:v>
                </c:pt>
                <c:pt idx="5">
                  <c:v>239291</c:v>
                </c:pt>
                <c:pt idx="6">
                  <c:v>386456</c:v>
                </c:pt>
                <c:pt idx="7">
                  <c:v>554502</c:v>
                </c:pt>
                <c:pt idx="8">
                  <c:v>660511</c:v>
                </c:pt>
              </c:numCache>
            </c:numRef>
          </c:val>
          <c:smooth val="0"/>
          <c:extLst>
            <c:ext xmlns:c16="http://schemas.microsoft.com/office/drawing/2014/chart" uri="{C3380CC4-5D6E-409C-BE32-E72D297353CC}">
              <c16:uniqueId val="{00000002-312D-46AA-913E-9A97EA9EA411}"/>
            </c:ext>
          </c:extLst>
        </c:ser>
        <c:dLbls>
          <c:showLegendKey val="0"/>
          <c:showVal val="0"/>
          <c:showCatName val="0"/>
          <c:showSerName val="0"/>
          <c:showPercent val="0"/>
          <c:showBubbleSize val="0"/>
        </c:dLbls>
        <c:marker val="1"/>
        <c:smooth val="0"/>
        <c:axId val="2044484048"/>
        <c:axId val="1"/>
      </c:lineChart>
      <c:catAx>
        <c:axId val="20444840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wordArtVertRtl"/>
              <a:lstStyle/>
              <a:p>
                <a:pPr algn="ctr">
                  <a:defRPr sz="900" b="0" i="0" u="none" strike="noStrike" baseline="0">
                    <a:solidFill>
                      <a:srgbClr val="000000"/>
                    </a:solidFill>
                    <a:latin typeface="ＭＳ Ｐ明朝"/>
                    <a:ea typeface="ＭＳ Ｐ明朝"/>
                    <a:cs typeface="ＭＳ Ｐ明朝"/>
                  </a:defRPr>
                </a:pPr>
                <a:r>
                  <a:rPr lang="ja-JP" altLang="en-US"/>
                  <a:t>（千円）</a:t>
                </a:r>
              </a:p>
            </c:rich>
          </c:tx>
          <c:layout>
            <c:manualLayout>
              <c:xMode val="edge"/>
              <c:yMode val="edge"/>
              <c:x val="2.0592049281511045E-2"/>
              <c:y val="0.45089338220250308"/>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a:ea typeface="ＭＳ Ｐ明朝"/>
                <a:cs typeface="ＭＳ Ｐ明朝"/>
              </a:defRPr>
            </a:pPr>
            <a:endParaRPr lang="ja-JP"/>
          </a:p>
        </c:txPr>
        <c:crossAx val="2044484048"/>
        <c:crosses val="autoZero"/>
        <c:crossBetween val="between"/>
      </c:valAx>
      <c:spPr>
        <a:solidFill>
          <a:srgbClr val="C0C0C0"/>
        </a:solidFill>
        <a:ln w="12700">
          <a:solidFill>
            <a:srgbClr val="808080"/>
          </a:solidFill>
          <a:prstDash val="solid"/>
        </a:ln>
      </c:spPr>
    </c:plotArea>
    <c:legend>
      <c:legendPos val="r"/>
      <c:layout>
        <c:manualLayout>
          <c:xMode val="edge"/>
          <c:yMode val="edge"/>
          <c:x val="0.62580927748858128"/>
          <c:y val="1.5730867131223104E-2"/>
          <c:w val="0.36663573832664365"/>
          <c:h val="0.18877040557467725"/>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2.xml"/><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0</xdr:col>
      <xdr:colOff>30480</xdr:colOff>
      <xdr:row>16</xdr:row>
      <xdr:rowOff>152400</xdr:rowOff>
    </xdr:from>
    <xdr:to>
      <xdr:col>12</xdr:col>
      <xdr:colOff>426720</xdr:colOff>
      <xdr:row>37</xdr:row>
      <xdr:rowOff>30480</xdr:rowOff>
    </xdr:to>
    <xdr:graphicFrame macro="">
      <xdr:nvGraphicFramePr>
        <xdr:cNvPr id="2" name="Chart 3">
          <a:extLst>
            <a:ext uri="{FF2B5EF4-FFF2-40B4-BE49-F238E27FC236}">
              <a16:creationId xmlns:a16="http://schemas.microsoft.com/office/drawing/2014/main" id="{C67F4C83-3E67-4A3F-A090-DEB8D65A88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38100</xdr:colOff>
      <xdr:row>2</xdr:row>
      <xdr:rowOff>7620</xdr:rowOff>
    </xdr:from>
    <xdr:to>
      <xdr:col>12</xdr:col>
      <xdr:colOff>571500</xdr:colOff>
      <xdr:row>25</xdr:row>
      <xdr:rowOff>175260</xdr:rowOff>
    </xdr:to>
    <xdr:graphicFrame macro="">
      <xdr:nvGraphicFramePr>
        <xdr:cNvPr id="2" name="Chart 1">
          <a:extLst>
            <a:ext uri="{FF2B5EF4-FFF2-40B4-BE49-F238E27FC236}">
              <a16:creationId xmlns:a16="http://schemas.microsoft.com/office/drawing/2014/main" id="{8FB9C956-0A70-4D8C-8D25-C822ED9494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9525</xdr:colOff>
      <xdr:row>3</xdr:row>
      <xdr:rowOff>9525</xdr:rowOff>
    </xdr:from>
    <xdr:to>
      <xdr:col>11</xdr:col>
      <xdr:colOff>9525</xdr:colOff>
      <xdr:row>16</xdr:row>
      <xdr:rowOff>154305</xdr:rowOff>
    </xdr:to>
    <xdr:graphicFrame macro="">
      <xdr:nvGraphicFramePr>
        <xdr:cNvPr id="2" name="Chart 1">
          <a:extLst>
            <a:ext uri="{FF2B5EF4-FFF2-40B4-BE49-F238E27FC236}">
              <a16:creationId xmlns:a16="http://schemas.microsoft.com/office/drawing/2014/main" id="{ADEBF726-ED5B-4810-9FA6-2BC5777C1D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xdr:colOff>
      <xdr:row>25</xdr:row>
      <xdr:rowOff>0</xdr:rowOff>
    </xdr:from>
    <xdr:to>
      <xdr:col>11</xdr:col>
      <xdr:colOff>7620</xdr:colOff>
      <xdr:row>40</xdr:row>
      <xdr:rowOff>0</xdr:rowOff>
    </xdr:to>
    <xdr:graphicFrame macro="">
      <xdr:nvGraphicFramePr>
        <xdr:cNvPr id="3" name="Chart 2">
          <a:extLst>
            <a:ext uri="{FF2B5EF4-FFF2-40B4-BE49-F238E27FC236}">
              <a16:creationId xmlns:a16="http://schemas.microsoft.com/office/drawing/2014/main" id="{E65D189A-E2E7-421A-A1B2-EE3A2D61B7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38100</xdr:colOff>
      <xdr:row>24</xdr:row>
      <xdr:rowOff>0</xdr:rowOff>
    </xdr:from>
    <xdr:to>
      <xdr:col>14</xdr:col>
      <xdr:colOff>403860</xdr:colOff>
      <xdr:row>48</xdr:row>
      <xdr:rowOff>83820</xdr:rowOff>
    </xdr:to>
    <xdr:graphicFrame macro="">
      <xdr:nvGraphicFramePr>
        <xdr:cNvPr id="2" name="Chart 1">
          <a:extLst>
            <a:ext uri="{FF2B5EF4-FFF2-40B4-BE49-F238E27FC236}">
              <a16:creationId xmlns:a16="http://schemas.microsoft.com/office/drawing/2014/main" id="{81F37763-E3AE-46A1-9268-F9C61DDEE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74</xdr:row>
      <xdr:rowOff>7620</xdr:rowOff>
    </xdr:from>
    <xdr:to>
      <xdr:col>14</xdr:col>
      <xdr:colOff>403860</xdr:colOff>
      <xdr:row>97</xdr:row>
      <xdr:rowOff>91440</xdr:rowOff>
    </xdr:to>
    <xdr:graphicFrame macro="">
      <xdr:nvGraphicFramePr>
        <xdr:cNvPr id="3" name="Chart 1">
          <a:extLst>
            <a:ext uri="{FF2B5EF4-FFF2-40B4-BE49-F238E27FC236}">
              <a16:creationId xmlns:a16="http://schemas.microsoft.com/office/drawing/2014/main" id="{EA9DA3FD-83FB-4EB4-9CD9-2CBC073D46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30480</xdr:colOff>
      <xdr:row>24</xdr:row>
      <xdr:rowOff>7620</xdr:rowOff>
    </xdr:from>
    <xdr:to>
      <xdr:col>10</xdr:col>
      <xdr:colOff>502920</xdr:colOff>
      <xdr:row>44</xdr:row>
      <xdr:rowOff>121920</xdr:rowOff>
    </xdr:to>
    <xdr:graphicFrame macro="">
      <xdr:nvGraphicFramePr>
        <xdr:cNvPr id="2" name="Chart 1">
          <a:extLst>
            <a:ext uri="{FF2B5EF4-FFF2-40B4-BE49-F238E27FC236}">
              <a16:creationId xmlns:a16="http://schemas.microsoft.com/office/drawing/2014/main" id="{78CFEE46-CDA2-4A7B-B2DE-E1C7C73772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70</xdr:row>
      <xdr:rowOff>7620</xdr:rowOff>
    </xdr:from>
    <xdr:to>
      <xdr:col>11</xdr:col>
      <xdr:colOff>0</xdr:colOff>
      <xdr:row>90</xdr:row>
      <xdr:rowOff>99060</xdr:rowOff>
    </xdr:to>
    <xdr:graphicFrame macro="">
      <xdr:nvGraphicFramePr>
        <xdr:cNvPr id="3" name="Chart 1">
          <a:extLst>
            <a:ext uri="{FF2B5EF4-FFF2-40B4-BE49-F238E27FC236}">
              <a16:creationId xmlns:a16="http://schemas.microsoft.com/office/drawing/2014/main" id="{CE8C7376-A97A-40C3-8919-EB4217655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22860</xdr:colOff>
      <xdr:row>21</xdr:row>
      <xdr:rowOff>0</xdr:rowOff>
    </xdr:from>
    <xdr:to>
      <xdr:col>6</xdr:col>
      <xdr:colOff>0</xdr:colOff>
      <xdr:row>40</xdr:row>
      <xdr:rowOff>91440</xdr:rowOff>
    </xdr:to>
    <xdr:graphicFrame macro="">
      <xdr:nvGraphicFramePr>
        <xdr:cNvPr id="2" name="Chart 1">
          <a:extLst>
            <a:ext uri="{FF2B5EF4-FFF2-40B4-BE49-F238E27FC236}">
              <a16:creationId xmlns:a16="http://schemas.microsoft.com/office/drawing/2014/main" id="{966E9C7B-DF45-497E-B2C5-AEBBFD2FA8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78105</xdr:colOff>
      <xdr:row>15</xdr:row>
      <xdr:rowOff>137160</xdr:rowOff>
    </xdr:from>
    <xdr:to>
      <xdr:col>16</xdr:col>
      <xdr:colOff>501015</xdr:colOff>
      <xdr:row>40</xdr:row>
      <xdr:rowOff>41910</xdr:rowOff>
    </xdr:to>
    <xdr:graphicFrame macro="">
      <xdr:nvGraphicFramePr>
        <xdr:cNvPr id="2" name="Chart 1">
          <a:extLst>
            <a:ext uri="{FF2B5EF4-FFF2-40B4-BE49-F238E27FC236}">
              <a16:creationId xmlns:a16="http://schemas.microsoft.com/office/drawing/2014/main" id="{72658958-B131-4F03-B53E-316EB367A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22860</xdr:colOff>
      <xdr:row>25</xdr:row>
      <xdr:rowOff>53340</xdr:rowOff>
    </xdr:from>
    <xdr:to>
      <xdr:col>11</xdr:col>
      <xdr:colOff>464820</xdr:colOff>
      <xdr:row>38</xdr:row>
      <xdr:rowOff>7620</xdr:rowOff>
    </xdr:to>
    <xdr:graphicFrame macro="">
      <xdr:nvGraphicFramePr>
        <xdr:cNvPr id="2" name="Chart 2">
          <a:extLst>
            <a:ext uri="{FF2B5EF4-FFF2-40B4-BE49-F238E27FC236}">
              <a16:creationId xmlns:a16="http://schemas.microsoft.com/office/drawing/2014/main" id="{EBC8DCA3-3564-4224-8B5A-FB574DCB7F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68580</xdr:rowOff>
    </xdr:from>
    <xdr:to>
      <xdr:col>8</xdr:col>
      <xdr:colOff>350520</xdr:colOff>
      <xdr:row>51</xdr:row>
      <xdr:rowOff>143933</xdr:rowOff>
    </xdr:to>
    <xdr:graphicFrame macro="">
      <xdr:nvGraphicFramePr>
        <xdr:cNvPr id="3" name="Chart 3">
          <a:extLst>
            <a:ext uri="{FF2B5EF4-FFF2-40B4-BE49-F238E27FC236}">
              <a16:creationId xmlns:a16="http://schemas.microsoft.com/office/drawing/2014/main" id="{5A5B0CC6-EB72-4CB0-B7A8-78FD189C2D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45720</xdr:colOff>
      <xdr:row>16</xdr:row>
      <xdr:rowOff>76200</xdr:rowOff>
    </xdr:from>
    <xdr:to>
      <xdr:col>8</xdr:col>
      <xdr:colOff>441960</xdr:colOff>
      <xdr:row>36</xdr:row>
      <xdr:rowOff>91440</xdr:rowOff>
    </xdr:to>
    <xdr:graphicFrame macro="">
      <xdr:nvGraphicFramePr>
        <xdr:cNvPr id="2" name="Chart 1">
          <a:extLst>
            <a:ext uri="{FF2B5EF4-FFF2-40B4-BE49-F238E27FC236}">
              <a16:creationId xmlns:a16="http://schemas.microsoft.com/office/drawing/2014/main" id="{41E3656E-626B-44BD-9569-DAACFD5B1F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0.77039</cdr:x>
      <cdr:y>0.22186</cdr:y>
    </cdr:from>
    <cdr:to>
      <cdr:x>0.81027</cdr:x>
      <cdr:y>0.67703</cdr:y>
    </cdr:to>
    <cdr:sp macro="" textlink="">
      <cdr:nvSpPr>
        <cdr:cNvPr id="4" name="テキスト ボックス 3"/>
        <cdr:cNvSpPr txBox="1"/>
      </cdr:nvSpPr>
      <cdr:spPr>
        <a:xfrm xmlns:a="http://schemas.openxmlformats.org/drawingml/2006/main">
          <a:off x="4886325" y="514350"/>
          <a:ext cx="419100" cy="107632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0.79388</cdr:x>
      <cdr:y>0.17288</cdr:y>
    </cdr:from>
    <cdr:to>
      <cdr:x>0.86014</cdr:x>
      <cdr:y>0.56012</cdr:y>
    </cdr:to>
    <cdr:sp macro="" textlink="">
      <cdr:nvSpPr>
        <cdr:cNvPr id="5" name="テキスト ボックス 4"/>
        <cdr:cNvSpPr txBox="1"/>
      </cdr:nvSpPr>
      <cdr:spPr>
        <a:xfrm xmlns:a="http://schemas.openxmlformats.org/drawingml/2006/main">
          <a:off x="5124450" y="400050"/>
          <a:ext cx="914400" cy="91440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23</xdr:row>
      <xdr:rowOff>114300</xdr:rowOff>
    </xdr:from>
    <xdr:to>
      <xdr:col>6</xdr:col>
      <xdr:colOff>586740</xdr:colOff>
      <xdr:row>37</xdr:row>
      <xdr:rowOff>60960</xdr:rowOff>
    </xdr:to>
    <xdr:graphicFrame macro="">
      <xdr:nvGraphicFramePr>
        <xdr:cNvPr id="2" name="Chart 1">
          <a:extLst>
            <a:ext uri="{FF2B5EF4-FFF2-40B4-BE49-F238E27FC236}">
              <a16:creationId xmlns:a16="http://schemas.microsoft.com/office/drawing/2014/main" id="{00BF7F02-575E-4C39-BBC4-7BE070F117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xdr:colOff>
      <xdr:row>16</xdr:row>
      <xdr:rowOff>60960</xdr:rowOff>
    </xdr:from>
    <xdr:to>
      <xdr:col>11</xdr:col>
      <xdr:colOff>403860</xdr:colOff>
      <xdr:row>36</xdr:row>
      <xdr:rowOff>129540</xdr:rowOff>
    </xdr:to>
    <xdr:graphicFrame macro="">
      <xdr:nvGraphicFramePr>
        <xdr:cNvPr id="2" name="Chart 2">
          <a:extLst>
            <a:ext uri="{FF2B5EF4-FFF2-40B4-BE49-F238E27FC236}">
              <a16:creationId xmlns:a16="http://schemas.microsoft.com/office/drawing/2014/main" id="{7374044C-B627-4987-B68A-2505DA78BD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23</xdr:row>
      <xdr:rowOff>66261</xdr:rowOff>
    </xdr:from>
    <xdr:to>
      <xdr:col>11</xdr:col>
      <xdr:colOff>520700</xdr:colOff>
      <xdr:row>42</xdr:row>
      <xdr:rowOff>66261</xdr:rowOff>
    </xdr:to>
    <xdr:graphicFrame macro="">
      <xdr:nvGraphicFramePr>
        <xdr:cNvPr id="2" name="Chart 1">
          <a:extLst>
            <a:ext uri="{FF2B5EF4-FFF2-40B4-BE49-F238E27FC236}">
              <a16:creationId xmlns:a16="http://schemas.microsoft.com/office/drawing/2014/main" id="{9C19782E-C8FC-451D-A6C7-B33286C9C3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53340</xdr:colOff>
      <xdr:row>24</xdr:row>
      <xdr:rowOff>83820</xdr:rowOff>
    </xdr:from>
    <xdr:to>
      <xdr:col>8</xdr:col>
      <xdr:colOff>30480</xdr:colOff>
      <xdr:row>41</xdr:row>
      <xdr:rowOff>76200</xdr:rowOff>
    </xdr:to>
    <xdr:graphicFrame macro="">
      <xdr:nvGraphicFramePr>
        <xdr:cNvPr id="2" name="Chart 1">
          <a:extLst>
            <a:ext uri="{FF2B5EF4-FFF2-40B4-BE49-F238E27FC236}">
              <a16:creationId xmlns:a16="http://schemas.microsoft.com/office/drawing/2014/main" id="{A61BAB1E-8B6A-49BA-9B89-DC29EAD40E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22860</xdr:colOff>
      <xdr:row>24</xdr:row>
      <xdr:rowOff>7620</xdr:rowOff>
    </xdr:from>
    <xdr:to>
      <xdr:col>11</xdr:col>
      <xdr:colOff>480060</xdr:colOff>
      <xdr:row>39</xdr:row>
      <xdr:rowOff>121920</xdr:rowOff>
    </xdr:to>
    <xdr:graphicFrame macro="">
      <xdr:nvGraphicFramePr>
        <xdr:cNvPr id="2" name="Chart 1">
          <a:extLst>
            <a:ext uri="{FF2B5EF4-FFF2-40B4-BE49-F238E27FC236}">
              <a16:creationId xmlns:a16="http://schemas.microsoft.com/office/drawing/2014/main" id="{E4CC6BF0-D3BA-4338-82DE-268612C739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25</xdr:row>
      <xdr:rowOff>0</xdr:rowOff>
    </xdr:from>
    <xdr:to>
      <xdr:col>11</xdr:col>
      <xdr:colOff>441960</xdr:colOff>
      <xdr:row>39</xdr:row>
      <xdr:rowOff>160020</xdr:rowOff>
    </xdr:to>
    <xdr:graphicFrame macro="">
      <xdr:nvGraphicFramePr>
        <xdr:cNvPr id="2" name="Chart 1">
          <a:extLst>
            <a:ext uri="{FF2B5EF4-FFF2-40B4-BE49-F238E27FC236}">
              <a16:creationId xmlns:a16="http://schemas.microsoft.com/office/drawing/2014/main" id="{4C0B2E43-D0F8-427D-9328-0FFD738F1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23</xdr:row>
      <xdr:rowOff>22860</xdr:rowOff>
    </xdr:from>
    <xdr:to>
      <xdr:col>9</xdr:col>
      <xdr:colOff>449580</xdr:colOff>
      <xdr:row>37</xdr:row>
      <xdr:rowOff>22860</xdr:rowOff>
    </xdr:to>
    <xdr:graphicFrame macro="">
      <xdr:nvGraphicFramePr>
        <xdr:cNvPr id="2" name="Chart 1">
          <a:extLst>
            <a:ext uri="{FF2B5EF4-FFF2-40B4-BE49-F238E27FC236}">
              <a16:creationId xmlns:a16="http://schemas.microsoft.com/office/drawing/2014/main" id="{0B06FC43-43EF-437F-AE29-B3E018E74A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22</xdr:row>
      <xdr:rowOff>91440</xdr:rowOff>
    </xdr:from>
    <xdr:to>
      <xdr:col>7</xdr:col>
      <xdr:colOff>129540</xdr:colOff>
      <xdr:row>38</xdr:row>
      <xdr:rowOff>152400</xdr:rowOff>
    </xdr:to>
    <xdr:graphicFrame macro="">
      <xdr:nvGraphicFramePr>
        <xdr:cNvPr id="2" name="Chart 1">
          <a:extLst>
            <a:ext uri="{FF2B5EF4-FFF2-40B4-BE49-F238E27FC236}">
              <a16:creationId xmlns:a16="http://schemas.microsoft.com/office/drawing/2014/main" id="{6C54BB2C-B270-4499-8DE5-5E139DE189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68580</xdr:colOff>
      <xdr:row>12</xdr:row>
      <xdr:rowOff>15240</xdr:rowOff>
    </xdr:from>
    <xdr:to>
      <xdr:col>10</xdr:col>
      <xdr:colOff>68580</xdr:colOff>
      <xdr:row>36</xdr:row>
      <xdr:rowOff>121920</xdr:rowOff>
    </xdr:to>
    <xdr:graphicFrame macro="">
      <xdr:nvGraphicFramePr>
        <xdr:cNvPr id="2" name="Chart 1">
          <a:extLst>
            <a:ext uri="{FF2B5EF4-FFF2-40B4-BE49-F238E27FC236}">
              <a16:creationId xmlns:a16="http://schemas.microsoft.com/office/drawing/2014/main" id="{1F883429-9148-4481-92D0-518D1DA6B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16</xdr:row>
      <xdr:rowOff>7620</xdr:rowOff>
    </xdr:from>
    <xdr:to>
      <xdr:col>9</xdr:col>
      <xdr:colOff>487680</xdr:colOff>
      <xdr:row>32</xdr:row>
      <xdr:rowOff>7620</xdr:rowOff>
    </xdr:to>
    <xdr:graphicFrame macro="">
      <xdr:nvGraphicFramePr>
        <xdr:cNvPr id="2" name="Chart 1">
          <a:extLst>
            <a:ext uri="{FF2B5EF4-FFF2-40B4-BE49-F238E27FC236}">
              <a16:creationId xmlns:a16="http://schemas.microsoft.com/office/drawing/2014/main" id="{9C644868-94D2-464A-86CD-C621A2885E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11</xdr:row>
      <xdr:rowOff>0</xdr:rowOff>
    </xdr:from>
    <xdr:to>
      <xdr:col>8</xdr:col>
      <xdr:colOff>1097280</xdr:colOff>
      <xdr:row>23</xdr:row>
      <xdr:rowOff>38100</xdr:rowOff>
    </xdr:to>
    <xdr:graphicFrame macro="">
      <xdr:nvGraphicFramePr>
        <xdr:cNvPr id="2" name="Chart 1">
          <a:extLst>
            <a:ext uri="{FF2B5EF4-FFF2-40B4-BE49-F238E27FC236}">
              <a16:creationId xmlns:a16="http://schemas.microsoft.com/office/drawing/2014/main" id="{F2C96FBA-DFF5-4803-8E7D-4E17CD3CC7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24</xdr:row>
      <xdr:rowOff>38100</xdr:rowOff>
    </xdr:from>
    <xdr:to>
      <xdr:col>8</xdr:col>
      <xdr:colOff>1097280</xdr:colOff>
      <xdr:row>36</xdr:row>
      <xdr:rowOff>76200</xdr:rowOff>
    </xdr:to>
    <xdr:graphicFrame macro="">
      <xdr:nvGraphicFramePr>
        <xdr:cNvPr id="3" name="Chart 1">
          <a:extLst>
            <a:ext uri="{FF2B5EF4-FFF2-40B4-BE49-F238E27FC236}">
              <a16:creationId xmlns:a16="http://schemas.microsoft.com/office/drawing/2014/main" id="{34B405FB-A6C2-4C45-8734-536B7DB033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30480</xdr:colOff>
      <xdr:row>32</xdr:row>
      <xdr:rowOff>15240</xdr:rowOff>
    </xdr:from>
    <xdr:to>
      <xdr:col>18</xdr:col>
      <xdr:colOff>411480</xdr:colOff>
      <xdr:row>54</xdr:row>
      <xdr:rowOff>114300</xdr:rowOff>
    </xdr:to>
    <xdr:graphicFrame macro="">
      <xdr:nvGraphicFramePr>
        <xdr:cNvPr id="2" name="Chart 1">
          <a:extLst>
            <a:ext uri="{FF2B5EF4-FFF2-40B4-BE49-F238E27FC236}">
              <a16:creationId xmlns:a16="http://schemas.microsoft.com/office/drawing/2014/main" id="{BCF793AE-95DE-4955-A176-51056F9145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0.8912</cdr:x>
      <cdr:y>0.17617</cdr:y>
    </cdr:from>
    <cdr:to>
      <cdr:x>0.95417</cdr:x>
      <cdr:y>0.43416</cdr:y>
    </cdr:to>
    <cdr:sp macro="" textlink="">
      <cdr:nvSpPr>
        <cdr:cNvPr id="4" name="テキスト ボックス 3"/>
        <cdr:cNvSpPr txBox="1"/>
      </cdr:nvSpPr>
      <cdr:spPr>
        <a:xfrm xmlns:a="http://schemas.openxmlformats.org/drawingml/2006/main">
          <a:off x="2435679" y="517072"/>
          <a:ext cx="914400" cy="9144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userShapes>
</file>

<file path=xl/drawings/drawing30.xml><?xml version="1.0" encoding="utf-8"?>
<xdr:wsDr xmlns:xdr="http://schemas.openxmlformats.org/drawingml/2006/spreadsheetDrawing" xmlns:a="http://schemas.openxmlformats.org/drawingml/2006/main">
  <xdr:twoCellAnchor>
    <xdr:from>
      <xdr:col>0</xdr:col>
      <xdr:colOff>60511</xdr:colOff>
      <xdr:row>14</xdr:row>
      <xdr:rowOff>7620</xdr:rowOff>
    </xdr:from>
    <xdr:to>
      <xdr:col>8</xdr:col>
      <xdr:colOff>22411</xdr:colOff>
      <xdr:row>27</xdr:row>
      <xdr:rowOff>45720</xdr:rowOff>
    </xdr:to>
    <xdr:graphicFrame macro="">
      <xdr:nvGraphicFramePr>
        <xdr:cNvPr id="2" name="Chart 1">
          <a:extLst>
            <a:ext uri="{FF2B5EF4-FFF2-40B4-BE49-F238E27FC236}">
              <a16:creationId xmlns:a16="http://schemas.microsoft.com/office/drawing/2014/main" id="{9F184A5D-1342-49CF-86D3-E44A8D00E4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9</xdr:row>
      <xdr:rowOff>7620</xdr:rowOff>
    </xdr:from>
    <xdr:to>
      <xdr:col>5</xdr:col>
      <xdr:colOff>472440</xdr:colOff>
      <xdr:row>24</xdr:row>
      <xdr:rowOff>15240</xdr:rowOff>
    </xdr:to>
    <xdr:graphicFrame macro="">
      <xdr:nvGraphicFramePr>
        <xdr:cNvPr id="2" name="Chart 1">
          <a:extLst>
            <a:ext uri="{FF2B5EF4-FFF2-40B4-BE49-F238E27FC236}">
              <a16:creationId xmlns:a16="http://schemas.microsoft.com/office/drawing/2014/main" id="{3F8B9DF6-EBBD-4686-BF3E-A8E7C150F5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22860</xdr:colOff>
      <xdr:row>9</xdr:row>
      <xdr:rowOff>7620</xdr:rowOff>
    </xdr:from>
    <xdr:to>
      <xdr:col>5</xdr:col>
      <xdr:colOff>495300</xdr:colOff>
      <xdr:row>24</xdr:row>
      <xdr:rowOff>15240</xdr:rowOff>
    </xdr:to>
    <xdr:graphicFrame macro="">
      <xdr:nvGraphicFramePr>
        <xdr:cNvPr id="3" name="Chart 1">
          <a:extLst>
            <a:ext uri="{FF2B5EF4-FFF2-40B4-BE49-F238E27FC236}">
              <a16:creationId xmlns:a16="http://schemas.microsoft.com/office/drawing/2014/main" id="{9A5A67E4-BA9B-46E0-A4F7-57B911B0D8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38100</xdr:colOff>
      <xdr:row>23</xdr:row>
      <xdr:rowOff>15240</xdr:rowOff>
    </xdr:from>
    <xdr:to>
      <xdr:col>9</xdr:col>
      <xdr:colOff>480060</xdr:colOff>
      <xdr:row>38</xdr:row>
      <xdr:rowOff>91440</xdr:rowOff>
    </xdr:to>
    <xdr:graphicFrame macro="">
      <xdr:nvGraphicFramePr>
        <xdr:cNvPr id="2" name="Chart 1">
          <a:extLst>
            <a:ext uri="{FF2B5EF4-FFF2-40B4-BE49-F238E27FC236}">
              <a16:creationId xmlns:a16="http://schemas.microsoft.com/office/drawing/2014/main" id="{08248EB9-F48B-4F19-AED0-AC67E4691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44823</xdr:colOff>
      <xdr:row>23</xdr:row>
      <xdr:rowOff>15240</xdr:rowOff>
    </xdr:from>
    <xdr:to>
      <xdr:col>7</xdr:col>
      <xdr:colOff>1810871</xdr:colOff>
      <xdr:row>42</xdr:row>
      <xdr:rowOff>116541</xdr:rowOff>
    </xdr:to>
    <xdr:graphicFrame macro="">
      <xdr:nvGraphicFramePr>
        <xdr:cNvPr id="2" name="Chart 1">
          <a:extLst>
            <a:ext uri="{FF2B5EF4-FFF2-40B4-BE49-F238E27FC236}">
              <a16:creationId xmlns:a16="http://schemas.microsoft.com/office/drawing/2014/main" id="{E21BA959-53D9-42F4-99D1-74ADFC7CBE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4</xdr:col>
      <xdr:colOff>76200</xdr:colOff>
      <xdr:row>2</xdr:row>
      <xdr:rowOff>7620</xdr:rowOff>
    </xdr:from>
    <xdr:to>
      <xdr:col>12</xdr:col>
      <xdr:colOff>571500</xdr:colOff>
      <xdr:row>17</xdr:row>
      <xdr:rowOff>190500</xdr:rowOff>
    </xdr:to>
    <xdr:graphicFrame macro="">
      <xdr:nvGraphicFramePr>
        <xdr:cNvPr id="3" name="Chart 1">
          <a:extLst>
            <a:ext uri="{FF2B5EF4-FFF2-40B4-BE49-F238E27FC236}">
              <a16:creationId xmlns:a16="http://schemas.microsoft.com/office/drawing/2014/main" id="{51FA9B45-BA9F-43C0-B61C-A0AB9B1B02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45719</xdr:colOff>
      <xdr:row>24</xdr:row>
      <xdr:rowOff>53340</xdr:rowOff>
    </xdr:from>
    <xdr:to>
      <xdr:col>12</xdr:col>
      <xdr:colOff>524650</xdr:colOff>
      <xdr:row>44</xdr:row>
      <xdr:rowOff>91440</xdr:rowOff>
    </xdr:to>
    <xdr:graphicFrame macro="">
      <xdr:nvGraphicFramePr>
        <xdr:cNvPr id="4" name="Chart 2">
          <a:extLst>
            <a:ext uri="{FF2B5EF4-FFF2-40B4-BE49-F238E27FC236}">
              <a16:creationId xmlns:a16="http://schemas.microsoft.com/office/drawing/2014/main" id="{88CC17BA-5678-4792-9051-3BCCA95FE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83820</xdr:colOff>
      <xdr:row>26</xdr:row>
      <xdr:rowOff>53340</xdr:rowOff>
    </xdr:from>
    <xdr:to>
      <xdr:col>9</xdr:col>
      <xdr:colOff>423334</xdr:colOff>
      <xdr:row>41</xdr:row>
      <xdr:rowOff>38947</xdr:rowOff>
    </xdr:to>
    <xdr:graphicFrame macro="">
      <xdr:nvGraphicFramePr>
        <xdr:cNvPr id="2" name="Chart 1">
          <a:extLst>
            <a:ext uri="{FF2B5EF4-FFF2-40B4-BE49-F238E27FC236}">
              <a16:creationId xmlns:a16="http://schemas.microsoft.com/office/drawing/2014/main" id="{374A4562-EF4B-44AF-A5D7-9930192728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xdr:colOff>
      <xdr:row>15</xdr:row>
      <xdr:rowOff>160020</xdr:rowOff>
    </xdr:from>
    <xdr:to>
      <xdr:col>8</xdr:col>
      <xdr:colOff>434340</xdr:colOff>
      <xdr:row>36</xdr:row>
      <xdr:rowOff>49530</xdr:rowOff>
    </xdr:to>
    <xdr:graphicFrame macro="">
      <xdr:nvGraphicFramePr>
        <xdr:cNvPr id="2" name="Chart 1">
          <a:extLst>
            <a:ext uri="{FF2B5EF4-FFF2-40B4-BE49-F238E27FC236}">
              <a16:creationId xmlns:a16="http://schemas.microsoft.com/office/drawing/2014/main" id="{269972E9-1A09-4621-8B67-9D46377670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15240</xdr:colOff>
      <xdr:row>16</xdr:row>
      <xdr:rowOff>0</xdr:rowOff>
    </xdr:from>
    <xdr:to>
      <xdr:col>7</xdr:col>
      <xdr:colOff>640080</xdr:colOff>
      <xdr:row>37</xdr:row>
      <xdr:rowOff>7620</xdr:rowOff>
    </xdr:to>
    <xdr:graphicFrame macro="">
      <xdr:nvGraphicFramePr>
        <xdr:cNvPr id="2" name="Chart 3">
          <a:extLst>
            <a:ext uri="{FF2B5EF4-FFF2-40B4-BE49-F238E27FC236}">
              <a16:creationId xmlns:a16="http://schemas.microsoft.com/office/drawing/2014/main" id="{D7B3E9D5-6AC5-4339-95B4-FA66C0D6F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0</xdr:row>
      <xdr:rowOff>0</xdr:rowOff>
    </xdr:from>
    <xdr:to>
      <xdr:col>13</xdr:col>
      <xdr:colOff>0</xdr:colOff>
      <xdr:row>0</xdr:row>
      <xdr:rowOff>0</xdr:rowOff>
    </xdr:to>
    <xdr:graphicFrame macro="">
      <xdr:nvGraphicFramePr>
        <xdr:cNvPr id="2" name="Chart 6">
          <a:extLst>
            <a:ext uri="{FF2B5EF4-FFF2-40B4-BE49-F238E27FC236}">
              <a16:creationId xmlns:a16="http://schemas.microsoft.com/office/drawing/2014/main" id="{769B1EA5-EB20-4CE7-8DDC-116EF1C4F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0</xdr:row>
      <xdr:rowOff>0</xdr:rowOff>
    </xdr:from>
    <xdr:to>
      <xdr:col>12</xdr:col>
      <xdr:colOff>487680</xdr:colOff>
      <xdr:row>0</xdr:row>
      <xdr:rowOff>0</xdr:rowOff>
    </xdr:to>
    <xdr:graphicFrame macro="">
      <xdr:nvGraphicFramePr>
        <xdr:cNvPr id="3" name="Chart 7">
          <a:extLst>
            <a:ext uri="{FF2B5EF4-FFF2-40B4-BE49-F238E27FC236}">
              <a16:creationId xmlns:a16="http://schemas.microsoft.com/office/drawing/2014/main" id="{CB337FAF-76EB-4F4C-AFE1-91AA053618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205740</xdr:colOff>
      <xdr:row>64</xdr:row>
      <xdr:rowOff>106680</xdr:rowOff>
    </xdr:from>
    <xdr:to>
      <xdr:col>12</xdr:col>
      <xdr:colOff>0</xdr:colOff>
      <xdr:row>93</xdr:row>
      <xdr:rowOff>0</xdr:rowOff>
    </xdr:to>
    <xdr:graphicFrame macro="">
      <xdr:nvGraphicFramePr>
        <xdr:cNvPr id="4" name="Chart 10">
          <a:extLst>
            <a:ext uri="{FF2B5EF4-FFF2-40B4-BE49-F238E27FC236}">
              <a16:creationId xmlns:a16="http://schemas.microsoft.com/office/drawing/2014/main" id="{C5C23DCD-B81A-4489-AEC8-4037FFDEEE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30480</xdr:colOff>
      <xdr:row>181</xdr:row>
      <xdr:rowOff>15240</xdr:rowOff>
    </xdr:from>
    <xdr:to>
      <xdr:col>5</xdr:col>
      <xdr:colOff>624840</xdr:colOff>
      <xdr:row>206</xdr:row>
      <xdr:rowOff>0</xdr:rowOff>
    </xdr:to>
    <xdr:graphicFrame macro="">
      <xdr:nvGraphicFramePr>
        <xdr:cNvPr id="5" name="Chart 12">
          <a:extLst>
            <a:ext uri="{FF2B5EF4-FFF2-40B4-BE49-F238E27FC236}">
              <a16:creationId xmlns:a16="http://schemas.microsoft.com/office/drawing/2014/main" id="{D8CFA086-5E99-4E1A-AC07-FE415A042D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777240</xdr:colOff>
      <xdr:row>181</xdr:row>
      <xdr:rowOff>7620</xdr:rowOff>
    </xdr:from>
    <xdr:to>
      <xdr:col>12</xdr:col>
      <xdr:colOff>784860</xdr:colOff>
      <xdr:row>205</xdr:row>
      <xdr:rowOff>137160</xdr:rowOff>
    </xdr:to>
    <xdr:graphicFrame macro="">
      <xdr:nvGraphicFramePr>
        <xdr:cNvPr id="6" name="Chart 13">
          <a:extLst>
            <a:ext uri="{FF2B5EF4-FFF2-40B4-BE49-F238E27FC236}">
              <a16:creationId xmlns:a16="http://schemas.microsoft.com/office/drawing/2014/main" id="{DB55EA94-E095-4E8B-948D-22B8510FB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419100</xdr:colOff>
      <xdr:row>145</xdr:row>
      <xdr:rowOff>121920</xdr:rowOff>
    </xdr:from>
    <xdr:to>
      <xdr:col>8</xdr:col>
      <xdr:colOff>15240</xdr:colOff>
      <xdr:row>168</xdr:row>
      <xdr:rowOff>114300</xdr:rowOff>
    </xdr:to>
    <xdr:graphicFrame macro="">
      <xdr:nvGraphicFramePr>
        <xdr:cNvPr id="7" name="Chart 11">
          <a:extLst>
            <a:ext uri="{FF2B5EF4-FFF2-40B4-BE49-F238E27FC236}">
              <a16:creationId xmlns:a16="http://schemas.microsoft.com/office/drawing/2014/main" id="{9B5FD8A7-29E9-4C94-B7A6-A27EECB9AB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30480</xdr:colOff>
      <xdr:row>181</xdr:row>
      <xdr:rowOff>15240</xdr:rowOff>
    </xdr:from>
    <xdr:to>
      <xdr:col>5</xdr:col>
      <xdr:colOff>624840</xdr:colOff>
      <xdr:row>206</xdr:row>
      <xdr:rowOff>0</xdr:rowOff>
    </xdr:to>
    <xdr:graphicFrame macro="">
      <xdr:nvGraphicFramePr>
        <xdr:cNvPr id="8" name="Chart 12">
          <a:extLst>
            <a:ext uri="{FF2B5EF4-FFF2-40B4-BE49-F238E27FC236}">
              <a16:creationId xmlns:a16="http://schemas.microsoft.com/office/drawing/2014/main" id="{14B86544-5D24-4E58-B713-5EFD9D6C90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777240</xdr:colOff>
      <xdr:row>181</xdr:row>
      <xdr:rowOff>7620</xdr:rowOff>
    </xdr:from>
    <xdr:to>
      <xdr:col>12</xdr:col>
      <xdr:colOff>784860</xdr:colOff>
      <xdr:row>205</xdr:row>
      <xdr:rowOff>137160</xdr:rowOff>
    </xdr:to>
    <xdr:graphicFrame macro="">
      <xdr:nvGraphicFramePr>
        <xdr:cNvPr id="9" name="Chart 13">
          <a:extLst>
            <a:ext uri="{FF2B5EF4-FFF2-40B4-BE49-F238E27FC236}">
              <a16:creationId xmlns:a16="http://schemas.microsoft.com/office/drawing/2014/main" id="{2BF845AF-B40E-434B-9B4B-3E4336B39F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45720</xdr:colOff>
      <xdr:row>2</xdr:row>
      <xdr:rowOff>205740</xdr:rowOff>
    </xdr:from>
    <xdr:to>
      <xdr:col>13</xdr:col>
      <xdr:colOff>579120</xdr:colOff>
      <xdr:row>25</xdr:row>
      <xdr:rowOff>160020</xdr:rowOff>
    </xdr:to>
    <xdr:graphicFrame macro="">
      <xdr:nvGraphicFramePr>
        <xdr:cNvPr id="2" name="Chart 1">
          <a:extLst>
            <a:ext uri="{FF2B5EF4-FFF2-40B4-BE49-F238E27FC236}">
              <a16:creationId xmlns:a16="http://schemas.microsoft.com/office/drawing/2014/main" id="{DDF14E4D-F246-4510-9930-B1050F052F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99060</xdr:colOff>
      <xdr:row>1</xdr:row>
      <xdr:rowOff>121920</xdr:rowOff>
    </xdr:from>
    <xdr:to>
      <xdr:col>13</xdr:col>
      <xdr:colOff>434340</xdr:colOff>
      <xdr:row>24</xdr:row>
      <xdr:rowOff>7620</xdr:rowOff>
    </xdr:to>
    <xdr:graphicFrame macro="">
      <xdr:nvGraphicFramePr>
        <xdr:cNvPr id="2" name="Chart 1">
          <a:extLst>
            <a:ext uri="{FF2B5EF4-FFF2-40B4-BE49-F238E27FC236}">
              <a16:creationId xmlns:a16="http://schemas.microsoft.com/office/drawing/2014/main" id="{FBAD21F6-F7CB-42A8-886A-8ECDACC4EE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38100</xdr:colOff>
      <xdr:row>2</xdr:row>
      <xdr:rowOff>0</xdr:rowOff>
    </xdr:from>
    <xdr:to>
      <xdr:col>12</xdr:col>
      <xdr:colOff>563880</xdr:colOff>
      <xdr:row>26</xdr:row>
      <xdr:rowOff>7620</xdr:rowOff>
    </xdr:to>
    <xdr:graphicFrame macro="">
      <xdr:nvGraphicFramePr>
        <xdr:cNvPr id="2" name="Chart 1">
          <a:extLst>
            <a:ext uri="{FF2B5EF4-FFF2-40B4-BE49-F238E27FC236}">
              <a16:creationId xmlns:a16="http://schemas.microsoft.com/office/drawing/2014/main" id="{9F28259B-F1E0-4122-9716-C097F1DE28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9DFE7A-0200-4ECC-AC61-11F8D4E34EEC}" name="テーブル4" displayName="テーブル4" ref="A3:C32" totalsRowShown="0" headerRowDxfId="150" dataDxfId="148" headerRowBorderDxfId="149" tableBorderDxfId="147" headerRowCellStyle="標準 2">
  <autoFilter ref="A3:C32" xr:uid="{72D8BCED-7E77-44AC-BE31-99C317519000}"/>
  <tableColumns count="3">
    <tableColumn id="1" xr3:uid="{DA02DB46-BCB8-4A8B-9E84-3DD7B213CD7A}" name="順位" dataDxfId="146" dataCellStyle="標準 2"/>
    <tableColumn id="2" xr3:uid="{D049AD8D-3782-47D8-892D-349294B09A27}" name="市町名" dataDxfId="145" dataCellStyle="標準 2"/>
    <tableColumn id="3" xr3:uid="{024211CF-07FB-4EB7-8C44-1FFAAAF0DF43}" name="財政力指数" dataDxfId="144" dataCellStyle="標準 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8743FC2-5DC7-4634-BCC7-035A69AD8C9F}" name="テーブル6" displayName="テーブル6" ref="A3:C32" totalsRowShown="0" headerRowDxfId="142" dataDxfId="140" headerRowBorderDxfId="141" tableBorderDxfId="139">
  <autoFilter ref="A3:C32" xr:uid="{9CC80987-F74C-493F-80A1-19582DC4565C}"/>
  <tableColumns count="3">
    <tableColumn id="1" xr3:uid="{014AB9A0-010B-45A4-B2A7-B8C4601BBD85}" name="順位" dataDxfId="138"/>
    <tableColumn id="2" xr3:uid="{F04F0E59-AEB5-4B2B-8B58-DFDB2C735FD3}" name="市町名" dataDxfId="137"/>
    <tableColumn id="3" xr3:uid="{61D3130A-A11D-4E71-914E-5E400A699959}" name="経常収支比率（％）" dataDxfId="136"/>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3B67EEE-71C9-4936-9F45-957E222A3570}" name="テーブル7" displayName="テーブル7" ref="A3:C32" totalsRowShown="0" headerRowDxfId="115" dataDxfId="113" headerRowBorderDxfId="114" tableBorderDxfId="112">
  <autoFilter ref="A3:C32" xr:uid="{7E119AD4-2C89-4274-BF0C-F1398676A020}"/>
  <tableColumns count="3">
    <tableColumn id="1" xr3:uid="{27026809-A88F-4DEF-81D7-F1C792A4AC02}" name="順位" dataDxfId="111"/>
    <tableColumn id="2" xr3:uid="{3BE9D4A0-E913-4200-A8E1-3CE488346A2F}" name="市町名" dataDxfId="110"/>
    <tableColumn id="3" xr3:uid="{2E829BB8-7A3A-40B0-BCBC-C14B94ABC259}" name="地方交付税（千円）" dataDxfId="109"/>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1333C81-30EB-4B87-9AB3-A8E90F71C644}" name="テーブル8" displayName="テーブル8" ref="A3:C32" totalsRowShown="0" headerRowDxfId="108" dataDxfId="106" headerRowBorderDxfId="107" tableBorderDxfId="105">
  <autoFilter ref="A3:C32" xr:uid="{57767038-7AE0-467F-8350-3F1B105C7DA6}"/>
  <tableColumns count="3">
    <tableColumn id="1" xr3:uid="{30E02A31-6862-454B-9835-DC07E1EAC0B5}" name="順位" dataDxfId="104"/>
    <tableColumn id="2" xr3:uid="{40797DB6-B882-4A57-9838-FD5E38CE8362}" name="市町名" dataDxfId="103"/>
    <tableColumn id="3" xr3:uid="{97E1085B-9440-4367-945B-23018AA1249F}" name="実質公債費比率（％）" dataDxfId="102"/>
  </tableColumns>
  <tableStyleInfo name="TableStyleLight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61F9F-C763-4E61-BEF7-8E10EB8909A2}">
  <sheetPr>
    <tabColor rgb="FFFFFF00"/>
    <pageSetUpPr fitToPage="1"/>
  </sheetPr>
  <dimension ref="A13:I54"/>
  <sheetViews>
    <sheetView tabSelected="1" view="pageBreakPreview" zoomScale="60" zoomScaleNormal="100" workbookViewId="0"/>
  </sheetViews>
  <sheetFormatPr defaultColWidth="8.09765625" defaultRowHeight="13.2" x14ac:dyDescent="0.45"/>
  <cols>
    <col min="1" max="16384" width="8.09765625" style="1"/>
  </cols>
  <sheetData>
    <row r="13" spans="1:9" ht="41.25" customHeight="1" x14ac:dyDescent="0.45">
      <c r="A13" s="596" t="s">
        <v>1</v>
      </c>
      <c r="B13" s="596"/>
      <c r="C13" s="596"/>
      <c r="D13" s="596"/>
      <c r="E13" s="596"/>
      <c r="F13" s="596"/>
      <c r="G13" s="596"/>
      <c r="H13" s="596"/>
      <c r="I13" s="596"/>
    </row>
    <row r="51" spans="1:9" x14ac:dyDescent="0.45">
      <c r="A51" s="596" t="s">
        <v>1724</v>
      </c>
      <c r="B51" s="596"/>
      <c r="C51" s="596"/>
      <c r="D51" s="596"/>
      <c r="E51" s="596"/>
      <c r="F51" s="596"/>
      <c r="G51" s="596"/>
      <c r="H51" s="596"/>
      <c r="I51" s="596"/>
    </row>
    <row r="52" spans="1:9" x14ac:dyDescent="0.45">
      <c r="A52" s="596"/>
      <c r="B52" s="596"/>
      <c r="C52" s="596"/>
      <c r="D52" s="596"/>
      <c r="E52" s="596"/>
      <c r="F52" s="596"/>
      <c r="G52" s="596"/>
      <c r="H52" s="596"/>
      <c r="I52" s="596"/>
    </row>
    <row r="53" spans="1:9" x14ac:dyDescent="0.45">
      <c r="A53" s="596"/>
      <c r="B53" s="596"/>
      <c r="C53" s="596"/>
      <c r="D53" s="596"/>
      <c r="E53" s="596"/>
      <c r="F53" s="596"/>
      <c r="G53" s="596"/>
      <c r="H53" s="596"/>
      <c r="I53" s="596"/>
    </row>
    <row r="54" spans="1:9" x14ac:dyDescent="0.45">
      <c r="A54" s="1" t="s">
        <v>0</v>
      </c>
    </row>
  </sheetData>
  <mergeCells count="2">
    <mergeCell ref="A13:I13"/>
    <mergeCell ref="A51:I53"/>
  </mergeCells>
  <phoneticPr fontId="3"/>
  <printOptions horizontalCentered="1" verticalCentered="1"/>
  <pageMargins left="0.78740157480314965" right="0.70866141732283472" top="0.74803149606299213" bottom="0.74803149606299213" header="0.31496062992125984" footer="0.31496062992125984"/>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B9A69-B9ED-492F-A2F8-C01F40B132C7}">
  <sheetPr>
    <tabColor rgb="FFFFFF00"/>
    <pageSetUpPr fitToPage="1"/>
  </sheetPr>
  <dimension ref="A1:O47"/>
  <sheetViews>
    <sheetView view="pageBreakPreview" zoomScaleNormal="100" zoomScaleSheetLayoutView="100" zoomScalePageLayoutView="70" workbookViewId="0">
      <selection activeCell="D14" sqref="D14"/>
    </sheetView>
  </sheetViews>
  <sheetFormatPr defaultColWidth="8.09765625" defaultRowHeight="18" x14ac:dyDescent="0.45"/>
  <cols>
    <col min="1" max="1" width="8.09765625" style="47"/>
    <col min="2" max="2" width="14.69921875" style="49" customWidth="1"/>
    <col min="3" max="16384" width="8.09765625" style="47"/>
  </cols>
  <sheetData>
    <row r="1" spans="1:15" ht="24.75" customHeight="1" x14ac:dyDescent="0.45">
      <c r="A1" s="161" t="s">
        <v>689</v>
      </c>
      <c r="B1" s="106"/>
      <c r="C1" s="98"/>
      <c r="D1" s="98"/>
      <c r="E1" s="98"/>
      <c r="F1" s="98"/>
      <c r="G1" s="98"/>
      <c r="H1" s="98"/>
      <c r="I1" s="98"/>
      <c r="J1" s="98"/>
      <c r="K1" s="98"/>
      <c r="L1" s="98"/>
      <c r="M1" s="98"/>
      <c r="N1" s="98"/>
      <c r="O1" s="98"/>
    </row>
    <row r="2" spans="1:15" x14ac:dyDescent="0.45">
      <c r="A2" s="98"/>
      <c r="B2" s="106"/>
      <c r="C2" s="98"/>
      <c r="D2" s="98"/>
      <c r="E2" s="98"/>
      <c r="F2" s="98"/>
      <c r="G2" s="98"/>
      <c r="H2" s="98"/>
      <c r="I2" s="98"/>
      <c r="J2" s="98"/>
      <c r="K2" s="98"/>
      <c r="L2" s="98"/>
      <c r="M2" s="98"/>
      <c r="N2" s="98"/>
      <c r="O2" s="98"/>
    </row>
    <row r="3" spans="1:15" x14ac:dyDescent="0.45">
      <c r="A3" s="164" t="s">
        <v>169</v>
      </c>
      <c r="B3" s="212" t="s">
        <v>690</v>
      </c>
      <c r="C3" s="98"/>
      <c r="D3" s="98"/>
      <c r="E3" s="98"/>
      <c r="F3" s="98"/>
      <c r="G3" s="98"/>
      <c r="H3" s="98"/>
      <c r="I3" s="98"/>
      <c r="J3" s="98"/>
      <c r="K3" s="98"/>
      <c r="L3" s="98"/>
      <c r="M3" s="98"/>
      <c r="N3" s="98"/>
      <c r="O3" s="98"/>
    </row>
    <row r="4" spans="1:15" x14ac:dyDescent="0.45">
      <c r="A4" s="167" t="s">
        <v>684</v>
      </c>
      <c r="B4" s="213">
        <v>6.3</v>
      </c>
      <c r="C4" s="98"/>
      <c r="D4" s="98"/>
      <c r="E4" s="98"/>
      <c r="F4" s="98"/>
      <c r="G4" s="98"/>
      <c r="H4" s="98"/>
      <c r="I4" s="98"/>
      <c r="J4" s="98"/>
      <c r="K4" s="98"/>
      <c r="L4" s="98"/>
      <c r="M4" s="98"/>
      <c r="N4" s="98"/>
      <c r="O4" s="98"/>
    </row>
    <row r="5" spans="1:15" x14ac:dyDescent="0.45">
      <c r="A5" s="167" t="s">
        <v>685</v>
      </c>
      <c r="B5" s="213">
        <v>5.7</v>
      </c>
      <c r="C5" s="98"/>
      <c r="D5" s="98"/>
      <c r="E5" s="98"/>
      <c r="F5" s="98"/>
      <c r="G5" s="98"/>
      <c r="H5" s="98"/>
      <c r="I5" s="98"/>
      <c r="J5" s="98"/>
      <c r="K5" s="98"/>
      <c r="L5" s="98"/>
      <c r="M5" s="98"/>
      <c r="N5" s="98"/>
      <c r="O5" s="98"/>
    </row>
    <row r="6" spans="1:15" x14ac:dyDescent="0.45">
      <c r="A6" s="167" t="s">
        <v>607</v>
      </c>
      <c r="B6" s="213">
        <v>5.7</v>
      </c>
      <c r="C6" s="98"/>
      <c r="D6" s="98"/>
      <c r="E6" s="98"/>
      <c r="F6" s="98"/>
      <c r="G6" s="98"/>
      <c r="H6" s="98"/>
      <c r="I6" s="98"/>
      <c r="J6" s="98"/>
      <c r="K6" s="98"/>
      <c r="L6" s="98"/>
      <c r="M6" s="98"/>
      <c r="N6" s="98"/>
      <c r="O6" s="98"/>
    </row>
    <row r="7" spans="1:15" x14ac:dyDescent="0.45">
      <c r="A7" s="167" t="s">
        <v>608</v>
      </c>
      <c r="B7" s="213">
        <v>5.8</v>
      </c>
      <c r="C7" s="98"/>
      <c r="D7" s="98"/>
      <c r="E7" s="98"/>
      <c r="F7" s="98"/>
      <c r="G7" s="98"/>
      <c r="H7" s="98"/>
      <c r="I7" s="98"/>
      <c r="J7" s="98"/>
      <c r="K7" s="98"/>
      <c r="L7" s="98"/>
      <c r="M7" s="98"/>
      <c r="N7" s="98"/>
      <c r="O7" s="98"/>
    </row>
    <row r="8" spans="1:15" x14ac:dyDescent="0.45">
      <c r="A8" s="167" t="s">
        <v>647</v>
      </c>
      <c r="B8" s="213">
        <v>5.4</v>
      </c>
      <c r="C8" s="98"/>
      <c r="D8" s="98"/>
      <c r="E8" s="98"/>
      <c r="F8" s="98"/>
      <c r="G8" s="98"/>
      <c r="H8" s="98"/>
      <c r="I8" s="98"/>
      <c r="J8" s="98"/>
      <c r="K8" s="98"/>
      <c r="L8" s="98"/>
      <c r="M8" s="98"/>
      <c r="N8" s="98"/>
      <c r="O8" s="98"/>
    </row>
    <row r="9" spans="1:15" x14ac:dyDescent="0.45">
      <c r="A9" s="167" t="s">
        <v>610</v>
      </c>
      <c r="B9" s="213">
        <v>4.5999999999999996</v>
      </c>
      <c r="C9" s="98"/>
      <c r="D9" s="98"/>
      <c r="E9" s="98"/>
      <c r="F9" s="98"/>
      <c r="G9" s="98"/>
      <c r="H9" s="98"/>
      <c r="I9" s="98"/>
      <c r="J9" s="98"/>
      <c r="K9" s="98"/>
      <c r="L9" s="98"/>
      <c r="M9" s="98"/>
      <c r="N9" s="98"/>
      <c r="O9" s="98"/>
    </row>
    <row r="10" spans="1:15" x14ac:dyDescent="0.45">
      <c r="A10" s="167" t="s">
        <v>611</v>
      </c>
      <c r="B10" s="213">
        <v>3.9</v>
      </c>
      <c r="C10" s="98"/>
      <c r="D10" s="98"/>
      <c r="E10" s="98"/>
      <c r="F10" s="98"/>
      <c r="G10" s="98"/>
      <c r="H10" s="98"/>
      <c r="I10" s="98"/>
      <c r="J10" s="98"/>
      <c r="K10" s="98"/>
      <c r="L10" s="98"/>
      <c r="M10" s="98"/>
      <c r="N10" s="98"/>
      <c r="O10" s="98"/>
    </row>
    <row r="11" spans="1:15" x14ac:dyDescent="0.45">
      <c r="A11" s="167" t="s">
        <v>612</v>
      </c>
      <c r="B11" s="213">
        <v>3</v>
      </c>
      <c r="C11" s="98"/>
      <c r="D11" s="98"/>
      <c r="E11" s="98"/>
      <c r="F11" s="98"/>
      <c r="G11" s="98"/>
      <c r="H11" s="98"/>
      <c r="I11" s="98"/>
      <c r="J11" s="98"/>
      <c r="K11" s="98"/>
      <c r="L11" s="98"/>
      <c r="M11" s="98"/>
      <c r="N11" s="98"/>
      <c r="O11" s="98"/>
    </row>
    <row r="12" spans="1:15" x14ac:dyDescent="0.45">
      <c r="A12" s="167" t="s">
        <v>641</v>
      </c>
      <c r="B12" s="213">
        <v>2.6</v>
      </c>
      <c r="C12" s="98"/>
      <c r="D12" s="98"/>
      <c r="E12" s="98"/>
      <c r="F12" s="98"/>
      <c r="G12" s="98"/>
      <c r="H12" s="98"/>
      <c r="I12" s="98"/>
      <c r="J12" s="98"/>
      <c r="K12" s="98"/>
      <c r="L12" s="98"/>
      <c r="M12" s="98"/>
      <c r="N12" s="98"/>
      <c r="O12" s="98"/>
    </row>
    <row r="13" spans="1:15" x14ac:dyDescent="0.45">
      <c r="A13" s="167" t="s">
        <v>662</v>
      </c>
      <c r="B13" s="213">
        <v>2.2000000000000002</v>
      </c>
      <c r="C13" s="98"/>
      <c r="D13" s="98"/>
      <c r="E13" s="98"/>
      <c r="F13" s="98"/>
      <c r="G13" s="98"/>
      <c r="H13" s="98"/>
      <c r="I13" s="98"/>
      <c r="J13" s="98"/>
      <c r="K13" s="98"/>
      <c r="L13" s="98"/>
      <c r="M13" s="98"/>
      <c r="N13" s="98"/>
      <c r="O13" s="98"/>
    </row>
    <row r="14" spans="1:15" x14ac:dyDescent="0.45">
      <c r="A14" s="167" t="s">
        <v>191</v>
      </c>
      <c r="B14" s="213">
        <v>2.5</v>
      </c>
      <c r="C14" s="98"/>
      <c r="D14" s="98"/>
      <c r="E14" s="98"/>
      <c r="F14" s="98"/>
      <c r="G14" s="98"/>
      <c r="H14" s="98"/>
      <c r="I14" s="98"/>
      <c r="J14" s="98"/>
      <c r="K14" s="98"/>
      <c r="L14" s="98"/>
      <c r="M14" s="98"/>
      <c r="N14" s="98"/>
      <c r="O14" s="98"/>
    </row>
    <row r="15" spans="1:15" x14ac:dyDescent="0.45">
      <c r="A15" s="167" t="s">
        <v>643</v>
      </c>
      <c r="B15" s="213">
        <v>2.7</v>
      </c>
      <c r="C15" s="98"/>
      <c r="D15" s="98"/>
      <c r="E15" s="98"/>
      <c r="F15" s="98"/>
      <c r="G15" s="98"/>
      <c r="H15" s="98"/>
      <c r="I15" s="98"/>
      <c r="J15" s="98"/>
      <c r="K15" s="98"/>
      <c r="L15" s="98"/>
      <c r="M15" s="98"/>
      <c r="N15" s="98"/>
      <c r="O15" s="98"/>
    </row>
    <row r="16" spans="1:15" x14ac:dyDescent="0.45">
      <c r="A16" s="167" t="s">
        <v>644</v>
      </c>
      <c r="B16" s="213">
        <v>3.1</v>
      </c>
      <c r="C16" s="98"/>
      <c r="D16" s="98"/>
      <c r="E16" s="98"/>
      <c r="F16" s="98"/>
      <c r="G16" s="98"/>
      <c r="H16" s="98"/>
      <c r="I16" s="98"/>
      <c r="J16" s="98"/>
      <c r="K16" s="98"/>
      <c r="L16" s="98"/>
      <c r="M16" s="98"/>
      <c r="N16" s="98"/>
      <c r="O16" s="98"/>
    </row>
    <row r="17" spans="1:15" x14ac:dyDescent="0.45">
      <c r="A17" s="167" t="s">
        <v>645</v>
      </c>
      <c r="B17" s="213">
        <v>3.6</v>
      </c>
      <c r="C17" s="98"/>
      <c r="D17" s="98"/>
      <c r="E17" s="98"/>
      <c r="F17" s="98"/>
      <c r="G17" s="98"/>
      <c r="H17" s="98"/>
      <c r="I17" s="98"/>
      <c r="J17" s="98"/>
      <c r="K17" s="98"/>
      <c r="L17" s="98"/>
      <c r="M17" s="98"/>
      <c r="N17" s="98"/>
      <c r="O17" s="98"/>
    </row>
    <row r="18" spans="1:15" x14ac:dyDescent="0.45">
      <c r="A18" s="214" t="s">
        <v>691</v>
      </c>
      <c r="B18" s="215"/>
      <c r="C18" s="98"/>
      <c r="D18" s="98"/>
      <c r="E18" s="98"/>
      <c r="F18" s="98"/>
      <c r="G18" s="98"/>
      <c r="H18" s="98"/>
      <c r="I18" s="98"/>
      <c r="J18" s="98"/>
      <c r="K18" s="98"/>
      <c r="L18" s="98"/>
      <c r="M18" s="98"/>
      <c r="N18" s="98"/>
      <c r="O18" s="98"/>
    </row>
    <row r="19" spans="1:15" x14ac:dyDescent="0.45">
      <c r="A19" s="107"/>
      <c r="B19" s="106"/>
      <c r="C19" s="98"/>
      <c r="D19" s="98"/>
      <c r="E19" s="98"/>
      <c r="F19" s="98"/>
      <c r="G19" s="98"/>
      <c r="H19" s="98"/>
      <c r="I19" s="98"/>
      <c r="J19" s="98"/>
      <c r="K19" s="98"/>
      <c r="L19" s="98"/>
      <c r="M19" s="98"/>
      <c r="N19" s="98"/>
      <c r="O19" s="98"/>
    </row>
    <row r="20" spans="1:15" x14ac:dyDescent="0.45">
      <c r="A20" s="107"/>
      <c r="B20" s="106"/>
      <c r="C20" s="98"/>
      <c r="D20" s="98"/>
      <c r="E20" s="98"/>
      <c r="F20" s="98"/>
      <c r="G20" s="98"/>
      <c r="H20" s="98"/>
      <c r="I20" s="98"/>
      <c r="J20" s="98"/>
      <c r="K20" s="98"/>
      <c r="L20" s="98"/>
      <c r="M20" s="98"/>
      <c r="N20" s="98"/>
      <c r="O20" s="98"/>
    </row>
    <row r="21" spans="1:15" x14ac:dyDescent="0.45">
      <c r="A21" s="107"/>
      <c r="B21" s="106"/>
      <c r="C21" s="98"/>
      <c r="D21" s="98"/>
      <c r="E21" s="98"/>
      <c r="F21" s="98"/>
      <c r="G21" s="98"/>
      <c r="H21" s="98"/>
      <c r="I21" s="98"/>
      <c r="J21" s="98"/>
      <c r="K21" s="98"/>
      <c r="L21" s="98"/>
      <c r="M21" s="98"/>
      <c r="N21" s="98"/>
      <c r="O21" s="98"/>
    </row>
    <row r="22" spans="1:15" x14ac:dyDescent="0.45">
      <c r="A22" s="107"/>
      <c r="B22" s="106"/>
      <c r="C22" s="98"/>
      <c r="D22" s="98"/>
      <c r="E22" s="98"/>
      <c r="F22" s="98"/>
      <c r="G22" s="98"/>
      <c r="H22" s="98"/>
      <c r="I22" s="98"/>
      <c r="J22" s="98"/>
      <c r="K22" s="98"/>
      <c r="L22" s="98"/>
      <c r="M22" s="98"/>
      <c r="N22" s="98"/>
      <c r="O22" s="98"/>
    </row>
    <row r="23" spans="1:15" x14ac:dyDescent="0.45">
      <c r="A23" s="107"/>
      <c r="B23" s="106"/>
      <c r="C23" s="98"/>
      <c r="D23" s="98" t="s">
        <v>692</v>
      </c>
      <c r="E23" s="98"/>
      <c r="F23" s="98"/>
      <c r="G23" s="98"/>
      <c r="H23" s="98"/>
      <c r="I23" s="98"/>
      <c r="J23" s="98"/>
      <c r="K23" s="98"/>
      <c r="L23" s="98"/>
      <c r="M23" s="98"/>
      <c r="N23" s="98"/>
      <c r="O23" s="98"/>
    </row>
    <row r="24" spans="1:15" x14ac:dyDescent="0.45">
      <c r="A24" s="107"/>
      <c r="B24" s="106"/>
      <c r="C24" s="98"/>
      <c r="D24" s="98"/>
      <c r="E24" s="98"/>
      <c r="F24" s="98"/>
      <c r="G24" s="98"/>
      <c r="H24" s="98"/>
      <c r="I24" s="98"/>
      <c r="J24" s="98"/>
      <c r="K24" s="98"/>
      <c r="L24" s="98"/>
      <c r="M24" s="98"/>
      <c r="N24" s="98"/>
      <c r="O24" s="98"/>
    </row>
    <row r="25" spans="1:15" x14ac:dyDescent="0.45">
      <c r="A25" s="214" t="s">
        <v>693</v>
      </c>
      <c r="B25" s="97"/>
      <c r="C25" s="98"/>
      <c r="D25" s="98"/>
      <c r="E25" s="98"/>
      <c r="F25" s="98"/>
      <c r="G25" s="98"/>
      <c r="H25" s="98"/>
      <c r="I25" s="98"/>
      <c r="J25" s="98"/>
      <c r="K25" s="98"/>
      <c r="L25" s="98"/>
      <c r="M25" s="98"/>
      <c r="N25" s="98"/>
      <c r="O25" s="98"/>
    </row>
    <row r="26" spans="1:15" x14ac:dyDescent="0.45">
      <c r="A26" s="214" t="s">
        <v>694</v>
      </c>
      <c r="B26" s="107"/>
      <c r="C26" s="107"/>
      <c r="D26" s="107"/>
      <c r="E26" s="107"/>
      <c r="F26" s="107"/>
      <c r="G26" s="107"/>
      <c r="H26" s="107"/>
      <c r="I26" s="107"/>
      <c r="J26" s="107"/>
      <c r="K26" s="107"/>
      <c r="L26" s="107"/>
      <c r="M26" s="107"/>
      <c r="N26" s="107"/>
      <c r="O26" s="98"/>
    </row>
    <row r="27" spans="1:15" x14ac:dyDescent="0.45">
      <c r="A27" s="214" t="s">
        <v>695</v>
      </c>
      <c r="B27" s="107"/>
      <c r="C27" s="107"/>
      <c r="D27" s="107"/>
      <c r="E27" s="107"/>
      <c r="F27" s="107"/>
      <c r="G27" s="107"/>
      <c r="H27" s="107"/>
      <c r="I27" s="107"/>
      <c r="J27" s="107"/>
      <c r="K27" s="107"/>
      <c r="L27" s="107"/>
      <c r="M27" s="107"/>
      <c r="N27" s="107"/>
      <c r="O27" s="98"/>
    </row>
    <row r="28" spans="1:15" x14ac:dyDescent="0.45">
      <c r="A28" s="50"/>
    </row>
    <row r="29" spans="1:15" x14ac:dyDescent="0.45">
      <c r="A29" s="50"/>
    </row>
    <row r="30" spans="1:15" x14ac:dyDescent="0.45">
      <c r="A30" s="50"/>
    </row>
    <row r="32" spans="1:15" x14ac:dyDescent="0.45">
      <c r="B32" s="46"/>
    </row>
    <row r="33" spans="1:14" x14ac:dyDescent="0.45">
      <c r="A33" s="51"/>
      <c r="B33" s="51"/>
    </row>
    <row r="34" spans="1:14" x14ac:dyDescent="0.45">
      <c r="A34" s="51"/>
      <c r="B34" s="51"/>
    </row>
    <row r="35" spans="1:14" x14ac:dyDescent="0.45">
      <c r="A35" s="51"/>
      <c r="B35" s="51"/>
    </row>
    <row r="36" spans="1:14" x14ac:dyDescent="0.45">
      <c r="A36" s="51"/>
      <c r="B36" s="51"/>
    </row>
    <row r="37" spans="1:14" x14ac:dyDescent="0.45">
      <c r="A37" s="51"/>
      <c r="B37" s="51"/>
    </row>
    <row r="43" spans="1:14" ht="13.5" customHeight="1" x14ac:dyDescent="0.45">
      <c r="C43" s="51"/>
      <c r="D43" s="51"/>
      <c r="E43" s="51"/>
      <c r="F43" s="51"/>
      <c r="G43" s="51"/>
      <c r="H43" s="51"/>
      <c r="I43" s="51"/>
      <c r="J43" s="51"/>
      <c r="K43" s="51"/>
      <c r="L43" s="51"/>
      <c r="M43" s="51"/>
      <c r="N43" s="51"/>
    </row>
    <row r="44" spans="1:14" x14ac:dyDescent="0.45">
      <c r="C44" s="51"/>
      <c r="D44" s="51"/>
      <c r="E44" s="51"/>
      <c r="F44" s="51"/>
      <c r="G44" s="51"/>
      <c r="H44" s="51"/>
      <c r="I44" s="51"/>
      <c r="J44" s="51"/>
      <c r="K44" s="51"/>
      <c r="L44" s="51"/>
      <c r="M44" s="51"/>
      <c r="N44" s="51"/>
    </row>
    <row r="45" spans="1:14" x14ac:dyDescent="0.45">
      <c r="C45" s="51"/>
      <c r="D45" s="51"/>
      <c r="E45" s="51"/>
      <c r="F45" s="51"/>
      <c r="G45" s="51"/>
      <c r="H45" s="51"/>
      <c r="I45" s="51"/>
      <c r="J45" s="51"/>
      <c r="K45" s="51"/>
      <c r="L45" s="51"/>
      <c r="M45" s="51"/>
      <c r="N45" s="51"/>
    </row>
    <row r="46" spans="1:14" x14ac:dyDescent="0.45">
      <c r="C46" s="51"/>
      <c r="D46" s="51"/>
      <c r="E46" s="51"/>
      <c r="F46" s="51"/>
      <c r="G46" s="51"/>
      <c r="H46" s="51"/>
      <c r="I46" s="51"/>
      <c r="J46" s="51"/>
      <c r="K46" s="51"/>
      <c r="L46" s="51"/>
      <c r="M46" s="51"/>
      <c r="N46" s="51"/>
    </row>
    <row r="47" spans="1:14" x14ac:dyDescent="0.45">
      <c r="C47" s="51"/>
      <c r="D47" s="51"/>
      <c r="E47" s="51"/>
      <c r="F47" s="51"/>
      <c r="G47" s="51"/>
      <c r="H47" s="51"/>
      <c r="I47" s="51"/>
      <c r="J47" s="51"/>
      <c r="K47" s="51"/>
      <c r="L47" s="51"/>
      <c r="M47" s="51"/>
      <c r="N47" s="51"/>
    </row>
  </sheetData>
  <phoneticPr fontId="3"/>
  <printOptions horizontalCentered="1" verticalCentered="1"/>
  <pageMargins left="0.70866141732283472" right="0.70866141732283472" top="0.74803149606299213" bottom="0.74803149606299213" header="0.31496062992125984" footer="0.31496062992125984"/>
  <pageSetup paperSize="9" scale="83" orientation="landscape" r:id="rId1"/>
  <headerFooter alignWithMargins="0">
    <oddFooter>&amp;C7</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9C572-2A53-4C1B-B858-639C3302DC89}">
  <sheetPr>
    <tabColor rgb="FFFFFF00"/>
    <pageSetUpPr fitToPage="1"/>
  </sheetPr>
  <dimension ref="A1:M33"/>
  <sheetViews>
    <sheetView view="pageBreakPreview" zoomScaleNormal="100" zoomScaleSheetLayoutView="100" zoomScalePageLayoutView="70" workbookViewId="0">
      <selection activeCell="D14" sqref="D14"/>
    </sheetView>
  </sheetViews>
  <sheetFormatPr defaultColWidth="8.09765625" defaultRowHeight="18" x14ac:dyDescent="0.45"/>
  <cols>
    <col min="1" max="1" width="8.09765625" style="39"/>
    <col min="2" max="2" width="15.296875" style="39" customWidth="1"/>
    <col min="3" max="16384" width="8.09765625" style="39"/>
  </cols>
  <sheetData>
    <row r="1" spans="1:13" ht="24.75" customHeight="1" x14ac:dyDescent="0.45">
      <c r="A1" s="161" t="s">
        <v>696</v>
      </c>
      <c r="B1" s="108"/>
      <c r="C1" s="108"/>
      <c r="D1" s="108"/>
      <c r="E1" s="108"/>
      <c r="F1" s="108"/>
      <c r="G1" s="108"/>
      <c r="H1" s="108"/>
      <c r="I1" s="108"/>
      <c r="J1" s="108"/>
      <c r="K1" s="108"/>
      <c r="L1" s="108"/>
      <c r="M1" s="108"/>
    </row>
    <row r="2" spans="1:13" x14ac:dyDescent="0.45">
      <c r="A2" s="108"/>
      <c r="B2" s="108"/>
      <c r="C2" s="108"/>
      <c r="D2" s="108"/>
      <c r="E2" s="108"/>
      <c r="F2" s="108"/>
      <c r="G2" s="108"/>
      <c r="H2" s="108"/>
      <c r="I2" s="108"/>
      <c r="J2" s="108"/>
      <c r="K2" s="108"/>
      <c r="L2" s="108"/>
      <c r="M2" s="108"/>
    </row>
    <row r="3" spans="1:13" x14ac:dyDescent="0.45">
      <c r="A3" s="184" t="s">
        <v>169</v>
      </c>
      <c r="B3" s="212" t="s">
        <v>697</v>
      </c>
      <c r="C3" s="108"/>
      <c r="D3" s="108"/>
      <c r="E3" s="108"/>
      <c r="F3" s="108"/>
      <c r="G3" s="108"/>
      <c r="H3" s="108"/>
      <c r="I3" s="108"/>
      <c r="J3" s="108"/>
      <c r="K3" s="108"/>
      <c r="L3" s="108"/>
      <c r="M3" s="108"/>
    </row>
    <row r="4" spans="1:13" x14ac:dyDescent="0.45">
      <c r="A4" s="190" t="s">
        <v>675</v>
      </c>
      <c r="B4" s="216">
        <v>67.5</v>
      </c>
      <c r="C4" s="108"/>
      <c r="D4" s="108"/>
      <c r="E4" s="108"/>
      <c r="F4" s="108"/>
      <c r="G4" s="108"/>
      <c r="H4" s="108"/>
      <c r="I4" s="108"/>
      <c r="J4" s="108"/>
      <c r="K4" s="108"/>
      <c r="L4" s="108"/>
      <c r="M4" s="108"/>
    </row>
    <row r="5" spans="1:13" x14ac:dyDescent="0.45">
      <c r="A5" s="190" t="s">
        <v>676</v>
      </c>
      <c r="B5" s="216">
        <v>67.3</v>
      </c>
      <c r="C5" s="108"/>
      <c r="D5" s="108"/>
      <c r="E5" s="108"/>
      <c r="F5" s="108"/>
      <c r="G5" s="108"/>
      <c r="H5" s="108"/>
      <c r="I5" s="108"/>
      <c r="J5" s="108"/>
      <c r="K5" s="108"/>
      <c r="L5" s="108"/>
      <c r="M5" s="108"/>
    </row>
    <row r="6" spans="1:13" x14ac:dyDescent="0.45">
      <c r="A6" s="190" t="s">
        <v>677</v>
      </c>
      <c r="B6" s="216">
        <v>71.8</v>
      </c>
      <c r="C6" s="108"/>
      <c r="D6" s="108"/>
      <c r="E6" s="108"/>
      <c r="F6" s="108"/>
      <c r="G6" s="108"/>
      <c r="H6" s="108"/>
      <c r="I6" s="108"/>
      <c r="J6" s="108"/>
      <c r="K6" s="108"/>
      <c r="L6" s="108"/>
      <c r="M6" s="108"/>
    </row>
    <row r="7" spans="1:13" x14ac:dyDescent="0.45">
      <c r="A7" s="190" t="s">
        <v>678</v>
      </c>
      <c r="B7" s="216">
        <v>76.400000000000006</v>
      </c>
      <c r="C7" s="108"/>
      <c r="D7" s="108"/>
      <c r="E7" s="108"/>
      <c r="F7" s="108"/>
      <c r="G7" s="108"/>
      <c r="H7" s="108"/>
      <c r="I7" s="108"/>
      <c r="J7" s="108"/>
      <c r="K7" s="108"/>
      <c r="L7" s="108"/>
      <c r="M7" s="108"/>
    </row>
    <row r="8" spans="1:13" x14ac:dyDescent="0.45">
      <c r="A8" s="190" t="s">
        <v>679</v>
      </c>
      <c r="B8" s="216">
        <v>74.8</v>
      </c>
      <c r="C8" s="108"/>
      <c r="D8" s="108"/>
      <c r="E8" s="108"/>
      <c r="F8" s="108"/>
      <c r="G8" s="108"/>
      <c r="H8" s="108"/>
      <c r="I8" s="108"/>
      <c r="J8" s="108"/>
      <c r="K8" s="108"/>
      <c r="L8" s="108"/>
      <c r="M8" s="108"/>
    </row>
    <row r="9" spans="1:13" x14ac:dyDescent="0.45">
      <c r="A9" s="190" t="s">
        <v>680</v>
      </c>
      <c r="B9" s="216">
        <v>83.4</v>
      </c>
      <c r="C9" s="108"/>
      <c r="D9" s="108"/>
      <c r="E9" s="108"/>
      <c r="F9" s="108"/>
      <c r="G9" s="108"/>
      <c r="H9" s="108"/>
      <c r="I9" s="108"/>
      <c r="J9" s="108"/>
      <c r="K9" s="108"/>
      <c r="L9" s="108"/>
      <c r="M9" s="108"/>
    </row>
    <row r="10" spans="1:13" x14ac:dyDescent="0.45">
      <c r="A10" s="190" t="s">
        <v>681</v>
      </c>
      <c r="B10" s="216">
        <v>80.7</v>
      </c>
      <c r="C10" s="108"/>
      <c r="D10" s="108"/>
      <c r="E10" s="108"/>
      <c r="F10" s="108"/>
      <c r="G10" s="108"/>
      <c r="H10" s="108"/>
      <c r="I10" s="108"/>
      <c r="J10" s="108"/>
      <c r="K10" s="108"/>
      <c r="L10" s="108"/>
      <c r="M10" s="108"/>
    </row>
    <row r="11" spans="1:13" x14ac:dyDescent="0.45">
      <c r="A11" s="190" t="s">
        <v>682</v>
      </c>
      <c r="B11" s="216">
        <v>79.099999999999994</v>
      </c>
      <c r="C11" s="108"/>
      <c r="D11" s="108"/>
      <c r="E11" s="108"/>
      <c r="F11" s="108"/>
      <c r="G11" s="108"/>
      <c r="H11" s="108"/>
      <c r="I11" s="108"/>
      <c r="J11" s="108"/>
      <c r="K11" s="108"/>
      <c r="L11" s="108"/>
      <c r="M11" s="108"/>
    </row>
    <row r="12" spans="1:13" x14ac:dyDescent="0.45">
      <c r="A12" s="190" t="s">
        <v>683</v>
      </c>
      <c r="B12" s="216">
        <v>81.099999999999994</v>
      </c>
      <c r="C12" s="108"/>
      <c r="D12" s="108"/>
      <c r="E12" s="108"/>
      <c r="F12" s="108"/>
      <c r="G12" s="108"/>
      <c r="H12" s="108"/>
      <c r="I12" s="108"/>
      <c r="J12" s="108"/>
      <c r="K12" s="108"/>
      <c r="L12" s="108"/>
      <c r="M12" s="108"/>
    </row>
    <row r="13" spans="1:13" x14ac:dyDescent="0.45">
      <c r="A13" s="190" t="s">
        <v>684</v>
      </c>
      <c r="B13" s="216">
        <v>80.900000000000006</v>
      </c>
      <c r="C13" s="108"/>
      <c r="D13" s="108"/>
      <c r="E13" s="108"/>
      <c r="F13" s="108"/>
      <c r="G13" s="108"/>
      <c r="H13" s="108"/>
      <c r="I13" s="108"/>
      <c r="J13" s="108"/>
      <c r="K13" s="108"/>
      <c r="L13" s="108"/>
      <c r="M13" s="108"/>
    </row>
    <row r="14" spans="1:13" x14ac:dyDescent="0.45">
      <c r="A14" s="190" t="s">
        <v>685</v>
      </c>
      <c r="B14" s="216">
        <v>84</v>
      </c>
      <c r="C14" s="108"/>
      <c r="D14" s="108"/>
      <c r="E14" s="108"/>
      <c r="F14" s="108"/>
      <c r="G14" s="108"/>
      <c r="H14" s="108"/>
      <c r="I14" s="108"/>
      <c r="J14" s="108"/>
      <c r="K14" s="108"/>
      <c r="L14" s="108"/>
      <c r="M14" s="108"/>
    </row>
    <row r="15" spans="1:13" x14ac:dyDescent="0.45">
      <c r="A15" s="190" t="s">
        <v>607</v>
      </c>
      <c r="B15" s="216">
        <v>81.8</v>
      </c>
      <c r="C15" s="108"/>
      <c r="D15" s="108"/>
      <c r="E15" s="108"/>
      <c r="F15" s="108"/>
      <c r="G15" s="108"/>
      <c r="H15" s="108"/>
      <c r="I15" s="108"/>
      <c r="J15" s="108"/>
      <c r="K15" s="108"/>
      <c r="L15" s="108"/>
      <c r="M15" s="108"/>
    </row>
    <row r="16" spans="1:13" x14ac:dyDescent="0.45">
      <c r="A16" s="190" t="s">
        <v>608</v>
      </c>
      <c r="B16" s="216">
        <v>79.2</v>
      </c>
      <c r="C16" s="108"/>
      <c r="D16" s="108"/>
      <c r="E16" s="108"/>
      <c r="F16" s="108"/>
      <c r="G16" s="108"/>
      <c r="H16" s="108"/>
      <c r="I16" s="108"/>
      <c r="J16" s="108"/>
      <c r="K16" s="108"/>
      <c r="L16" s="108"/>
      <c r="M16" s="108"/>
    </row>
    <row r="17" spans="1:13" x14ac:dyDescent="0.45">
      <c r="A17" s="190" t="s">
        <v>647</v>
      </c>
      <c r="B17" s="216">
        <v>80.900000000000006</v>
      </c>
      <c r="C17" s="108"/>
      <c r="D17" s="108"/>
      <c r="E17" s="108"/>
      <c r="F17" s="108"/>
      <c r="G17" s="108"/>
      <c r="H17" s="108"/>
      <c r="I17" s="108"/>
      <c r="J17" s="108"/>
      <c r="K17" s="108"/>
      <c r="L17" s="108"/>
      <c r="M17" s="108"/>
    </row>
    <row r="18" spans="1:13" x14ac:dyDescent="0.45">
      <c r="A18" s="190" t="s">
        <v>610</v>
      </c>
      <c r="B18" s="216">
        <v>85.1</v>
      </c>
      <c r="C18" s="108"/>
      <c r="D18" s="108"/>
      <c r="E18" s="108"/>
      <c r="F18" s="108"/>
      <c r="G18" s="108"/>
      <c r="H18" s="108"/>
      <c r="I18" s="108"/>
      <c r="J18" s="108"/>
      <c r="K18" s="108"/>
      <c r="L18" s="108"/>
      <c r="M18" s="108"/>
    </row>
    <row r="19" spans="1:13" x14ac:dyDescent="0.45">
      <c r="A19" s="190" t="s">
        <v>611</v>
      </c>
      <c r="B19" s="216">
        <v>89.9</v>
      </c>
      <c r="C19" s="108"/>
      <c r="D19" s="108"/>
      <c r="E19" s="108"/>
      <c r="F19" s="108"/>
      <c r="G19" s="108"/>
      <c r="H19" s="108"/>
      <c r="I19" s="108"/>
      <c r="J19" s="108"/>
      <c r="K19" s="108"/>
      <c r="L19" s="108"/>
      <c r="M19" s="108"/>
    </row>
    <row r="20" spans="1:13" x14ac:dyDescent="0.45">
      <c r="A20" s="190" t="s">
        <v>612</v>
      </c>
      <c r="B20" s="216">
        <v>87.1</v>
      </c>
      <c r="C20" s="108"/>
      <c r="D20" s="108"/>
      <c r="E20" s="108"/>
      <c r="F20" s="108"/>
      <c r="G20" s="108"/>
      <c r="H20" s="108"/>
      <c r="I20" s="108"/>
      <c r="J20" s="108"/>
      <c r="K20" s="108"/>
      <c r="L20" s="108"/>
      <c r="M20" s="108"/>
    </row>
    <row r="21" spans="1:13" x14ac:dyDescent="0.45">
      <c r="A21" s="190" t="s">
        <v>641</v>
      </c>
      <c r="B21" s="216">
        <v>86.1</v>
      </c>
      <c r="C21" s="108"/>
      <c r="D21" s="108"/>
      <c r="E21" s="108"/>
      <c r="F21" s="108"/>
      <c r="G21" s="108"/>
      <c r="H21" s="108"/>
      <c r="I21" s="108"/>
      <c r="J21" s="108"/>
      <c r="K21" s="108"/>
      <c r="L21" s="108"/>
      <c r="M21" s="108"/>
    </row>
    <row r="22" spans="1:13" x14ac:dyDescent="0.45">
      <c r="A22" s="190" t="s">
        <v>662</v>
      </c>
      <c r="B22" s="216">
        <v>87.2</v>
      </c>
      <c r="C22" s="108"/>
      <c r="D22" s="108"/>
      <c r="E22" s="98"/>
      <c r="F22" s="108"/>
      <c r="G22" s="108"/>
      <c r="H22" s="108"/>
      <c r="I22" s="108"/>
      <c r="J22" s="108"/>
      <c r="K22" s="108"/>
      <c r="L22" s="108"/>
      <c r="M22" s="108"/>
    </row>
    <row r="23" spans="1:13" x14ac:dyDescent="0.45">
      <c r="A23" s="190" t="s">
        <v>191</v>
      </c>
      <c r="B23" s="216">
        <v>89.1</v>
      </c>
      <c r="C23" s="108"/>
      <c r="D23" s="108"/>
      <c r="E23" s="108"/>
      <c r="F23" s="108"/>
      <c r="G23" s="108"/>
      <c r="H23" s="108"/>
      <c r="I23" s="108"/>
      <c r="J23" s="108"/>
      <c r="K23" s="108"/>
      <c r="L23" s="108"/>
      <c r="M23" s="108"/>
    </row>
    <row r="24" spans="1:13" x14ac:dyDescent="0.45">
      <c r="A24" s="190" t="s">
        <v>643</v>
      </c>
      <c r="B24" s="216">
        <v>81.599999999999994</v>
      </c>
      <c r="C24" s="108"/>
      <c r="D24" s="108"/>
      <c r="E24" s="108"/>
      <c r="F24" s="108"/>
      <c r="G24" s="108"/>
      <c r="H24" s="108"/>
      <c r="I24" s="108"/>
      <c r="J24" s="108"/>
      <c r="K24" s="108"/>
      <c r="L24" s="108"/>
      <c r="M24" s="108"/>
    </row>
    <row r="25" spans="1:13" x14ac:dyDescent="0.45">
      <c r="A25" s="190" t="s">
        <v>644</v>
      </c>
      <c r="B25" s="216">
        <v>82.7</v>
      </c>
      <c r="C25" s="108"/>
      <c r="D25" s="108"/>
      <c r="E25" s="108"/>
      <c r="F25" s="108"/>
      <c r="G25" s="108"/>
      <c r="H25" s="108"/>
      <c r="I25" s="108"/>
      <c r="J25" s="108"/>
      <c r="K25" s="108"/>
      <c r="L25" s="108"/>
      <c r="M25" s="108"/>
    </row>
    <row r="26" spans="1:13" x14ac:dyDescent="0.45">
      <c r="A26" s="190" t="s">
        <v>645</v>
      </c>
      <c r="B26" s="216">
        <v>87.1</v>
      </c>
      <c r="C26" s="108"/>
      <c r="D26" s="108"/>
      <c r="E26" s="108"/>
      <c r="F26" s="108"/>
      <c r="G26" s="108"/>
      <c r="H26" s="108"/>
      <c r="I26" s="108"/>
      <c r="J26" s="108"/>
      <c r="K26" s="108"/>
      <c r="L26" s="108"/>
      <c r="M26" s="108"/>
    </row>
    <row r="27" spans="1:13" x14ac:dyDescent="0.45">
      <c r="A27" s="109"/>
      <c r="B27" s="110"/>
      <c r="C27" s="108"/>
      <c r="D27" s="163" t="s">
        <v>686</v>
      </c>
      <c r="E27" s="108"/>
      <c r="F27" s="108"/>
      <c r="G27" s="108"/>
      <c r="H27" s="108"/>
      <c r="I27" s="108"/>
      <c r="J27" s="108"/>
      <c r="K27" s="108"/>
      <c r="L27" s="108"/>
      <c r="M27" s="108"/>
    </row>
    <row r="28" spans="1:13" x14ac:dyDescent="0.45">
      <c r="A28" s="109"/>
      <c r="B28" s="110"/>
      <c r="C28" s="108"/>
      <c r="D28" s="108"/>
      <c r="E28" s="108"/>
      <c r="F28" s="108"/>
      <c r="G28" s="108"/>
      <c r="H28" s="108"/>
      <c r="I28" s="108"/>
      <c r="J28" s="108"/>
      <c r="K28" s="108"/>
      <c r="L28" s="108"/>
      <c r="M28" s="108"/>
    </row>
    <row r="29" spans="1:13" ht="13.5" customHeight="1" x14ac:dyDescent="0.45">
      <c r="A29" s="163" t="s">
        <v>698</v>
      </c>
      <c r="B29" s="111"/>
      <c r="C29" s="111"/>
      <c r="D29" s="111"/>
      <c r="E29" s="111"/>
      <c r="F29" s="111"/>
      <c r="G29" s="111"/>
      <c r="H29" s="111"/>
      <c r="I29" s="111"/>
      <c r="J29" s="111"/>
      <c r="K29" s="111"/>
      <c r="L29" s="108"/>
      <c r="M29" s="108"/>
    </row>
    <row r="30" spans="1:13" x14ac:dyDescent="0.45">
      <c r="A30" s="211" t="s">
        <v>699</v>
      </c>
      <c r="B30" s="112"/>
      <c r="C30" s="112"/>
      <c r="D30" s="112"/>
      <c r="E30" s="112"/>
      <c r="F30" s="112"/>
      <c r="G30" s="112"/>
      <c r="H30" s="112"/>
      <c r="I30" s="112"/>
      <c r="J30" s="112"/>
      <c r="K30" s="112"/>
      <c r="L30" s="108"/>
      <c r="M30" s="108"/>
    </row>
    <row r="31" spans="1:13" x14ac:dyDescent="0.45">
      <c r="A31" s="52"/>
      <c r="B31" s="52"/>
      <c r="C31" s="52"/>
      <c r="D31" s="52"/>
      <c r="E31" s="52"/>
      <c r="F31" s="52"/>
      <c r="G31" s="52"/>
      <c r="H31" s="52"/>
      <c r="I31" s="52"/>
      <c r="J31" s="52"/>
      <c r="K31" s="52"/>
    </row>
    <row r="32" spans="1:13" x14ac:dyDescent="0.45">
      <c r="A32" s="52"/>
      <c r="B32" s="52"/>
      <c r="C32" s="52"/>
      <c r="D32" s="52"/>
      <c r="E32" s="52"/>
      <c r="F32" s="52"/>
      <c r="G32" s="52"/>
      <c r="H32" s="52"/>
      <c r="I32" s="52"/>
      <c r="J32" s="52"/>
      <c r="K32" s="52"/>
    </row>
    <row r="33" spans="1:11" x14ac:dyDescent="0.45">
      <c r="A33" s="52"/>
      <c r="B33" s="52"/>
      <c r="C33" s="52"/>
      <c r="D33" s="52"/>
      <c r="E33" s="52"/>
      <c r="F33" s="52"/>
      <c r="G33" s="52"/>
      <c r="H33" s="52"/>
      <c r="I33" s="52"/>
      <c r="J33" s="52"/>
      <c r="K33" s="52"/>
    </row>
  </sheetData>
  <phoneticPr fontId="3"/>
  <printOptions horizontalCentered="1" verticalCentered="1"/>
  <pageMargins left="0.70866141732283472" right="0.70866141732283472" top="0.74803149606299213" bottom="0.74803149606299213" header="0.31496062992125984" footer="0.31496062992125984"/>
  <pageSetup paperSize="9" scale="87" orientation="landscape" r:id="rId1"/>
  <headerFooter alignWithMargins="0">
    <oddFooter>&amp;C8</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E07C9-8B48-400F-A00B-969EF859A67B}">
  <sheetPr>
    <tabColor rgb="FFFFFF00"/>
    <pageSetUpPr fitToPage="1"/>
  </sheetPr>
  <dimension ref="A1:M33"/>
  <sheetViews>
    <sheetView view="pageBreakPreview" zoomScaleNormal="100" zoomScaleSheetLayoutView="100" zoomScalePageLayoutView="70" workbookViewId="0">
      <selection activeCell="D14" sqref="D14"/>
    </sheetView>
  </sheetViews>
  <sheetFormatPr defaultColWidth="8.09765625" defaultRowHeight="18" x14ac:dyDescent="0.45"/>
  <cols>
    <col min="1" max="1" width="11" style="47" customWidth="1"/>
    <col min="2" max="2" width="15.8984375" style="47" customWidth="1"/>
    <col min="3" max="16384" width="8.09765625" style="47"/>
  </cols>
  <sheetData>
    <row r="1" spans="1:13" ht="24.75" customHeight="1" x14ac:dyDescent="0.45">
      <c r="A1" s="161" t="s">
        <v>700</v>
      </c>
      <c r="B1" s="98"/>
      <c r="C1" s="98"/>
      <c r="D1" s="98"/>
      <c r="E1" s="98"/>
      <c r="F1" s="98"/>
      <c r="G1" s="98"/>
      <c r="H1" s="98"/>
      <c r="I1" s="98"/>
      <c r="J1" s="98"/>
      <c r="K1" s="98"/>
      <c r="L1" s="98"/>
      <c r="M1" s="98"/>
    </row>
    <row r="2" spans="1:13" x14ac:dyDescent="0.45">
      <c r="A2" s="98"/>
      <c r="B2" s="98"/>
      <c r="C2" s="98"/>
      <c r="D2" s="98"/>
      <c r="E2" s="98"/>
      <c r="F2" s="98"/>
      <c r="G2" s="98"/>
      <c r="H2" s="98"/>
      <c r="I2" s="98"/>
      <c r="J2" s="98"/>
      <c r="K2" s="98"/>
      <c r="L2" s="98"/>
      <c r="M2" s="98"/>
    </row>
    <row r="3" spans="1:13" x14ac:dyDescent="0.45">
      <c r="A3" s="164" t="s">
        <v>169</v>
      </c>
      <c r="B3" s="212" t="s">
        <v>701</v>
      </c>
      <c r="C3" s="98"/>
      <c r="D3" s="98"/>
      <c r="E3" s="98"/>
      <c r="F3" s="98"/>
      <c r="G3" s="98"/>
      <c r="H3" s="98"/>
      <c r="I3" s="98"/>
      <c r="J3" s="98"/>
      <c r="K3" s="98"/>
      <c r="L3" s="98"/>
      <c r="M3" s="98"/>
    </row>
    <row r="4" spans="1:13" x14ac:dyDescent="0.45">
      <c r="A4" s="167" t="s">
        <v>702</v>
      </c>
      <c r="B4" s="217">
        <v>25.6</v>
      </c>
      <c r="C4" s="98"/>
      <c r="D4" s="98"/>
      <c r="E4" s="98"/>
      <c r="F4" s="98"/>
      <c r="G4" s="98"/>
      <c r="H4" s="98"/>
      <c r="I4" s="98"/>
      <c r="J4" s="98"/>
      <c r="K4" s="98"/>
      <c r="L4" s="98"/>
      <c r="M4" s="98"/>
    </row>
    <row r="5" spans="1:13" x14ac:dyDescent="0.45">
      <c r="A5" s="167" t="s">
        <v>703</v>
      </c>
      <c r="B5" s="217">
        <v>24.5</v>
      </c>
      <c r="C5" s="98"/>
      <c r="D5" s="98"/>
      <c r="E5" s="98"/>
      <c r="F5" s="98"/>
      <c r="G5" s="98"/>
      <c r="H5" s="98"/>
      <c r="I5" s="98"/>
      <c r="J5" s="98"/>
      <c r="K5" s="98"/>
      <c r="L5" s="98"/>
      <c r="M5" s="98"/>
    </row>
    <row r="6" spans="1:13" x14ac:dyDescent="0.45">
      <c r="A6" s="167" t="s">
        <v>704</v>
      </c>
      <c r="B6" s="217">
        <v>18.399999999999999</v>
      </c>
      <c r="C6" s="98"/>
      <c r="D6" s="98"/>
      <c r="E6" s="98"/>
      <c r="F6" s="98"/>
      <c r="G6" s="98"/>
      <c r="H6" s="98"/>
      <c r="I6" s="98"/>
      <c r="J6" s="98"/>
      <c r="K6" s="98"/>
      <c r="L6" s="98"/>
      <c r="M6" s="98"/>
    </row>
    <row r="7" spans="1:13" x14ac:dyDescent="0.45">
      <c r="A7" s="167" t="s">
        <v>705</v>
      </c>
      <c r="B7" s="217">
        <v>23</v>
      </c>
      <c r="C7" s="98"/>
      <c r="D7" s="98"/>
      <c r="E7" s="98"/>
      <c r="F7" s="98"/>
      <c r="G7" s="98"/>
      <c r="H7" s="98"/>
      <c r="I7" s="98"/>
      <c r="J7" s="98"/>
      <c r="K7" s="98"/>
      <c r="L7" s="98"/>
      <c r="M7" s="98"/>
    </row>
    <row r="8" spans="1:13" x14ac:dyDescent="0.45">
      <c r="A8" s="167" t="s">
        <v>706</v>
      </c>
      <c r="B8" s="217">
        <v>14.9</v>
      </c>
      <c r="C8" s="98"/>
      <c r="D8" s="98"/>
      <c r="E8" s="98"/>
      <c r="F8" s="98"/>
      <c r="G8" s="98"/>
      <c r="H8" s="98"/>
      <c r="I8" s="98"/>
      <c r="J8" s="98"/>
      <c r="K8" s="98"/>
      <c r="L8" s="98"/>
      <c r="M8" s="98"/>
    </row>
    <row r="9" spans="1:13" x14ac:dyDescent="0.45">
      <c r="A9" s="167" t="s">
        <v>707</v>
      </c>
      <c r="B9" s="217">
        <v>15.5</v>
      </c>
      <c r="C9" s="98"/>
      <c r="D9" s="98"/>
      <c r="E9" s="98"/>
      <c r="F9" s="98"/>
      <c r="G9" s="98"/>
      <c r="H9" s="98"/>
      <c r="I9" s="98"/>
      <c r="J9" s="98"/>
      <c r="K9" s="98"/>
      <c r="L9" s="98"/>
      <c r="M9" s="98"/>
    </row>
    <row r="10" spans="1:13" x14ac:dyDescent="0.45">
      <c r="A10" s="167" t="s">
        <v>708</v>
      </c>
      <c r="B10" s="217">
        <v>15.7</v>
      </c>
      <c r="C10" s="98"/>
      <c r="D10" s="98"/>
      <c r="E10" s="98"/>
      <c r="F10" s="98"/>
      <c r="G10" s="98"/>
      <c r="H10" s="98"/>
      <c r="I10" s="98"/>
      <c r="J10" s="98"/>
      <c r="K10" s="98"/>
      <c r="L10" s="98"/>
      <c r="M10" s="98"/>
    </row>
    <row r="11" spans="1:13" x14ac:dyDescent="0.45">
      <c r="A11" s="167" t="s">
        <v>709</v>
      </c>
      <c r="B11" s="217">
        <v>9.6</v>
      </c>
      <c r="C11" s="98"/>
      <c r="D11" s="98"/>
      <c r="E11" s="98"/>
      <c r="F11" s="98"/>
      <c r="G11" s="98"/>
      <c r="H11" s="98"/>
      <c r="I11" s="98"/>
      <c r="J11" s="98"/>
      <c r="K11" s="98"/>
      <c r="L11" s="98"/>
      <c r="M11" s="98"/>
    </row>
    <row r="12" spans="1:13" x14ac:dyDescent="0.45">
      <c r="A12" s="167" t="s">
        <v>710</v>
      </c>
      <c r="B12" s="217">
        <v>9.6</v>
      </c>
      <c r="C12" s="98"/>
      <c r="D12" s="98"/>
      <c r="E12" s="98"/>
      <c r="F12" s="98"/>
      <c r="G12" s="98"/>
      <c r="H12" s="98"/>
      <c r="I12" s="98"/>
      <c r="J12" s="98"/>
      <c r="K12" s="98"/>
      <c r="L12" s="98"/>
      <c r="M12" s="98"/>
    </row>
    <row r="13" spans="1:13" x14ac:dyDescent="0.45">
      <c r="A13" s="167" t="s">
        <v>711</v>
      </c>
      <c r="B13" s="217">
        <v>10.5</v>
      </c>
      <c r="C13" s="98"/>
      <c r="D13" s="98"/>
      <c r="E13" s="98"/>
      <c r="F13" s="98"/>
      <c r="G13" s="98"/>
      <c r="H13" s="98"/>
      <c r="I13" s="98"/>
      <c r="J13" s="98"/>
      <c r="K13" s="98"/>
      <c r="L13" s="98"/>
      <c r="M13" s="98"/>
    </row>
    <row r="14" spans="1:13" x14ac:dyDescent="0.45">
      <c r="A14" s="167" t="s">
        <v>712</v>
      </c>
      <c r="B14" s="217">
        <v>6.2</v>
      </c>
      <c r="C14" s="98"/>
      <c r="D14" s="98"/>
      <c r="E14" s="98"/>
      <c r="F14" s="98"/>
      <c r="G14" s="98"/>
      <c r="H14" s="98"/>
      <c r="I14" s="98"/>
      <c r="J14" s="98"/>
      <c r="K14" s="98"/>
      <c r="L14" s="98"/>
      <c r="M14" s="98"/>
    </row>
    <row r="15" spans="1:13" x14ac:dyDescent="0.45">
      <c r="A15" s="167" t="s">
        <v>713</v>
      </c>
      <c r="B15" s="217">
        <v>10.6</v>
      </c>
      <c r="C15" s="98"/>
      <c r="D15" s="98"/>
      <c r="E15" s="98"/>
      <c r="F15" s="98"/>
      <c r="G15" s="98"/>
      <c r="H15" s="98"/>
      <c r="I15" s="98"/>
      <c r="J15" s="98"/>
      <c r="K15" s="98"/>
      <c r="L15" s="98"/>
      <c r="M15" s="98"/>
    </row>
    <row r="16" spans="1:13" x14ac:dyDescent="0.45">
      <c r="A16" s="167" t="s">
        <v>714</v>
      </c>
      <c r="B16" s="217">
        <v>7.5</v>
      </c>
      <c r="C16" s="98"/>
      <c r="D16" s="98"/>
      <c r="E16" s="98"/>
      <c r="F16" s="98"/>
      <c r="G16" s="98"/>
      <c r="H16" s="98"/>
      <c r="I16" s="98"/>
      <c r="J16" s="98"/>
      <c r="K16" s="98"/>
      <c r="L16" s="98"/>
      <c r="M16" s="98"/>
    </row>
    <row r="17" spans="1:13" x14ac:dyDescent="0.45">
      <c r="A17" s="167" t="s">
        <v>647</v>
      </c>
      <c r="B17" s="217">
        <v>6.9</v>
      </c>
      <c r="C17" s="98"/>
      <c r="D17" s="98"/>
      <c r="E17" s="98"/>
      <c r="F17" s="98"/>
      <c r="G17" s="98"/>
      <c r="H17" s="98"/>
      <c r="I17" s="98"/>
      <c r="J17" s="98"/>
      <c r="K17" s="98"/>
      <c r="L17" s="98"/>
      <c r="M17" s="98"/>
    </row>
    <row r="18" spans="1:13" x14ac:dyDescent="0.45">
      <c r="A18" s="167" t="s">
        <v>610</v>
      </c>
      <c r="B18" s="217">
        <v>6.8</v>
      </c>
      <c r="C18" s="98"/>
      <c r="D18" s="98"/>
      <c r="E18" s="98"/>
      <c r="F18" s="98"/>
      <c r="G18" s="98"/>
      <c r="H18" s="98"/>
      <c r="I18" s="98"/>
      <c r="J18" s="98"/>
      <c r="K18" s="98"/>
      <c r="L18" s="98"/>
      <c r="M18" s="98"/>
    </row>
    <row r="19" spans="1:13" x14ac:dyDescent="0.45">
      <c r="A19" s="167" t="s">
        <v>611</v>
      </c>
      <c r="B19" s="217">
        <v>7.2</v>
      </c>
      <c r="C19" s="98"/>
      <c r="D19" s="98"/>
      <c r="E19" s="98"/>
      <c r="F19" s="98"/>
      <c r="G19" s="98"/>
      <c r="H19" s="98"/>
      <c r="I19" s="98"/>
      <c r="J19" s="98"/>
      <c r="K19" s="98"/>
      <c r="L19" s="98"/>
      <c r="M19" s="98"/>
    </row>
    <row r="20" spans="1:13" x14ac:dyDescent="0.45">
      <c r="A20" s="167" t="s">
        <v>612</v>
      </c>
      <c r="B20" s="217">
        <v>6.9</v>
      </c>
      <c r="C20" s="98"/>
      <c r="D20" s="98"/>
      <c r="E20" s="98"/>
      <c r="F20" s="98"/>
      <c r="G20" s="98"/>
      <c r="H20" s="98"/>
      <c r="I20" s="98"/>
      <c r="J20" s="98"/>
      <c r="K20" s="98"/>
      <c r="L20" s="98"/>
      <c r="M20" s="98"/>
    </row>
    <row r="21" spans="1:13" x14ac:dyDescent="0.45">
      <c r="A21" s="167" t="s">
        <v>641</v>
      </c>
      <c r="B21" s="217">
        <v>4.7</v>
      </c>
      <c r="C21" s="98"/>
      <c r="D21" s="98"/>
      <c r="E21" s="98"/>
      <c r="F21" s="98"/>
      <c r="G21" s="98"/>
      <c r="H21" s="98"/>
      <c r="I21" s="98"/>
      <c r="J21" s="98"/>
      <c r="K21" s="98"/>
      <c r="L21" s="98"/>
      <c r="M21" s="98"/>
    </row>
    <row r="22" spans="1:13" x14ac:dyDescent="0.45">
      <c r="A22" s="167" t="s">
        <v>662</v>
      </c>
      <c r="B22" s="217">
        <v>8.3000000000000007</v>
      </c>
      <c r="C22" s="98"/>
      <c r="D22" s="98"/>
      <c r="E22" s="98"/>
      <c r="F22" s="98"/>
      <c r="G22" s="98"/>
      <c r="H22" s="98"/>
      <c r="I22" s="98"/>
      <c r="J22" s="98"/>
      <c r="K22" s="98"/>
      <c r="L22" s="98"/>
      <c r="M22" s="98"/>
    </row>
    <row r="23" spans="1:13" x14ac:dyDescent="0.45">
      <c r="A23" s="167" t="s">
        <v>191</v>
      </c>
      <c r="B23" s="217">
        <v>7.2</v>
      </c>
      <c r="C23" s="98"/>
      <c r="D23" s="98"/>
      <c r="E23" s="98"/>
      <c r="F23" s="98"/>
      <c r="G23" s="98"/>
      <c r="H23" s="98"/>
      <c r="I23" s="98"/>
      <c r="J23" s="98"/>
      <c r="K23" s="98"/>
      <c r="L23" s="98"/>
      <c r="M23" s="98"/>
    </row>
    <row r="24" spans="1:13" x14ac:dyDescent="0.45">
      <c r="A24" s="167" t="s">
        <v>643</v>
      </c>
      <c r="B24" s="217">
        <v>9.6999999999999993</v>
      </c>
      <c r="C24" s="98"/>
      <c r="D24" s="98"/>
      <c r="E24" s="98"/>
      <c r="F24" s="98"/>
      <c r="G24" s="98"/>
      <c r="H24" s="98"/>
      <c r="I24" s="98"/>
      <c r="J24" s="98"/>
      <c r="K24" s="98"/>
      <c r="L24" s="98"/>
      <c r="M24" s="98"/>
    </row>
    <row r="25" spans="1:13" x14ac:dyDescent="0.45">
      <c r="A25" s="167" t="s">
        <v>644</v>
      </c>
      <c r="B25" s="217">
        <v>12.4</v>
      </c>
      <c r="C25" s="98"/>
      <c r="D25" s="98"/>
      <c r="E25" s="98"/>
      <c r="F25" s="98"/>
      <c r="G25" s="98"/>
      <c r="H25" s="98"/>
      <c r="I25" s="98"/>
      <c r="J25" s="98"/>
      <c r="K25" s="98"/>
      <c r="L25" s="98"/>
      <c r="M25" s="98"/>
    </row>
    <row r="26" spans="1:13" x14ac:dyDescent="0.45">
      <c r="A26" s="167" t="s">
        <v>645</v>
      </c>
      <c r="B26" s="217">
        <v>9.3000000000000007</v>
      </c>
      <c r="C26" s="98"/>
      <c r="D26" s="98"/>
      <c r="E26" s="98"/>
      <c r="F26" s="98"/>
      <c r="G26" s="98"/>
      <c r="H26" s="98"/>
      <c r="I26" s="98"/>
      <c r="J26" s="98"/>
      <c r="K26" s="98"/>
      <c r="L26" s="98"/>
      <c r="M26" s="98"/>
    </row>
    <row r="27" spans="1:13" x14ac:dyDescent="0.45">
      <c r="A27" s="214" t="s">
        <v>597</v>
      </c>
      <c r="B27" s="163"/>
      <c r="C27" s="98"/>
      <c r="D27" s="163" t="s">
        <v>715</v>
      </c>
      <c r="E27" s="98"/>
      <c r="F27" s="98"/>
      <c r="G27" s="98"/>
      <c r="H27" s="98"/>
      <c r="I27" s="98"/>
      <c r="J27" s="98"/>
      <c r="K27" s="98"/>
      <c r="L27" s="98"/>
      <c r="M27" s="98"/>
    </row>
    <row r="28" spans="1:13" x14ac:dyDescent="0.45">
      <c r="A28" s="98"/>
      <c r="B28" s="106"/>
      <c r="C28" s="98"/>
      <c r="D28" s="98"/>
      <c r="E28" s="98"/>
      <c r="F28" s="98"/>
      <c r="G28" s="98"/>
      <c r="H28" s="98"/>
      <c r="I28" s="98"/>
      <c r="J28" s="98"/>
      <c r="K28" s="98"/>
      <c r="L28" s="98"/>
      <c r="M28" s="98"/>
    </row>
    <row r="29" spans="1:13" x14ac:dyDescent="0.45">
      <c r="A29" s="163" t="s">
        <v>716</v>
      </c>
      <c r="B29" s="104"/>
      <c r="C29" s="98"/>
      <c r="D29" s="98"/>
      <c r="E29" s="98"/>
      <c r="F29" s="98"/>
      <c r="G29" s="98"/>
      <c r="H29" s="98"/>
      <c r="I29" s="98"/>
      <c r="J29" s="98"/>
      <c r="K29" s="98"/>
      <c r="L29" s="98"/>
      <c r="M29" s="98"/>
    </row>
    <row r="30" spans="1:13" ht="13.5" customHeight="1" x14ac:dyDescent="0.45">
      <c r="A30" s="214" t="s">
        <v>717</v>
      </c>
      <c r="B30" s="105"/>
      <c r="C30" s="105"/>
      <c r="D30" s="105"/>
      <c r="E30" s="105"/>
      <c r="F30" s="105"/>
      <c r="G30" s="105"/>
      <c r="H30" s="105"/>
      <c r="I30" s="105"/>
      <c r="J30" s="105"/>
      <c r="K30" s="105"/>
      <c r="L30" s="105"/>
      <c r="M30" s="105"/>
    </row>
    <row r="31" spans="1:13" x14ac:dyDescent="0.45">
      <c r="A31" s="214" t="s">
        <v>718</v>
      </c>
      <c r="B31" s="113"/>
      <c r="C31" s="113"/>
      <c r="D31" s="113"/>
      <c r="E31" s="113"/>
      <c r="F31" s="113"/>
      <c r="G31" s="113"/>
      <c r="H31" s="113"/>
      <c r="I31" s="113"/>
      <c r="J31" s="113"/>
      <c r="K31" s="113"/>
      <c r="L31" s="113"/>
      <c r="M31" s="98"/>
    </row>
    <row r="32" spans="1:13" x14ac:dyDescent="0.45">
      <c r="A32" s="51"/>
      <c r="B32" s="51"/>
      <c r="C32" s="51"/>
      <c r="D32" s="51"/>
      <c r="E32" s="51"/>
      <c r="F32" s="51"/>
      <c r="G32" s="51"/>
      <c r="H32" s="51"/>
      <c r="I32" s="51"/>
      <c r="J32" s="51"/>
      <c r="K32" s="51"/>
      <c r="L32" s="51"/>
    </row>
    <row r="33" spans="1:12" x14ac:dyDescent="0.45">
      <c r="A33" s="51"/>
      <c r="B33" s="51"/>
      <c r="C33" s="51"/>
      <c r="D33" s="51"/>
      <c r="E33" s="51"/>
      <c r="F33" s="51"/>
      <c r="G33" s="51"/>
      <c r="H33" s="51"/>
      <c r="I33" s="51"/>
      <c r="J33" s="51"/>
      <c r="K33" s="51"/>
      <c r="L33" s="51"/>
    </row>
  </sheetData>
  <phoneticPr fontId="3"/>
  <printOptions horizontalCentered="1" verticalCentered="1"/>
  <pageMargins left="0.70866141732283472" right="0.70866141732283472" top="0.74803149606299213" bottom="0.74803149606299213" header="0.31496062992125984" footer="0.31496062992125984"/>
  <pageSetup paperSize="9" scale="84" orientation="landscape" r:id="rId1"/>
  <headerFooter alignWithMargins="0">
    <oddFooter>&amp;C9</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A487-8AF0-44F1-8A39-2B3B8F0E307D}">
  <sheetPr>
    <tabColor rgb="FFFFFF00"/>
  </sheetPr>
  <dimension ref="A1:E27"/>
  <sheetViews>
    <sheetView showRuler="0" view="pageBreakPreview" zoomScaleNormal="100" zoomScaleSheetLayoutView="100" workbookViewId="0">
      <selection activeCell="D14" sqref="D14"/>
    </sheetView>
  </sheetViews>
  <sheetFormatPr defaultColWidth="8.09765625" defaultRowHeight="18" x14ac:dyDescent="0.45"/>
  <cols>
    <col min="1" max="1" width="8.09765625" style="53"/>
    <col min="2" max="2" width="20.69921875" style="47" customWidth="1"/>
    <col min="3" max="3" width="11.69921875" style="47" customWidth="1"/>
    <col min="4" max="16384" width="8.09765625" style="47"/>
  </cols>
  <sheetData>
    <row r="1" spans="1:4" ht="27.75" customHeight="1" x14ac:dyDescent="0.45">
      <c r="A1" s="218" t="s">
        <v>1494</v>
      </c>
      <c r="B1" s="97"/>
      <c r="C1" s="97"/>
      <c r="D1" s="98"/>
    </row>
    <row r="2" spans="1:4" ht="14.25" customHeight="1" x14ac:dyDescent="0.45">
      <c r="A2" s="28"/>
      <c r="B2" s="219"/>
      <c r="C2" s="85" t="s">
        <v>1495</v>
      </c>
      <c r="D2" s="98"/>
    </row>
    <row r="3" spans="1:4" x14ac:dyDescent="0.45">
      <c r="A3" s="220" t="s">
        <v>1496</v>
      </c>
      <c r="B3" s="97"/>
      <c r="C3" s="97"/>
      <c r="D3" s="98"/>
    </row>
    <row r="4" spans="1:4" x14ac:dyDescent="0.45">
      <c r="A4" s="172" t="s">
        <v>1497</v>
      </c>
      <c r="B4" s="97"/>
      <c r="C4" s="97"/>
      <c r="D4" s="98"/>
    </row>
    <row r="5" spans="1:4" s="53" customFormat="1" ht="21.75" customHeight="1" x14ac:dyDescent="0.45">
      <c r="A5" s="164" t="s">
        <v>461</v>
      </c>
      <c r="B5" s="164" t="s">
        <v>1498</v>
      </c>
      <c r="C5" s="164" t="s">
        <v>1499</v>
      </c>
      <c r="D5" s="101"/>
    </row>
    <row r="6" spans="1:4" ht="21.75" customHeight="1" x14ac:dyDescent="0.45">
      <c r="A6" s="167">
        <v>1</v>
      </c>
      <c r="B6" s="221" t="s">
        <v>1500</v>
      </c>
      <c r="C6" s="222">
        <v>423</v>
      </c>
      <c r="D6" s="98"/>
    </row>
    <row r="7" spans="1:4" ht="21.75" customHeight="1" x14ac:dyDescent="0.45">
      <c r="A7" s="167">
        <v>2</v>
      </c>
      <c r="B7" s="221" t="s">
        <v>1501</v>
      </c>
      <c r="C7" s="222">
        <v>570</v>
      </c>
      <c r="D7" s="98"/>
    </row>
    <row r="8" spans="1:4" ht="21.75" customHeight="1" x14ac:dyDescent="0.45">
      <c r="A8" s="167">
        <v>3</v>
      </c>
      <c r="B8" s="221" t="s">
        <v>1502</v>
      </c>
      <c r="C8" s="222">
        <v>714</v>
      </c>
      <c r="D8" s="98"/>
    </row>
    <row r="9" spans="1:4" ht="21.75" customHeight="1" x14ac:dyDescent="0.45">
      <c r="A9" s="167">
        <v>4</v>
      </c>
      <c r="B9" s="221" t="s">
        <v>1503</v>
      </c>
      <c r="C9" s="222">
        <v>756</v>
      </c>
      <c r="D9" s="98"/>
    </row>
    <row r="10" spans="1:4" ht="21.75" customHeight="1" x14ac:dyDescent="0.45">
      <c r="A10" s="167">
        <v>5</v>
      </c>
      <c r="B10" s="221" t="s">
        <v>1504</v>
      </c>
      <c r="C10" s="222">
        <v>770</v>
      </c>
      <c r="D10" s="98"/>
    </row>
    <row r="11" spans="1:4" x14ac:dyDescent="0.45">
      <c r="A11" s="101"/>
      <c r="B11" s="98"/>
      <c r="C11" s="98"/>
      <c r="D11" s="98"/>
    </row>
    <row r="12" spans="1:4" x14ac:dyDescent="0.45">
      <c r="A12" s="101"/>
      <c r="B12" s="98"/>
      <c r="C12" s="98"/>
      <c r="D12" s="98"/>
    </row>
    <row r="13" spans="1:4" x14ac:dyDescent="0.45">
      <c r="A13" s="101"/>
      <c r="B13" s="98"/>
      <c r="C13" s="98"/>
      <c r="D13" s="98"/>
    </row>
    <row r="14" spans="1:4" x14ac:dyDescent="0.45">
      <c r="A14" s="220" t="s">
        <v>1505</v>
      </c>
      <c r="B14" s="97"/>
      <c r="C14" s="97"/>
      <c r="D14" s="98"/>
    </row>
    <row r="15" spans="1:4" x14ac:dyDescent="0.45">
      <c r="A15" s="172" t="s">
        <v>1497</v>
      </c>
      <c r="B15" s="97"/>
      <c r="C15" s="97"/>
      <c r="D15" s="98"/>
    </row>
    <row r="16" spans="1:4" ht="21" customHeight="1" x14ac:dyDescent="0.45">
      <c r="A16" s="164" t="s">
        <v>461</v>
      </c>
      <c r="B16" s="164" t="s">
        <v>1498</v>
      </c>
      <c r="C16" s="164" t="s">
        <v>1499</v>
      </c>
      <c r="D16" s="98"/>
    </row>
    <row r="17" spans="1:5" ht="21" customHeight="1" x14ac:dyDescent="0.45">
      <c r="A17" s="167">
        <v>1</v>
      </c>
      <c r="B17" s="221" t="s">
        <v>1501</v>
      </c>
      <c r="C17" s="223">
        <v>1140</v>
      </c>
      <c r="D17" s="97"/>
    </row>
    <row r="18" spans="1:5" ht="21" customHeight="1" x14ac:dyDescent="0.45">
      <c r="A18" s="167">
        <v>2</v>
      </c>
      <c r="B18" s="221" t="s">
        <v>1506</v>
      </c>
      <c r="C18" s="223">
        <v>1397</v>
      </c>
      <c r="D18" s="97"/>
    </row>
    <row r="19" spans="1:5" ht="21" customHeight="1" x14ac:dyDescent="0.45">
      <c r="A19" s="167">
        <v>3</v>
      </c>
      <c r="B19" s="221" t="s">
        <v>1507</v>
      </c>
      <c r="C19" s="223">
        <v>1529</v>
      </c>
      <c r="D19" s="97"/>
    </row>
    <row r="20" spans="1:5" ht="21" customHeight="1" x14ac:dyDescent="0.45">
      <c r="A20" s="167">
        <v>4</v>
      </c>
      <c r="B20" s="221" t="s">
        <v>1508</v>
      </c>
      <c r="C20" s="223">
        <v>1599</v>
      </c>
      <c r="D20" s="97"/>
      <c r="E20" s="83"/>
    </row>
    <row r="21" spans="1:5" ht="21" customHeight="1" x14ac:dyDescent="0.45">
      <c r="A21" s="167">
        <v>5</v>
      </c>
      <c r="B21" s="221" t="s">
        <v>1509</v>
      </c>
      <c r="C21" s="223">
        <v>1645</v>
      </c>
      <c r="D21" s="97"/>
      <c r="E21" s="84"/>
    </row>
    <row r="22" spans="1:5" x14ac:dyDescent="0.45">
      <c r="A22" s="114"/>
      <c r="B22" s="64"/>
      <c r="C22" s="115"/>
      <c r="D22" s="97"/>
    </row>
    <row r="23" spans="1:5" x14ac:dyDescent="0.45">
      <c r="A23" s="610" t="s">
        <v>1510</v>
      </c>
      <c r="B23" s="610"/>
      <c r="C23" s="610"/>
      <c r="D23" s="610"/>
    </row>
    <row r="24" spans="1:5" x14ac:dyDescent="0.45">
      <c r="A24" s="101"/>
      <c r="B24" s="98"/>
      <c r="C24" s="98"/>
      <c r="D24" s="98"/>
    </row>
    <row r="25" spans="1:5" x14ac:dyDescent="0.45">
      <c r="A25" s="172" t="s">
        <v>1511</v>
      </c>
      <c r="B25" s="97"/>
      <c r="C25" s="97"/>
      <c r="D25" s="98"/>
    </row>
    <row r="26" spans="1:5" x14ac:dyDescent="0.45">
      <c r="A26" s="101"/>
      <c r="B26" s="98"/>
      <c r="C26" s="98"/>
      <c r="D26" s="98"/>
    </row>
    <row r="27" spans="1:5" x14ac:dyDescent="0.45">
      <c r="A27" s="101"/>
      <c r="B27" s="98"/>
      <c r="C27" s="98"/>
      <c r="D27" s="98"/>
    </row>
  </sheetData>
  <mergeCells count="1">
    <mergeCell ref="A23:D23"/>
  </mergeCells>
  <phoneticPr fontId="3"/>
  <printOptions horizontalCentered="1" verticalCentered="1"/>
  <pageMargins left="0.70866141732283472" right="0.70866141732283472" top="0.74803149606299213" bottom="0.74803149606299213" header="0.31496062992125984" footer="0.31496062992125984"/>
  <pageSetup paperSize="9" scale="9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6B54C-2671-4730-B7C8-1B8493987B70}">
  <sheetPr>
    <tabColor rgb="FFFFFF00"/>
  </sheetPr>
  <dimension ref="A1:G12"/>
  <sheetViews>
    <sheetView view="pageBreakPreview" zoomScale="130" zoomScaleNormal="100" zoomScaleSheetLayoutView="130" workbookViewId="0">
      <selection activeCell="D14" sqref="D14"/>
    </sheetView>
  </sheetViews>
  <sheetFormatPr defaultColWidth="8.09765625" defaultRowHeight="18" x14ac:dyDescent="0.45"/>
  <cols>
    <col min="1" max="1" width="9.59765625" style="53" customWidth="1"/>
    <col min="2" max="2" width="17.19921875" style="47" customWidth="1"/>
    <col min="3" max="3" width="17.5" style="47" customWidth="1"/>
    <col min="4" max="16384" width="8.09765625" style="47"/>
  </cols>
  <sheetData>
    <row r="1" spans="1:7" s="54" customFormat="1" ht="20.25" customHeight="1" x14ac:dyDescent="0.45">
      <c r="A1" s="218" t="s">
        <v>1512</v>
      </c>
      <c r="B1" s="100"/>
      <c r="C1" s="100"/>
    </row>
    <row r="2" spans="1:7" s="54" customFormat="1" x14ac:dyDescent="0.45">
      <c r="A2" s="100"/>
      <c r="B2" s="100"/>
      <c r="C2" s="100"/>
    </row>
    <row r="3" spans="1:7" s="54" customFormat="1" ht="15" customHeight="1" x14ac:dyDescent="0.45">
      <c r="A3" s="172" t="s">
        <v>1513</v>
      </c>
      <c r="B3" s="100"/>
      <c r="C3" s="224" t="s">
        <v>1514</v>
      </c>
    </row>
    <row r="4" spans="1:7" ht="22.5" customHeight="1" x14ac:dyDescent="0.45">
      <c r="A4" s="164" t="s">
        <v>1311</v>
      </c>
      <c r="B4" s="164" t="s">
        <v>1515</v>
      </c>
      <c r="C4" s="225" t="s">
        <v>1516</v>
      </c>
      <c r="D4" s="53"/>
      <c r="E4" s="53"/>
      <c r="F4" s="53"/>
      <c r="G4" s="53"/>
    </row>
    <row r="5" spans="1:7" ht="22.5" customHeight="1" x14ac:dyDescent="0.45">
      <c r="A5" s="167">
        <v>1</v>
      </c>
      <c r="B5" s="226" t="s">
        <v>464</v>
      </c>
      <c r="C5" s="227">
        <v>99.7</v>
      </c>
    </row>
    <row r="6" spans="1:7" ht="22.5" customHeight="1" x14ac:dyDescent="0.45">
      <c r="A6" s="167">
        <v>2</v>
      </c>
      <c r="B6" s="226" t="s">
        <v>1517</v>
      </c>
      <c r="C6" s="227">
        <v>99.6</v>
      </c>
    </row>
    <row r="7" spans="1:7" ht="22.5" customHeight="1" x14ac:dyDescent="0.45">
      <c r="A7" s="167">
        <v>3</v>
      </c>
      <c r="B7" s="226" t="s">
        <v>1518</v>
      </c>
      <c r="C7" s="227">
        <v>99.2</v>
      </c>
    </row>
    <row r="8" spans="1:7" ht="22.5" customHeight="1" x14ac:dyDescent="0.45">
      <c r="A8" s="167">
        <v>4</v>
      </c>
      <c r="B8" s="226" t="s">
        <v>467</v>
      </c>
      <c r="C8" s="227">
        <v>90.6</v>
      </c>
    </row>
    <row r="9" spans="1:7" ht="22.5" customHeight="1" x14ac:dyDescent="0.45">
      <c r="A9" s="167">
        <v>5</v>
      </c>
      <c r="B9" s="226" t="s">
        <v>475</v>
      </c>
      <c r="C9" s="227">
        <v>86.9</v>
      </c>
    </row>
    <row r="10" spans="1:7" ht="15" customHeight="1" x14ac:dyDescent="0.45">
      <c r="A10" s="611" t="s">
        <v>1519</v>
      </c>
      <c r="B10" s="611"/>
      <c r="C10" s="611"/>
    </row>
    <row r="11" spans="1:7" ht="15" customHeight="1" x14ac:dyDescent="0.45">
      <c r="A11" s="612"/>
      <c r="B11" s="612"/>
      <c r="C11" s="612"/>
    </row>
    <row r="12" spans="1:7" ht="15" customHeight="1" x14ac:dyDescent="0.45">
      <c r="A12" s="612"/>
      <c r="B12" s="612"/>
      <c r="C12" s="612"/>
    </row>
  </sheetData>
  <mergeCells count="1">
    <mergeCell ref="A10:C12"/>
  </mergeCells>
  <phoneticPr fontId="3"/>
  <printOptions horizontalCentered="1" verticalCentered="1"/>
  <pageMargins left="0.70866141732283472" right="0.70866141732283472" top="0.74803149606299213" bottom="0.74803149606299213" header="0.31496062992125984" footer="0.31496062992125984"/>
  <pageSetup paperSize="9" orientation="landscape" r:id="rId1"/>
  <headerFooter alignWithMargins="0">
    <oddFooter>&amp;C11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ACB12-C85B-40BB-8450-6F434E578352}">
  <sheetPr>
    <tabColor rgb="FFFFFF00"/>
  </sheetPr>
  <dimension ref="A1:C6"/>
  <sheetViews>
    <sheetView view="pageBreakPreview" zoomScaleNormal="100" zoomScaleSheetLayoutView="100" workbookViewId="0">
      <selection activeCell="D14" sqref="D14"/>
    </sheetView>
  </sheetViews>
  <sheetFormatPr defaultColWidth="8.09765625" defaultRowHeight="18" x14ac:dyDescent="0.45"/>
  <cols>
    <col min="1" max="1" width="17" style="47" customWidth="1"/>
    <col min="2" max="2" width="16.5" style="47" customWidth="1"/>
    <col min="3" max="3" width="21.796875" style="47" customWidth="1"/>
    <col min="4" max="16384" width="8.09765625" style="47"/>
  </cols>
  <sheetData>
    <row r="1" spans="1:3" ht="24.75" customHeight="1" x14ac:dyDescent="0.45">
      <c r="A1" s="161" t="s">
        <v>1520</v>
      </c>
      <c r="B1" s="97"/>
      <c r="C1" s="97"/>
    </row>
    <row r="2" spans="1:3" x14ac:dyDescent="0.45">
      <c r="A2" s="77"/>
      <c r="B2" s="77"/>
      <c r="C2" s="228" t="s">
        <v>1478</v>
      </c>
    </row>
    <row r="3" spans="1:3" ht="24" customHeight="1" x14ac:dyDescent="0.45">
      <c r="A3" s="613" t="s">
        <v>1521</v>
      </c>
      <c r="B3" s="614"/>
      <c r="C3" s="615" t="s">
        <v>1522</v>
      </c>
    </row>
    <row r="4" spans="1:3" ht="24" customHeight="1" x14ac:dyDescent="0.45">
      <c r="A4" s="229" t="s">
        <v>1523</v>
      </c>
      <c r="B4" s="229" t="s">
        <v>170</v>
      </c>
      <c r="C4" s="616"/>
    </row>
    <row r="5" spans="1:3" ht="24" customHeight="1" x14ac:dyDescent="0.45">
      <c r="A5" s="230">
        <v>10376</v>
      </c>
      <c r="B5" s="231">
        <v>25699</v>
      </c>
      <c r="C5" s="232">
        <v>10356</v>
      </c>
    </row>
    <row r="6" spans="1:3" x14ac:dyDescent="0.45">
      <c r="A6" s="172" t="s">
        <v>423</v>
      </c>
      <c r="B6" s="97"/>
      <c r="C6" s="97"/>
    </row>
  </sheetData>
  <mergeCells count="2">
    <mergeCell ref="A3:B3"/>
    <mergeCell ref="C3:C4"/>
  </mergeCells>
  <phoneticPr fontId="3"/>
  <printOptions horizontalCentered="1" verticalCentered="1"/>
  <pageMargins left="0.70866141732283472" right="0.70866141732283472" top="0.74803149606299213" bottom="0.74803149606299213" header="0.31496062992125984" footer="0.31496062992125984"/>
  <pageSetup paperSize="9" orientation="landscape" r:id="rId1"/>
  <headerFooter alignWithMargins="0">
    <oddFooter>&amp;C12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64122-22C6-48DB-B6CD-EBADDB263879}">
  <sheetPr>
    <tabColor rgb="FFFFFF00"/>
  </sheetPr>
  <dimension ref="A1:F5"/>
  <sheetViews>
    <sheetView view="pageBreakPreview" zoomScaleNormal="100" zoomScaleSheetLayoutView="100" workbookViewId="0">
      <selection activeCell="D14" sqref="D14"/>
    </sheetView>
  </sheetViews>
  <sheetFormatPr defaultColWidth="8.09765625" defaultRowHeight="18" x14ac:dyDescent="0.45"/>
  <cols>
    <col min="1" max="1" width="17.5" style="47" customWidth="1"/>
    <col min="2" max="2" width="18.59765625" style="47" customWidth="1"/>
    <col min="3" max="3" width="17.19921875" style="47" customWidth="1"/>
    <col min="4" max="4" width="21.5" style="47" customWidth="1"/>
    <col min="5" max="5" width="22.19921875" style="47" customWidth="1"/>
    <col min="6" max="6" width="14.59765625" style="47" customWidth="1"/>
    <col min="7" max="16384" width="8.09765625" style="47"/>
  </cols>
  <sheetData>
    <row r="1" spans="1:6" ht="24.75" customHeight="1" x14ac:dyDescent="0.45">
      <c r="A1" s="161" t="s">
        <v>1524</v>
      </c>
      <c r="B1" s="97"/>
      <c r="C1" s="97"/>
      <c r="D1" s="97"/>
      <c r="E1" s="97"/>
      <c r="F1" s="97"/>
    </row>
    <row r="2" spans="1:6" x14ac:dyDescent="0.45">
      <c r="A2" s="97"/>
      <c r="B2" s="77"/>
      <c r="C2" s="77"/>
      <c r="D2" s="77"/>
      <c r="E2" s="77"/>
      <c r="F2" s="228" t="s">
        <v>1478</v>
      </c>
    </row>
    <row r="3" spans="1:6" ht="30" customHeight="1" x14ac:dyDescent="0.45">
      <c r="A3" s="164" t="s">
        <v>1525</v>
      </c>
      <c r="B3" s="225" t="s">
        <v>1526</v>
      </c>
      <c r="C3" s="225" t="s">
        <v>1527</v>
      </c>
      <c r="D3" s="225" t="s">
        <v>1528</v>
      </c>
      <c r="E3" s="225" t="s">
        <v>1529</v>
      </c>
      <c r="F3" s="225" t="s">
        <v>1530</v>
      </c>
    </row>
    <row r="4" spans="1:6" ht="30" customHeight="1" x14ac:dyDescent="0.45">
      <c r="A4" s="178" t="s">
        <v>1531</v>
      </c>
      <c r="B4" s="233">
        <v>989.15</v>
      </c>
      <c r="C4" s="233">
        <v>851.1</v>
      </c>
      <c r="D4" s="234">
        <v>25524</v>
      </c>
      <c r="E4" s="234">
        <v>25266</v>
      </c>
      <c r="F4" s="235">
        <v>0.98919999999999997</v>
      </c>
    </row>
    <row r="5" spans="1:6" x14ac:dyDescent="0.45">
      <c r="A5" s="172" t="s">
        <v>423</v>
      </c>
      <c r="B5" s="219"/>
      <c r="C5" s="219"/>
      <c r="D5" s="219"/>
      <c r="E5" s="219"/>
      <c r="F5" s="219"/>
    </row>
  </sheetData>
  <phoneticPr fontId="3"/>
  <printOptions horizontalCentered="1" verticalCentered="1"/>
  <pageMargins left="0.70866141732283472" right="0.70866141732283472" top="0.74803149606299213" bottom="0.74803149606299213" header="0.31496062992125984" footer="0.31496062992125984"/>
  <pageSetup paperSize="9" orientation="landscape" r:id="rId1"/>
  <headerFooter alignWithMargins="0">
    <oddFooter>&amp;C13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DD973-332A-49A0-9E35-8AF8E7CF587B}">
  <sheetPr>
    <tabColor rgb="FFFFFF00"/>
  </sheetPr>
  <dimension ref="A1:I42"/>
  <sheetViews>
    <sheetView view="pageBreakPreview" zoomScaleNormal="100" zoomScaleSheetLayoutView="100" workbookViewId="0">
      <selection activeCell="D14" sqref="D14"/>
    </sheetView>
  </sheetViews>
  <sheetFormatPr defaultColWidth="8.09765625" defaultRowHeight="13.2" x14ac:dyDescent="0.45"/>
  <cols>
    <col min="1" max="1" width="31.69921875" style="33" customWidth="1"/>
    <col min="2" max="2" width="32.3984375" style="33" customWidth="1"/>
    <col min="3" max="3" width="13" style="33" customWidth="1"/>
    <col min="4" max="16384" width="8.09765625" style="33"/>
  </cols>
  <sheetData>
    <row r="1" spans="1:3" ht="24.75" customHeight="1" x14ac:dyDescent="0.45">
      <c r="A1" s="161" t="s">
        <v>1537</v>
      </c>
      <c r="B1" s="163"/>
      <c r="C1" s="163"/>
    </row>
    <row r="2" spans="1:3" x14ac:dyDescent="0.45">
      <c r="A2" s="163"/>
      <c r="B2" s="163"/>
      <c r="C2" s="228" t="s">
        <v>1538</v>
      </c>
    </row>
    <row r="3" spans="1:3" s="22" customFormat="1" ht="24" customHeight="1" x14ac:dyDescent="0.45">
      <c r="A3" s="236" t="s">
        <v>1539</v>
      </c>
      <c r="B3" s="236" t="s">
        <v>1540</v>
      </c>
      <c r="C3" s="236" t="s">
        <v>1541</v>
      </c>
    </row>
    <row r="4" spans="1:3" ht="24" customHeight="1" x14ac:dyDescent="0.45">
      <c r="A4" s="237" t="s">
        <v>1542</v>
      </c>
      <c r="B4" s="238" t="s">
        <v>1543</v>
      </c>
      <c r="C4" s="239">
        <v>108</v>
      </c>
    </row>
    <row r="5" spans="1:3" ht="24" customHeight="1" x14ac:dyDescent="0.45">
      <c r="A5" s="237" t="s">
        <v>1544</v>
      </c>
      <c r="B5" s="238" t="s">
        <v>1545</v>
      </c>
      <c r="C5" s="239">
        <v>173</v>
      </c>
    </row>
    <row r="6" spans="1:3" ht="24" customHeight="1" x14ac:dyDescent="0.45">
      <c r="A6" s="237" t="s">
        <v>1546</v>
      </c>
      <c r="B6" s="238" t="s">
        <v>1547</v>
      </c>
      <c r="C6" s="239">
        <v>239</v>
      </c>
    </row>
    <row r="7" spans="1:3" ht="24" customHeight="1" x14ac:dyDescent="0.45">
      <c r="A7" s="237" t="s">
        <v>1548</v>
      </c>
      <c r="B7" s="238" t="s">
        <v>1549</v>
      </c>
      <c r="C7" s="239">
        <v>103</v>
      </c>
    </row>
    <row r="8" spans="1:3" ht="24" customHeight="1" x14ac:dyDescent="0.45">
      <c r="A8" s="237" t="s">
        <v>1550</v>
      </c>
      <c r="B8" s="238" t="s">
        <v>1551</v>
      </c>
      <c r="C8" s="239">
        <v>111</v>
      </c>
    </row>
    <row r="9" spans="1:3" ht="24" customHeight="1" x14ac:dyDescent="0.45">
      <c r="A9" s="237" t="s">
        <v>1552</v>
      </c>
      <c r="B9" s="238" t="s">
        <v>1553</v>
      </c>
      <c r="C9" s="239">
        <v>108</v>
      </c>
    </row>
    <row r="10" spans="1:3" x14ac:dyDescent="0.45">
      <c r="A10" s="163" t="s">
        <v>434</v>
      </c>
      <c r="B10" s="163"/>
      <c r="C10" s="163"/>
    </row>
    <row r="40" spans="1:9" x14ac:dyDescent="0.45">
      <c r="A40" s="22"/>
      <c r="B40" s="22"/>
      <c r="C40" s="22"/>
      <c r="D40" s="22"/>
      <c r="E40" s="22"/>
      <c r="F40" s="22"/>
      <c r="G40" s="22"/>
      <c r="H40" s="22"/>
      <c r="I40" s="22"/>
    </row>
    <row r="41" spans="1:9" x14ac:dyDescent="0.45">
      <c r="A41" s="22"/>
      <c r="B41" s="22"/>
      <c r="C41" s="22"/>
      <c r="D41" s="22"/>
      <c r="E41" s="22"/>
      <c r="F41" s="22"/>
      <c r="G41" s="22"/>
      <c r="H41" s="22"/>
      <c r="I41" s="22"/>
    </row>
    <row r="42" spans="1:9" x14ac:dyDescent="0.45">
      <c r="A42" s="22"/>
      <c r="B42" s="22"/>
      <c r="C42" s="22"/>
      <c r="D42" s="22"/>
      <c r="E42" s="22"/>
      <c r="F42" s="22"/>
      <c r="G42" s="22"/>
      <c r="H42" s="22"/>
      <c r="I42" s="22"/>
    </row>
  </sheetData>
  <phoneticPr fontId="3"/>
  <printOptions horizontalCentered="1"/>
  <pageMargins left="0.70866141732283472" right="0.70866141732283472" top="0.74803149606299213" bottom="0.74803149606299213" header="0.31496062992125984" footer="0.31496062992125984"/>
  <pageSetup paperSize="9" orientation="portrait" r:id="rId1"/>
  <headerFooter alignWithMargins="0">
    <oddFooter>&amp;C14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4AC55-936D-4DAA-AB58-0D4EE0AB64A0}">
  <sheetPr>
    <tabColor rgb="FFFFFF00"/>
    <pageSetUpPr fitToPage="1"/>
  </sheetPr>
  <dimension ref="A1:C47"/>
  <sheetViews>
    <sheetView view="pageBreakPreview" zoomScaleNormal="100" zoomScaleSheetLayoutView="100" workbookViewId="0">
      <selection activeCell="D14" sqref="D14"/>
    </sheetView>
  </sheetViews>
  <sheetFormatPr defaultColWidth="8.09765625" defaultRowHeight="13.2" x14ac:dyDescent="0.45"/>
  <cols>
    <col min="1" max="1" width="12.296875" style="33" customWidth="1"/>
    <col min="2" max="2" width="15" style="33" customWidth="1"/>
    <col min="3" max="16384" width="8.09765625" style="33"/>
  </cols>
  <sheetData>
    <row r="1" spans="1:3" ht="24.75" customHeight="1" x14ac:dyDescent="0.45">
      <c r="A1" s="161" t="s">
        <v>1554</v>
      </c>
      <c r="B1" s="98"/>
      <c r="C1" s="98"/>
    </row>
    <row r="2" spans="1:3" x14ac:dyDescent="0.45">
      <c r="A2" s="98"/>
      <c r="B2" s="98"/>
      <c r="C2" s="98"/>
    </row>
    <row r="3" spans="1:3" x14ac:dyDescent="0.45">
      <c r="A3" s="163" t="s">
        <v>1555</v>
      </c>
      <c r="B3" s="240" t="s">
        <v>1556</v>
      </c>
      <c r="C3" s="98"/>
    </row>
    <row r="4" spans="1:3" s="22" customFormat="1" x14ac:dyDescent="0.45">
      <c r="A4" s="164" t="s">
        <v>195</v>
      </c>
      <c r="B4" s="164" t="s">
        <v>1557</v>
      </c>
      <c r="C4" s="101"/>
    </row>
    <row r="5" spans="1:3" x14ac:dyDescent="0.45">
      <c r="A5" s="167" t="s">
        <v>565</v>
      </c>
      <c r="B5" s="178">
        <v>445</v>
      </c>
      <c r="C5" s="98"/>
    </row>
    <row r="6" spans="1:3" x14ac:dyDescent="0.45">
      <c r="A6" s="167" t="s">
        <v>821</v>
      </c>
      <c r="B6" s="178">
        <v>436</v>
      </c>
      <c r="C6" s="98"/>
    </row>
    <row r="7" spans="1:3" x14ac:dyDescent="0.45">
      <c r="A7" s="167" t="s">
        <v>822</v>
      </c>
      <c r="B7" s="178">
        <v>386</v>
      </c>
      <c r="C7" s="98"/>
    </row>
    <row r="8" spans="1:3" x14ac:dyDescent="0.45">
      <c r="A8" s="167" t="s">
        <v>823</v>
      </c>
      <c r="B8" s="178">
        <v>410</v>
      </c>
      <c r="C8" s="98"/>
    </row>
    <row r="9" spans="1:3" x14ac:dyDescent="0.45">
      <c r="A9" s="167" t="s">
        <v>566</v>
      </c>
      <c r="B9" s="178">
        <v>398</v>
      </c>
      <c r="C9" s="98"/>
    </row>
    <row r="10" spans="1:3" x14ac:dyDescent="0.45">
      <c r="A10" s="167" t="s">
        <v>567</v>
      </c>
      <c r="B10" s="178">
        <v>412</v>
      </c>
      <c r="C10" s="98"/>
    </row>
    <row r="11" spans="1:3" x14ac:dyDescent="0.45">
      <c r="A11" s="167" t="s">
        <v>205</v>
      </c>
      <c r="B11" s="178">
        <v>413</v>
      </c>
      <c r="C11" s="98"/>
    </row>
    <row r="12" spans="1:3" x14ac:dyDescent="0.45">
      <c r="A12" s="167" t="s">
        <v>284</v>
      </c>
      <c r="B12" s="178">
        <v>423</v>
      </c>
      <c r="C12" s="98"/>
    </row>
    <row r="13" spans="1:3" s="22" customFormat="1" x14ac:dyDescent="0.45">
      <c r="A13" s="167" t="s">
        <v>207</v>
      </c>
      <c r="B13" s="178">
        <v>431</v>
      </c>
      <c r="C13" s="101"/>
    </row>
    <row r="14" spans="1:3" x14ac:dyDescent="0.45">
      <c r="A14" s="167" t="s">
        <v>208</v>
      </c>
      <c r="B14" s="178">
        <v>379</v>
      </c>
      <c r="C14" s="98"/>
    </row>
    <row r="15" spans="1:3" x14ac:dyDescent="0.45">
      <c r="A15" s="167" t="s">
        <v>285</v>
      </c>
      <c r="B15" s="178">
        <v>386</v>
      </c>
      <c r="C15" s="98"/>
    </row>
    <row r="16" spans="1:3" x14ac:dyDescent="0.45">
      <c r="A16" s="167" t="s">
        <v>210</v>
      </c>
      <c r="B16" s="178">
        <v>389</v>
      </c>
      <c r="C16" s="98"/>
    </row>
    <row r="17" spans="1:3" x14ac:dyDescent="0.45">
      <c r="A17" s="167" t="s">
        <v>211</v>
      </c>
      <c r="B17" s="241">
        <v>358</v>
      </c>
      <c r="C17" s="98"/>
    </row>
    <row r="18" spans="1:3" x14ac:dyDescent="0.45">
      <c r="A18" s="167" t="s">
        <v>212</v>
      </c>
      <c r="B18" s="241">
        <v>339</v>
      </c>
      <c r="C18" s="98"/>
    </row>
    <row r="19" spans="1:3" x14ac:dyDescent="0.45">
      <c r="A19" s="242" t="s">
        <v>129</v>
      </c>
      <c r="B19" s="241">
        <v>253</v>
      </c>
      <c r="C19" s="98"/>
    </row>
    <row r="20" spans="1:3" x14ac:dyDescent="0.45">
      <c r="A20" s="167" t="s">
        <v>214</v>
      </c>
      <c r="B20" s="241">
        <v>220</v>
      </c>
      <c r="C20" s="98"/>
    </row>
    <row r="21" spans="1:3" x14ac:dyDescent="0.45">
      <c r="A21" s="167" t="s">
        <v>287</v>
      </c>
      <c r="B21" s="241">
        <v>194</v>
      </c>
      <c r="C21" s="98"/>
    </row>
    <row r="22" spans="1:3" x14ac:dyDescent="0.45">
      <c r="A22" s="167" t="s">
        <v>137</v>
      </c>
      <c r="B22" s="241">
        <v>188</v>
      </c>
      <c r="C22" s="98"/>
    </row>
    <row r="23" spans="1:3" x14ac:dyDescent="0.45">
      <c r="A23" s="167" t="s">
        <v>570</v>
      </c>
      <c r="B23" s="241">
        <v>182</v>
      </c>
      <c r="C23" s="98"/>
    </row>
    <row r="24" spans="1:3" x14ac:dyDescent="0.45">
      <c r="A24" s="163"/>
      <c r="B24" s="163"/>
      <c r="C24" s="98"/>
    </row>
    <row r="25" spans="1:3" x14ac:dyDescent="0.45">
      <c r="A25" s="163" t="s">
        <v>1558</v>
      </c>
      <c r="B25" s="163"/>
      <c r="C25" s="98"/>
    </row>
    <row r="26" spans="1:3" x14ac:dyDescent="0.45">
      <c r="A26" s="164" t="s">
        <v>195</v>
      </c>
      <c r="B26" s="164" t="s">
        <v>1557</v>
      </c>
      <c r="C26" s="98"/>
    </row>
    <row r="27" spans="1:3" x14ac:dyDescent="0.45">
      <c r="A27" s="167" t="s">
        <v>565</v>
      </c>
      <c r="B27" s="179">
        <v>324</v>
      </c>
      <c r="C27" s="98"/>
    </row>
    <row r="28" spans="1:3" x14ac:dyDescent="0.45">
      <c r="A28" s="167" t="s">
        <v>821</v>
      </c>
      <c r="B28" s="179">
        <v>338</v>
      </c>
      <c r="C28" s="98"/>
    </row>
    <row r="29" spans="1:3" x14ac:dyDescent="0.45">
      <c r="A29" s="167" t="s">
        <v>822</v>
      </c>
      <c r="B29" s="179">
        <v>326</v>
      </c>
      <c r="C29" s="98"/>
    </row>
    <row r="30" spans="1:3" x14ac:dyDescent="0.45">
      <c r="A30" s="167" t="s">
        <v>823</v>
      </c>
      <c r="B30" s="179">
        <v>299</v>
      </c>
      <c r="C30" s="98"/>
    </row>
    <row r="31" spans="1:3" x14ac:dyDescent="0.45">
      <c r="A31" s="167" t="s">
        <v>566</v>
      </c>
      <c r="B31" s="179">
        <v>288</v>
      </c>
      <c r="C31" s="98"/>
    </row>
    <row r="32" spans="1:3" x14ac:dyDescent="0.45">
      <c r="A32" s="167" t="s">
        <v>567</v>
      </c>
      <c r="B32" s="179">
        <v>310</v>
      </c>
      <c r="C32" s="98"/>
    </row>
    <row r="33" spans="1:3" x14ac:dyDescent="0.45">
      <c r="A33" s="167" t="s">
        <v>205</v>
      </c>
      <c r="B33" s="179">
        <v>355</v>
      </c>
      <c r="C33" s="98"/>
    </row>
    <row r="34" spans="1:3" x14ac:dyDescent="0.45">
      <c r="A34" s="167" t="s">
        <v>284</v>
      </c>
      <c r="B34" s="179">
        <v>381</v>
      </c>
      <c r="C34" s="98"/>
    </row>
    <row r="35" spans="1:3" x14ac:dyDescent="0.45">
      <c r="A35" s="167" t="s">
        <v>207</v>
      </c>
      <c r="B35" s="179">
        <v>402</v>
      </c>
      <c r="C35" s="98"/>
    </row>
    <row r="36" spans="1:3" x14ac:dyDescent="0.45">
      <c r="A36" s="167" t="s">
        <v>208</v>
      </c>
      <c r="B36" s="179">
        <v>418</v>
      </c>
      <c r="C36" s="98"/>
    </row>
    <row r="37" spans="1:3" x14ac:dyDescent="0.45">
      <c r="A37" s="167" t="s">
        <v>285</v>
      </c>
      <c r="B37" s="179">
        <v>448</v>
      </c>
      <c r="C37" s="98"/>
    </row>
    <row r="38" spans="1:3" x14ac:dyDescent="0.45">
      <c r="A38" s="167" t="s">
        <v>210</v>
      </c>
      <c r="B38" s="179">
        <v>459</v>
      </c>
      <c r="C38" s="98"/>
    </row>
    <row r="39" spans="1:3" x14ac:dyDescent="0.45">
      <c r="A39" s="167" t="s">
        <v>211</v>
      </c>
      <c r="B39" s="243">
        <v>507</v>
      </c>
      <c r="C39" s="98"/>
    </row>
    <row r="40" spans="1:3" x14ac:dyDescent="0.45">
      <c r="A40" s="167" t="s">
        <v>212</v>
      </c>
      <c r="B40" s="243">
        <v>522</v>
      </c>
      <c r="C40" s="98"/>
    </row>
    <row r="41" spans="1:3" x14ac:dyDescent="0.45">
      <c r="A41" s="242" t="s">
        <v>129</v>
      </c>
      <c r="B41" s="243">
        <v>626</v>
      </c>
      <c r="C41" s="98"/>
    </row>
    <row r="42" spans="1:3" x14ac:dyDescent="0.45">
      <c r="A42" s="167" t="s">
        <v>214</v>
      </c>
      <c r="B42" s="243">
        <v>670</v>
      </c>
      <c r="C42" s="98"/>
    </row>
    <row r="43" spans="1:3" x14ac:dyDescent="0.45">
      <c r="A43" s="167" t="s">
        <v>287</v>
      </c>
      <c r="B43" s="243">
        <v>690</v>
      </c>
      <c r="C43" s="98"/>
    </row>
    <row r="44" spans="1:3" x14ac:dyDescent="0.45">
      <c r="A44" s="167" t="s">
        <v>137</v>
      </c>
      <c r="B44" s="243">
        <v>678</v>
      </c>
      <c r="C44" s="98"/>
    </row>
    <row r="45" spans="1:3" x14ac:dyDescent="0.45">
      <c r="A45" s="167" t="s">
        <v>570</v>
      </c>
      <c r="B45" s="243">
        <v>660</v>
      </c>
      <c r="C45" s="98"/>
    </row>
    <row r="46" spans="1:3" x14ac:dyDescent="0.45">
      <c r="A46" s="163" t="s">
        <v>1559</v>
      </c>
      <c r="B46" s="163"/>
      <c r="C46" s="98"/>
    </row>
    <row r="47" spans="1:3" x14ac:dyDescent="0.45">
      <c r="A47" s="98"/>
      <c r="B47" s="98"/>
      <c r="C47" s="98"/>
    </row>
  </sheetData>
  <phoneticPr fontId="3"/>
  <printOptions horizontalCentered="1"/>
  <pageMargins left="0.70866141732283472" right="0" top="0.74803149606299213" bottom="0.74803149606299213" header="0.31496062992125984" footer="0.31496062992125984"/>
  <pageSetup paperSize="9" scale="79" orientation="portrait" r:id="rId1"/>
  <headerFooter alignWithMargins="0">
    <oddFooter>&amp;C15</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87BB4-0EC7-44AC-AC54-23646A6A1F14}">
  <sheetPr>
    <tabColor rgb="FFFFFF00"/>
    <pageSetUpPr fitToPage="1"/>
  </sheetPr>
  <dimension ref="A1:Q100"/>
  <sheetViews>
    <sheetView view="pageBreakPreview" topLeftCell="A67" zoomScale="85" zoomScaleNormal="100" zoomScaleSheetLayoutView="85" zoomScalePageLayoutView="85" workbookViewId="0">
      <selection activeCell="D14" sqref="D14"/>
    </sheetView>
  </sheetViews>
  <sheetFormatPr defaultColWidth="8.09765625" defaultRowHeight="13.2" x14ac:dyDescent="0.45"/>
  <cols>
    <col min="1" max="1" width="8.09765625" style="33"/>
    <col min="2" max="7" width="7.296875" style="33" customWidth="1"/>
    <col min="8" max="8" width="8.09765625" style="33"/>
    <col min="9" max="9" width="4" style="33" customWidth="1"/>
    <col min="10" max="10" width="8.09765625" style="33"/>
    <col min="11" max="16" width="7.296875" style="22" customWidth="1"/>
    <col min="17" max="17" width="8.09765625" style="22"/>
    <col min="18" max="16384" width="8.09765625" style="33"/>
  </cols>
  <sheetData>
    <row r="1" spans="1:17" ht="24.75" customHeight="1" x14ac:dyDescent="0.45">
      <c r="A1" s="161" t="s">
        <v>1560</v>
      </c>
      <c r="B1" s="98"/>
      <c r="C1" s="98"/>
      <c r="D1" s="98"/>
      <c r="E1" s="98"/>
      <c r="F1" s="98"/>
      <c r="G1" s="98"/>
      <c r="H1" s="98"/>
      <c r="I1" s="98"/>
      <c r="J1" s="98"/>
      <c r="K1" s="101"/>
      <c r="L1" s="101"/>
      <c r="M1" s="101"/>
      <c r="N1" s="101"/>
      <c r="O1" s="101"/>
      <c r="P1" s="101"/>
      <c r="Q1" s="101"/>
    </row>
    <row r="2" spans="1:17" x14ac:dyDescent="0.45">
      <c r="A2" s="98"/>
      <c r="B2" s="98"/>
      <c r="C2" s="98"/>
      <c r="D2" s="98"/>
      <c r="E2" s="98"/>
      <c r="F2" s="98"/>
      <c r="G2" s="98"/>
      <c r="H2" s="98"/>
      <c r="I2" s="98"/>
      <c r="J2" s="98"/>
      <c r="K2" s="101"/>
      <c r="L2" s="101"/>
      <c r="M2" s="101"/>
      <c r="N2" s="166"/>
      <c r="O2" s="101"/>
      <c r="P2" s="101"/>
      <c r="Q2" s="32" t="s">
        <v>1561</v>
      </c>
    </row>
    <row r="3" spans="1:17" x14ac:dyDescent="0.45">
      <c r="A3" s="163" t="s">
        <v>1562</v>
      </c>
      <c r="B3" s="163"/>
      <c r="C3" s="163"/>
      <c r="D3" s="163"/>
      <c r="E3" s="163"/>
      <c r="F3" s="163"/>
      <c r="G3" s="163"/>
      <c r="H3" s="163"/>
      <c r="I3" s="98"/>
      <c r="J3" s="98"/>
      <c r="K3" s="101"/>
      <c r="L3" s="101"/>
      <c r="M3" s="101"/>
      <c r="N3" s="101"/>
      <c r="O3" s="101"/>
      <c r="P3" s="101"/>
      <c r="Q3" s="101"/>
    </row>
    <row r="4" spans="1:17" s="86" customFormat="1" ht="10.8" x14ac:dyDescent="0.45">
      <c r="A4" s="244" t="s">
        <v>195</v>
      </c>
      <c r="B4" s="244" t="s">
        <v>1563</v>
      </c>
      <c r="C4" s="244" t="s">
        <v>1564</v>
      </c>
      <c r="D4" s="244" t="s">
        <v>1565</v>
      </c>
      <c r="E4" s="244" t="s">
        <v>1566</v>
      </c>
      <c r="F4" s="244" t="s">
        <v>1567</v>
      </c>
      <c r="G4" s="244" t="s">
        <v>1568</v>
      </c>
      <c r="H4" s="244" t="s">
        <v>1213</v>
      </c>
    </row>
    <row r="5" spans="1:17" x14ac:dyDescent="0.45">
      <c r="A5" s="167" t="s">
        <v>565</v>
      </c>
      <c r="B5" s="178">
        <v>258</v>
      </c>
      <c r="C5" s="178">
        <v>230</v>
      </c>
      <c r="D5" s="178">
        <v>233</v>
      </c>
      <c r="E5" s="178">
        <v>215</v>
      </c>
      <c r="F5" s="178">
        <v>218</v>
      </c>
      <c r="G5" s="178">
        <v>239</v>
      </c>
      <c r="H5" s="178">
        <f t="shared" ref="H5:H12" si="0">SUM(B5:G5)</f>
        <v>1393</v>
      </c>
      <c r="I5" s="98"/>
      <c r="J5" s="98"/>
      <c r="K5" s="101"/>
      <c r="L5" s="101"/>
      <c r="M5" s="101"/>
      <c r="N5" s="101"/>
      <c r="O5" s="101"/>
      <c r="P5" s="101"/>
      <c r="Q5" s="101"/>
    </row>
    <row r="6" spans="1:17" x14ac:dyDescent="0.45">
      <c r="A6" s="167" t="s">
        <v>821</v>
      </c>
      <c r="B6" s="178">
        <v>240</v>
      </c>
      <c r="C6" s="178">
        <v>263</v>
      </c>
      <c r="D6" s="178">
        <v>229</v>
      </c>
      <c r="E6" s="178">
        <v>235</v>
      </c>
      <c r="F6" s="178">
        <v>218</v>
      </c>
      <c r="G6" s="178">
        <v>217</v>
      </c>
      <c r="H6" s="178">
        <f t="shared" si="0"/>
        <v>1402</v>
      </c>
      <c r="I6" s="98"/>
      <c r="J6" s="98"/>
      <c r="K6" s="101"/>
      <c r="L6" s="101"/>
      <c r="M6" s="101"/>
      <c r="N6" s="101"/>
      <c r="O6" s="101"/>
      <c r="P6" s="101"/>
      <c r="Q6" s="101"/>
    </row>
    <row r="7" spans="1:17" x14ac:dyDescent="0.45">
      <c r="A7" s="167" t="s">
        <v>822</v>
      </c>
      <c r="B7" s="178">
        <v>228</v>
      </c>
      <c r="C7" s="178">
        <v>241</v>
      </c>
      <c r="D7" s="178">
        <v>259</v>
      </c>
      <c r="E7" s="178">
        <v>235</v>
      </c>
      <c r="F7" s="178">
        <v>236</v>
      </c>
      <c r="G7" s="178">
        <v>220</v>
      </c>
      <c r="H7" s="178">
        <f>SUM(B7:G7)</f>
        <v>1419</v>
      </c>
      <c r="I7" s="98"/>
      <c r="J7" s="98"/>
      <c r="K7" s="101"/>
      <c r="L7" s="101"/>
      <c r="M7" s="101"/>
      <c r="N7" s="101"/>
      <c r="O7" s="101"/>
      <c r="P7" s="101"/>
      <c r="Q7" s="101"/>
    </row>
    <row r="8" spans="1:17" x14ac:dyDescent="0.45">
      <c r="A8" s="167" t="s">
        <v>823</v>
      </c>
      <c r="B8" s="178">
        <v>246</v>
      </c>
      <c r="C8" s="178">
        <v>231</v>
      </c>
      <c r="D8" s="178">
        <v>238</v>
      </c>
      <c r="E8" s="178">
        <v>259</v>
      </c>
      <c r="F8" s="178">
        <v>230</v>
      </c>
      <c r="G8" s="178">
        <v>235</v>
      </c>
      <c r="H8" s="178">
        <f t="shared" si="0"/>
        <v>1439</v>
      </c>
      <c r="I8" s="98"/>
      <c r="J8" s="98"/>
      <c r="K8" s="101"/>
      <c r="L8" s="101"/>
      <c r="M8" s="101"/>
      <c r="N8" s="101"/>
      <c r="O8" s="101"/>
      <c r="P8" s="101"/>
      <c r="Q8" s="101"/>
    </row>
    <row r="9" spans="1:17" x14ac:dyDescent="0.45">
      <c r="A9" s="167" t="s">
        <v>566</v>
      </c>
      <c r="B9" s="178">
        <v>234</v>
      </c>
      <c r="C9" s="178">
        <v>247</v>
      </c>
      <c r="D9" s="178">
        <v>233</v>
      </c>
      <c r="E9" s="178">
        <v>242</v>
      </c>
      <c r="F9" s="178">
        <v>259</v>
      </c>
      <c r="G9" s="178">
        <v>234</v>
      </c>
      <c r="H9" s="178">
        <f t="shared" si="0"/>
        <v>1449</v>
      </c>
      <c r="I9" s="98"/>
      <c r="J9" s="98"/>
      <c r="K9" s="101"/>
      <c r="L9" s="101"/>
      <c r="M9" s="101"/>
      <c r="N9" s="101"/>
      <c r="O9" s="101"/>
      <c r="P9" s="101"/>
      <c r="Q9" s="101"/>
    </row>
    <row r="10" spans="1:17" x14ac:dyDescent="0.45">
      <c r="A10" s="167" t="s">
        <v>567</v>
      </c>
      <c r="B10" s="178">
        <v>225</v>
      </c>
      <c r="C10" s="178">
        <v>235</v>
      </c>
      <c r="D10" s="178">
        <v>249</v>
      </c>
      <c r="E10" s="178">
        <v>229</v>
      </c>
      <c r="F10" s="178">
        <v>241</v>
      </c>
      <c r="G10" s="178">
        <v>261</v>
      </c>
      <c r="H10" s="178">
        <f t="shared" si="0"/>
        <v>1440</v>
      </c>
      <c r="I10" s="98"/>
      <c r="J10" s="98"/>
      <c r="K10" s="101"/>
      <c r="L10" s="101"/>
      <c r="M10" s="101"/>
      <c r="N10" s="101"/>
      <c r="O10" s="101"/>
      <c r="P10" s="101"/>
      <c r="Q10" s="101"/>
    </row>
    <row r="11" spans="1:17" x14ac:dyDescent="0.45">
      <c r="A11" s="167" t="s">
        <v>205</v>
      </c>
      <c r="B11" s="178">
        <v>236</v>
      </c>
      <c r="C11" s="178">
        <v>225</v>
      </c>
      <c r="D11" s="178">
        <v>239</v>
      </c>
      <c r="E11" s="178">
        <v>251</v>
      </c>
      <c r="F11" s="178">
        <v>233</v>
      </c>
      <c r="G11" s="178">
        <v>244</v>
      </c>
      <c r="H11" s="178">
        <f t="shared" si="0"/>
        <v>1428</v>
      </c>
      <c r="I11" s="98"/>
      <c r="J11" s="98"/>
      <c r="K11" s="101"/>
      <c r="L11" s="101"/>
      <c r="M11" s="101"/>
      <c r="N11" s="101"/>
      <c r="O11" s="101"/>
      <c r="P11" s="101"/>
      <c r="Q11" s="101"/>
    </row>
    <row r="12" spans="1:17" x14ac:dyDescent="0.45">
      <c r="A12" s="167" t="s">
        <v>284</v>
      </c>
      <c r="B12" s="178">
        <v>223</v>
      </c>
      <c r="C12" s="178">
        <v>235</v>
      </c>
      <c r="D12" s="178">
        <v>226</v>
      </c>
      <c r="E12" s="178">
        <v>237</v>
      </c>
      <c r="F12" s="178">
        <v>252</v>
      </c>
      <c r="G12" s="178">
        <v>230</v>
      </c>
      <c r="H12" s="178">
        <f t="shared" si="0"/>
        <v>1403</v>
      </c>
      <c r="I12" s="98"/>
      <c r="J12" s="98"/>
      <c r="K12" s="101"/>
      <c r="L12" s="101"/>
      <c r="M12" s="101"/>
      <c r="N12" s="101"/>
      <c r="O12" s="101"/>
      <c r="P12" s="101"/>
      <c r="Q12" s="101"/>
    </row>
    <row r="13" spans="1:17" x14ac:dyDescent="0.45">
      <c r="A13" s="167" t="s">
        <v>207</v>
      </c>
      <c r="B13" s="178">
        <v>233</v>
      </c>
      <c r="C13" s="178">
        <v>224</v>
      </c>
      <c r="D13" s="178">
        <v>239</v>
      </c>
      <c r="E13" s="178">
        <v>230</v>
      </c>
      <c r="F13" s="178">
        <v>237</v>
      </c>
      <c r="G13" s="178">
        <v>249</v>
      </c>
      <c r="H13" s="178">
        <f t="shared" ref="H13:H19" si="1">SUM(B13:G13)</f>
        <v>1412</v>
      </c>
      <c r="I13" s="98"/>
      <c r="J13" s="98"/>
      <c r="K13" s="101"/>
      <c r="L13" s="101"/>
      <c r="M13" s="101"/>
      <c r="N13" s="101"/>
      <c r="O13" s="101"/>
      <c r="P13" s="101"/>
      <c r="Q13" s="101"/>
    </row>
    <row r="14" spans="1:17" x14ac:dyDescent="0.45">
      <c r="A14" s="167" t="s">
        <v>208</v>
      </c>
      <c r="B14" s="178">
        <v>264</v>
      </c>
      <c r="C14" s="178">
        <v>234</v>
      </c>
      <c r="D14" s="178">
        <v>226</v>
      </c>
      <c r="E14" s="178">
        <v>243</v>
      </c>
      <c r="F14" s="178">
        <v>227</v>
      </c>
      <c r="G14" s="178">
        <v>239</v>
      </c>
      <c r="H14" s="178">
        <f t="shared" si="1"/>
        <v>1433</v>
      </c>
      <c r="I14" s="98"/>
      <c r="J14" s="98"/>
      <c r="K14" s="101"/>
      <c r="L14" s="101"/>
      <c r="M14" s="101"/>
      <c r="N14" s="101"/>
      <c r="O14" s="101"/>
      <c r="P14" s="101"/>
      <c r="Q14" s="101"/>
    </row>
    <row r="15" spans="1:17" x14ac:dyDescent="0.45">
      <c r="A15" s="167" t="s">
        <v>285</v>
      </c>
      <c r="B15" s="178">
        <v>223</v>
      </c>
      <c r="C15" s="178">
        <v>266</v>
      </c>
      <c r="D15" s="178">
        <v>232</v>
      </c>
      <c r="E15" s="178">
        <v>222</v>
      </c>
      <c r="F15" s="178">
        <v>245</v>
      </c>
      <c r="G15" s="178">
        <v>228</v>
      </c>
      <c r="H15" s="178">
        <f t="shared" si="1"/>
        <v>1416</v>
      </c>
      <c r="I15" s="98"/>
      <c r="J15" s="98"/>
      <c r="K15" s="101"/>
      <c r="L15" s="101"/>
      <c r="M15" s="101"/>
      <c r="N15" s="101"/>
      <c r="O15" s="101"/>
      <c r="P15" s="101"/>
      <c r="Q15" s="101"/>
    </row>
    <row r="16" spans="1:17" x14ac:dyDescent="0.45">
      <c r="A16" s="167" t="s">
        <v>210</v>
      </c>
      <c r="B16" s="178">
        <v>249</v>
      </c>
      <c r="C16" s="178">
        <v>228</v>
      </c>
      <c r="D16" s="178">
        <v>267</v>
      </c>
      <c r="E16" s="178">
        <v>236</v>
      </c>
      <c r="F16" s="178">
        <v>224</v>
      </c>
      <c r="G16" s="178">
        <v>244</v>
      </c>
      <c r="H16" s="178">
        <f t="shared" si="1"/>
        <v>1448</v>
      </c>
      <c r="I16" s="98"/>
      <c r="J16" s="98"/>
      <c r="K16" s="101"/>
      <c r="L16" s="101"/>
      <c r="M16" s="101"/>
      <c r="N16" s="101"/>
      <c r="O16" s="101"/>
      <c r="P16" s="101"/>
      <c r="Q16" s="101"/>
    </row>
    <row r="17" spans="1:17" x14ac:dyDescent="0.45">
      <c r="A17" s="167" t="s">
        <v>211</v>
      </c>
      <c r="B17" s="241">
        <v>232</v>
      </c>
      <c r="C17" s="241">
        <v>247</v>
      </c>
      <c r="D17" s="241">
        <v>222</v>
      </c>
      <c r="E17" s="241">
        <v>267</v>
      </c>
      <c r="F17" s="241">
        <v>232</v>
      </c>
      <c r="G17" s="241">
        <v>226</v>
      </c>
      <c r="H17" s="241">
        <f t="shared" si="1"/>
        <v>1426</v>
      </c>
      <c r="I17" s="98"/>
      <c r="J17" s="98"/>
      <c r="K17" s="101"/>
      <c r="L17" s="101"/>
      <c r="M17" s="101"/>
      <c r="N17" s="101"/>
      <c r="O17" s="101"/>
      <c r="P17" s="101"/>
      <c r="Q17" s="101"/>
    </row>
    <row r="18" spans="1:17" x14ac:dyDescent="0.45">
      <c r="A18" s="167" t="s">
        <v>212</v>
      </c>
      <c r="B18" s="241">
        <v>252</v>
      </c>
      <c r="C18" s="241">
        <v>233</v>
      </c>
      <c r="D18" s="241">
        <v>248</v>
      </c>
      <c r="E18" s="241">
        <v>228</v>
      </c>
      <c r="F18" s="241">
        <v>268</v>
      </c>
      <c r="G18" s="241">
        <v>232</v>
      </c>
      <c r="H18" s="241">
        <f>SUM(B18:G18)</f>
        <v>1461</v>
      </c>
      <c r="I18" s="98"/>
      <c r="J18" s="98"/>
      <c r="K18" s="101"/>
      <c r="L18" s="101"/>
      <c r="M18" s="101"/>
      <c r="N18" s="101"/>
      <c r="O18" s="101"/>
      <c r="P18" s="101"/>
      <c r="Q18" s="101"/>
    </row>
    <row r="19" spans="1:17" x14ac:dyDescent="0.45">
      <c r="A19" s="242" t="s">
        <v>129</v>
      </c>
      <c r="B19" s="241">
        <v>235</v>
      </c>
      <c r="C19" s="241">
        <v>256</v>
      </c>
      <c r="D19" s="241">
        <v>231</v>
      </c>
      <c r="E19" s="241">
        <v>247</v>
      </c>
      <c r="F19" s="241">
        <v>227</v>
      </c>
      <c r="G19" s="241">
        <v>270</v>
      </c>
      <c r="H19" s="241">
        <f t="shared" si="1"/>
        <v>1466</v>
      </c>
      <c r="I19" s="98"/>
      <c r="J19" s="98"/>
      <c r="K19" s="101"/>
      <c r="L19" s="101"/>
      <c r="M19" s="101"/>
      <c r="N19" s="101"/>
      <c r="O19" s="101"/>
      <c r="P19" s="101"/>
      <c r="Q19" s="101"/>
    </row>
    <row r="20" spans="1:17" x14ac:dyDescent="0.45">
      <c r="A20" s="167" t="s">
        <v>214</v>
      </c>
      <c r="B20" s="241">
        <v>245</v>
      </c>
      <c r="C20" s="241">
        <v>238</v>
      </c>
      <c r="D20" s="241">
        <v>255</v>
      </c>
      <c r="E20" s="241">
        <v>235</v>
      </c>
      <c r="F20" s="241">
        <v>250</v>
      </c>
      <c r="G20" s="241">
        <v>229</v>
      </c>
      <c r="H20" s="241">
        <f>SUM(B20:G20)</f>
        <v>1452</v>
      </c>
      <c r="I20" s="98"/>
      <c r="J20" s="98"/>
      <c r="K20" s="101"/>
      <c r="L20" s="101"/>
      <c r="M20" s="101"/>
      <c r="N20" s="101"/>
      <c r="O20" s="101"/>
      <c r="P20" s="101"/>
      <c r="Q20" s="101"/>
    </row>
    <row r="21" spans="1:17" x14ac:dyDescent="0.45">
      <c r="A21" s="167" t="s">
        <v>287</v>
      </c>
      <c r="B21" s="241">
        <v>256</v>
      </c>
      <c r="C21" s="241">
        <v>244</v>
      </c>
      <c r="D21" s="241">
        <v>237</v>
      </c>
      <c r="E21" s="241">
        <v>255</v>
      </c>
      <c r="F21" s="241">
        <v>234</v>
      </c>
      <c r="G21" s="241">
        <v>250</v>
      </c>
      <c r="H21" s="241">
        <v>1476</v>
      </c>
      <c r="I21" s="98"/>
      <c r="J21" s="98"/>
      <c r="K21" s="101"/>
      <c r="L21" s="101"/>
      <c r="M21" s="101"/>
      <c r="N21" s="101"/>
      <c r="O21" s="101"/>
      <c r="P21" s="101"/>
      <c r="Q21" s="101"/>
    </row>
    <row r="22" spans="1:17" x14ac:dyDescent="0.45">
      <c r="A22" s="167" t="s">
        <v>137</v>
      </c>
      <c r="B22" s="241">
        <v>241</v>
      </c>
      <c r="C22" s="241">
        <v>254</v>
      </c>
      <c r="D22" s="241">
        <v>247</v>
      </c>
      <c r="E22" s="241">
        <v>236</v>
      </c>
      <c r="F22" s="241">
        <v>255</v>
      </c>
      <c r="G22" s="241">
        <v>236</v>
      </c>
      <c r="H22" s="241">
        <f>SUM(B22:G22)</f>
        <v>1469</v>
      </c>
      <c r="I22" s="98"/>
      <c r="J22" s="98"/>
      <c r="K22" s="101"/>
      <c r="L22" s="101"/>
      <c r="M22" s="101"/>
      <c r="N22" s="101"/>
      <c r="O22" s="101"/>
      <c r="P22" s="101"/>
      <c r="Q22" s="101"/>
    </row>
    <row r="23" spans="1:17" x14ac:dyDescent="0.45">
      <c r="A23" s="167" t="s">
        <v>570</v>
      </c>
      <c r="B23" s="241">
        <f>218+12</f>
        <v>230</v>
      </c>
      <c r="C23" s="241">
        <f>223+17</f>
        <v>240</v>
      </c>
      <c r="D23" s="241">
        <f>236+16</f>
        <v>252</v>
      </c>
      <c r="E23" s="241">
        <f>232+13</f>
        <v>245</v>
      </c>
      <c r="F23" s="241">
        <f>224+10</f>
        <v>234</v>
      </c>
      <c r="G23" s="241">
        <f>245+9</f>
        <v>254</v>
      </c>
      <c r="H23" s="241">
        <f>SUM(B23:G23)</f>
        <v>1455</v>
      </c>
      <c r="I23" s="98"/>
      <c r="J23" s="98"/>
      <c r="K23" s="101"/>
      <c r="L23" s="101"/>
      <c r="M23" s="101"/>
      <c r="N23" s="101"/>
      <c r="O23" s="101"/>
      <c r="P23" s="101"/>
      <c r="Q23" s="101"/>
    </row>
    <row r="50" spans="1:17" x14ac:dyDescent="0.45">
      <c r="Q50" s="32"/>
    </row>
    <row r="51" spans="1:17" x14ac:dyDescent="0.45">
      <c r="A51" s="163" t="s">
        <v>1569</v>
      </c>
      <c r="B51" s="166"/>
      <c r="C51" s="166"/>
      <c r="D51" s="166"/>
      <c r="E51" s="166"/>
      <c r="F51" s="166"/>
      <c r="G51" s="166"/>
      <c r="H51" s="240"/>
      <c r="I51" s="163"/>
      <c r="J51" s="98"/>
      <c r="K51" s="101"/>
      <c r="L51" s="101"/>
      <c r="M51" s="101"/>
      <c r="N51" s="101"/>
      <c r="O51" s="101"/>
      <c r="P51" s="101"/>
      <c r="Q51" s="101"/>
    </row>
    <row r="52" spans="1:17" x14ac:dyDescent="0.45">
      <c r="A52" s="244" t="s">
        <v>195</v>
      </c>
      <c r="B52" s="244" t="s">
        <v>1570</v>
      </c>
      <c r="C52" s="244" t="s">
        <v>1571</v>
      </c>
      <c r="D52" s="244" t="s">
        <v>1572</v>
      </c>
      <c r="E52" s="244" t="s">
        <v>1573</v>
      </c>
      <c r="F52" s="244" t="s">
        <v>1574</v>
      </c>
      <c r="G52" s="244" t="s">
        <v>1575</v>
      </c>
      <c r="H52" s="244" t="s">
        <v>1213</v>
      </c>
      <c r="I52" s="163"/>
      <c r="J52" s="98"/>
      <c r="K52" s="101"/>
      <c r="L52" s="101"/>
      <c r="M52" s="101"/>
      <c r="N52" s="101"/>
      <c r="O52" s="101"/>
      <c r="P52" s="101"/>
      <c r="Q52" s="101"/>
    </row>
    <row r="53" spans="1:17" x14ac:dyDescent="0.2">
      <c r="A53" s="167" t="s">
        <v>1576</v>
      </c>
      <c r="B53" s="245">
        <v>361</v>
      </c>
      <c r="C53" s="245">
        <v>135</v>
      </c>
      <c r="D53" s="245">
        <v>229</v>
      </c>
      <c r="E53" s="245">
        <v>151</v>
      </c>
      <c r="F53" s="245">
        <v>227</v>
      </c>
      <c r="G53" s="245">
        <v>277</v>
      </c>
      <c r="H53" s="245">
        <f>SUM(B53:G53)</f>
        <v>1380</v>
      </c>
      <c r="I53" s="163"/>
      <c r="J53" s="98"/>
      <c r="K53" s="101"/>
      <c r="L53" s="101"/>
      <c r="M53" s="101"/>
      <c r="N53" s="101"/>
      <c r="O53" s="101"/>
      <c r="P53" s="101"/>
      <c r="Q53" s="101"/>
    </row>
    <row r="54" spans="1:17" x14ac:dyDescent="0.2">
      <c r="A54" s="167" t="s">
        <v>576</v>
      </c>
      <c r="B54" s="245">
        <v>374</v>
      </c>
      <c r="C54" s="245">
        <v>134</v>
      </c>
      <c r="D54" s="245">
        <v>228</v>
      </c>
      <c r="E54" s="245">
        <v>148</v>
      </c>
      <c r="F54" s="245">
        <v>220</v>
      </c>
      <c r="G54" s="245">
        <v>253</v>
      </c>
      <c r="H54" s="245">
        <f t="shared" ref="H54:H69" si="2">SUM(B54:G54)</f>
        <v>1357</v>
      </c>
      <c r="I54" s="163"/>
      <c r="J54" s="98"/>
      <c r="K54" s="101"/>
      <c r="L54" s="101"/>
      <c r="M54" s="101"/>
      <c r="N54" s="101"/>
      <c r="O54" s="101"/>
      <c r="P54" s="101"/>
      <c r="Q54" s="101"/>
    </row>
    <row r="55" spans="1:17" x14ac:dyDescent="0.2">
      <c r="A55" s="167" t="s">
        <v>565</v>
      </c>
      <c r="B55" s="245">
        <v>398</v>
      </c>
      <c r="C55" s="245">
        <v>141</v>
      </c>
      <c r="D55" s="245">
        <v>246</v>
      </c>
      <c r="E55" s="245">
        <v>147</v>
      </c>
      <c r="F55" s="245">
        <v>228</v>
      </c>
      <c r="G55" s="245">
        <v>233</v>
      </c>
      <c r="H55" s="245">
        <f t="shared" si="2"/>
        <v>1393</v>
      </c>
      <c r="I55" s="163"/>
      <c r="J55" s="98"/>
      <c r="K55" s="101"/>
      <c r="L55" s="101"/>
      <c r="M55" s="101"/>
      <c r="N55" s="101"/>
      <c r="O55" s="101"/>
      <c r="P55" s="101"/>
      <c r="Q55" s="101"/>
    </row>
    <row r="56" spans="1:17" x14ac:dyDescent="0.2">
      <c r="A56" s="167" t="s">
        <v>821</v>
      </c>
      <c r="B56" s="245">
        <v>410</v>
      </c>
      <c r="C56" s="245">
        <v>152</v>
      </c>
      <c r="D56" s="245">
        <v>225</v>
      </c>
      <c r="E56" s="245">
        <v>163</v>
      </c>
      <c r="F56" s="245">
        <v>231</v>
      </c>
      <c r="G56" s="245">
        <v>221</v>
      </c>
      <c r="H56" s="245">
        <f t="shared" si="2"/>
        <v>1402</v>
      </c>
      <c r="I56" s="163"/>
      <c r="J56" s="98"/>
      <c r="K56" s="101"/>
      <c r="L56" s="101"/>
      <c r="M56" s="101"/>
      <c r="N56" s="101"/>
      <c r="O56" s="101"/>
      <c r="P56" s="101"/>
      <c r="Q56" s="101"/>
    </row>
    <row r="57" spans="1:17" x14ac:dyDescent="0.2">
      <c r="A57" s="167" t="s">
        <v>822</v>
      </c>
      <c r="B57" s="245">
        <v>415</v>
      </c>
      <c r="C57" s="245">
        <v>164</v>
      </c>
      <c r="D57" s="245">
        <v>209</v>
      </c>
      <c r="E57" s="245">
        <v>178</v>
      </c>
      <c r="F57" s="245">
        <v>239</v>
      </c>
      <c r="G57" s="245">
        <v>214</v>
      </c>
      <c r="H57" s="245">
        <f t="shared" si="2"/>
        <v>1419</v>
      </c>
      <c r="I57" s="163"/>
      <c r="J57" s="98"/>
      <c r="K57" s="101"/>
      <c r="L57" s="101"/>
      <c r="M57" s="101"/>
      <c r="N57" s="101"/>
      <c r="O57" s="101"/>
      <c r="P57" s="101"/>
      <c r="Q57" s="101"/>
    </row>
    <row r="58" spans="1:17" x14ac:dyDescent="0.2">
      <c r="A58" s="167" t="s">
        <v>823</v>
      </c>
      <c r="B58" s="245">
        <v>410</v>
      </c>
      <c r="C58" s="245">
        <v>175</v>
      </c>
      <c r="D58" s="245">
        <v>197</v>
      </c>
      <c r="E58" s="245">
        <v>186</v>
      </c>
      <c r="F58" s="245">
        <v>259</v>
      </c>
      <c r="G58" s="245">
        <v>212</v>
      </c>
      <c r="H58" s="245">
        <f t="shared" si="2"/>
        <v>1439</v>
      </c>
      <c r="I58" s="163"/>
      <c r="J58" s="98"/>
      <c r="K58" s="101"/>
      <c r="L58" s="101"/>
      <c r="M58" s="101"/>
      <c r="N58" s="101"/>
      <c r="O58" s="101"/>
      <c r="P58" s="101"/>
      <c r="Q58" s="101"/>
    </row>
    <row r="59" spans="1:17" x14ac:dyDescent="0.2">
      <c r="A59" s="167" t="s">
        <v>566</v>
      </c>
      <c r="B59" s="245">
        <v>397</v>
      </c>
      <c r="C59" s="245">
        <v>198</v>
      </c>
      <c r="D59" s="245">
        <v>205</v>
      </c>
      <c r="E59" s="245">
        <v>179</v>
      </c>
      <c r="F59" s="245">
        <v>264</v>
      </c>
      <c r="G59" s="245">
        <v>206</v>
      </c>
      <c r="H59" s="245">
        <f t="shared" si="2"/>
        <v>1449</v>
      </c>
      <c r="I59" s="163"/>
      <c r="J59" s="98"/>
      <c r="K59" s="101"/>
      <c r="L59" s="101"/>
      <c r="M59" s="101"/>
      <c r="N59" s="101"/>
      <c r="O59" s="101"/>
      <c r="P59" s="101"/>
      <c r="Q59" s="101"/>
    </row>
    <row r="60" spans="1:17" x14ac:dyDescent="0.2">
      <c r="A60" s="167" t="s">
        <v>567</v>
      </c>
      <c r="B60" s="245">
        <v>380</v>
      </c>
      <c r="C60" s="245">
        <v>216</v>
      </c>
      <c r="D60" s="245">
        <v>205</v>
      </c>
      <c r="E60" s="245">
        <v>182</v>
      </c>
      <c r="F60" s="245">
        <v>258</v>
      </c>
      <c r="G60" s="245">
        <v>199</v>
      </c>
      <c r="H60" s="245">
        <f t="shared" si="2"/>
        <v>1440</v>
      </c>
      <c r="I60" s="163"/>
      <c r="J60" s="98"/>
      <c r="K60" s="101"/>
      <c r="L60" s="101"/>
      <c r="M60" s="101"/>
      <c r="N60" s="101"/>
      <c r="O60" s="101"/>
      <c r="P60" s="101"/>
      <c r="Q60" s="101"/>
    </row>
    <row r="61" spans="1:17" x14ac:dyDescent="0.2">
      <c r="A61" s="167" t="s">
        <v>205</v>
      </c>
      <c r="B61" s="245">
        <v>397</v>
      </c>
      <c r="C61" s="245">
        <v>210</v>
      </c>
      <c r="D61" s="245">
        <v>192</v>
      </c>
      <c r="E61" s="245">
        <v>195</v>
      </c>
      <c r="F61" s="245">
        <v>251</v>
      </c>
      <c r="G61" s="245">
        <v>183</v>
      </c>
      <c r="H61" s="245">
        <f t="shared" si="2"/>
        <v>1428</v>
      </c>
      <c r="I61" s="163"/>
      <c r="J61" s="98"/>
      <c r="K61" s="101"/>
      <c r="L61" s="101"/>
      <c r="M61" s="101"/>
      <c r="N61" s="101"/>
      <c r="O61" s="101"/>
      <c r="P61" s="101"/>
      <c r="Q61" s="101"/>
    </row>
    <row r="62" spans="1:17" x14ac:dyDescent="0.2">
      <c r="A62" s="167" t="s">
        <v>284</v>
      </c>
      <c r="B62" s="245">
        <v>397</v>
      </c>
      <c r="C62" s="245">
        <v>220</v>
      </c>
      <c r="D62" s="245">
        <v>186</v>
      </c>
      <c r="E62" s="245">
        <v>189</v>
      </c>
      <c r="F62" s="245">
        <v>235</v>
      </c>
      <c r="G62" s="245">
        <v>176</v>
      </c>
      <c r="H62" s="245">
        <f t="shared" si="2"/>
        <v>1403</v>
      </c>
      <c r="I62" s="163"/>
      <c r="J62" s="98"/>
      <c r="K62" s="101"/>
      <c r="L62" s="101"/>
      <c r="M62" s="101"/>
      <c r="N62" s="101"/>
      <c r="O62" s="101"/>
      <c r="P62" s="101"/>
      <c r="Q62" s="101"/>
    </row>
    <row r="63" spans="1:17" x14ac:dyDescent="0.2">
      <c r="A63" s="167" t="s">
        <v>207</v>
      </c>
      <c r="B63" s="245">
        <v>412</v>
      </c>
      <c r="C63" s="245">
        <v>236</v>
      </c>
      <c r="D63" s="245">
        <v>195</v>
      </c>
      <c r="E63" s="245">
        <v>173</v>
      </c>
      <c r="F63" s="245">
        <v>223</v>
      </c>
      <c r="G63" s="245">
        <v>173</v>
      </c>
      <c r="H63" s="245">
        <f t="shared" si="2"/>
        <v>1412</v>
      </c>
      <c r="I63" s="163"/>
      <c r="J63" s="98"/>
      <c r="K63" s="101"/>
      <c r="L63" s="101"/>
      <c r="M63" s="101"/>
      <c r="N63" s="101"/>
      <c r="O63" s="101"/>
      <c r="P63" s="101"/>
      <c r="Q63" s="101"/>
    </row>
    <row r="64" spans="1:17" x14ac:dyDescent="0.2">
      <c r="A64" s="167" t="s">
        <v>208</v>
      </c>
      <c r="B64" s="245">
        <v>454</v>
      </c>
      <c r="C64" s="245">
        <v>226</v>
      </c>
      <c r="D64" s="245">
        <v>184</v>
      </c>
      <c r="E64" s="245">
        <v>179</v>
      </c>
      <c r="F64" s="245">
        <v>218</v>
      </c>
      <c r="G64" s="245">
        <v>172</v>
      </c>
      <c r="H64" s="245">
        <f t="shared" si="2"/>
        <v>1433</v>
      </c>
      <c r="I64" s="163"/>
      <c r="J64" s="98"/>
      <c r="K64" s="101"/>
      <c r="L64" s="101"/>
      <c r="M64" s="101"/>
      <c r="N64" s="101"/>
      <c r="O64" s="101"/>
      <c r="P64" s="101"/>
      <c r="Q64" s="101"/>
    </row>
    <row r="65" spans="1:17" x14ac:dyDescent="0.2">
      <c r="A65" s="167" t="s">
        <v>285</v>
      </c>
      <c r="B65" s="245">
        <v>463</v>
      </c>
      <c r="C65" s="245">
        <v>214</v>
      </c>
      <c r="D65" s="245">
        <v>182</v>
      </c>
      <c r="E65" s="245">
        <v>176</v>
      </c>
      <c r="F65" s="245">
        <v>206</v>
      </c>
      <c r="G65" s="245">
        <v>175</v>
      </c>
      <c r="H65" s="245">
        <f t="shared" si="2"/>
        <v>1416</v>
      </c>
      <c r="I65" s="163"/>
      <c r="J65" s="98"/>
      <c r="K65" s="101"/>
      <c r="L65" s="101"/>
      <c r="M65" s="101"/>
      <c r="N65" s="101"/>
      <c r="O65" s="101"/>
      <c r="P65" s="101"/>
      <c r="Q65" s="101"/>
    </row>
    <row r="66" spans="1:17" x14ac:dyDescent="0.2">
      <c r="A66" s="167" t="s">
        <v>210</v>
      </c>
      <c r="B66" s="245">
        <v>486</v>
      </c>
      <c r="C66" s="245">
        <v>220</v>
      </c>
      <c r="D66" s="245">
        <v>176</v>
      </c>
      <c r="E66" s="245">
        <v>188</v>
      </c>
      <c r="F66" s="245">
        <v>205</v>
      </c>
      <c r="G66" s="245">
        <v>173</v>
      </c>
      <c r="H66" s="245">
        <f t="shared" si="2"/>
        <v>1448</v>
      </c>
      <c r="I66" s="163"/>
      <c r="J66" s="98"/>
      <c r="K66" s="101"/>
      <c r="L66" s="101"/>
      <c r="M66" s="101"/>
      <c r="N66" s="101"/>
      <c r="O66" s="101"/>
      <c r="P66" s="101"/>
      <c r="Q66" s="101"/>
    </row>
    <row r="67" spans="1:17" x14ac:dyDescent="0.2">
      <c r="A67" s="167" t="s">
        <v>211</v>
      </c>
      <c r="B67" s="246">
        <v>477</v>
      </c>
      <c r="C67" s="246">
        <v>218</v>
      </c>
      <c r="D67" s="246">
        <v>174</v>
      </c>
      <c r="E67" s="246">
        <v>183</v>
      </c>
      <c r="F67" s="246">
        <v>208</v>
      </c>
      <c r="G67" s="246">
        <v>166</v>
      </c>
      <c r="H67" s="246">
        <f t="shared" si="2"/>
        <v>1426</v>
      </c>
      <c r="I67" s="163"/>
      <c r="J67" s="98"/>
      <c r="K67" s="101"/>
      <c r="L67" s="101"/>
      <c r="M67" s="101"/>
      <c r="N67" s="101"/>
      <c r="O67" s="101"/>
      <c r="P67" s="101"/>
      <c r="Q67" s="101"/>
    </row>
    <row r="68" spans="1:17" x14ac:dyDescent="0.2">
      <c r="A68" s="167" t="s">
        <v>212</v>
      </c>
      <c r="B68" s="246">
        <v>501</v>
      </c>
      <c r="C68" s="246">
        <v>224</v>
      </c>
      <c r="D68" s="246">
        <v>167</v>
      </c>
      <c r="E68" s="246">
        <v>178</v>
      </c>
      <c r="F68" s="246">
        <v>226</v>
      </c>
      <c r="G68" s="246">
        <v>165</v>
      </c>
      <c r="H68" s="246">
        <f>SUM(B68:G68)</f>
        <v>1461</v>
      </c>
      <c r="I68" s="163"/>
      <c r="J68" s="98"/>
      <c r="K68" s="101"/>
      <c r="L68" s="101"/>
      <c r="M68" s="101"/>
      <c r="N68" s="101"/>
      <c r="O68" s="101"/>
      <c r="P68" s="101"/>
      <c r="Q68" s="101"/>
    </row>
    <row r="69" spans="1:17" x14ac:dyDescent="0.2">
      <c r="A69" s="242" t="s">
        <v>129</v>
      </c>
      <c r="B69" s="246">
        <v>501</v>
      </c>
      <c r="C69" s="246">
        <v>215</v>
      </c>
      <c r="D69" s="246">
        <v>164</v>
      </c>
      <c r="E69" s="246">
        <v>194</v>
      </c>
      <c r="F69" s="246">
        <v>226</v>
      </c>
      <c r="G69" s="246">
        <v>166</v>
      </c>
      <c r="H69" s="246">
        <f t="shared" si="2"/>
        <v>1466</v>
      </c>
      <c r="I69" s="163"/>
      <c r="J69" s="98"/>
      <c r="K69" s="101"/>
      <c r="L69" s="101"/>
      <c r="M69" s="101"/>
      <c r="N69" s="101"/>
      <c r="O69" s="101"/>
      <c r="P69" s="101"/>
      <c r="Q69" s="101"/>
    </row>
    <row r="70" spans="1:17" x14ac:dyDescent="0.2">
      <c r="A70" s="242" t="s">
        <v>214</v>
      </c>
      <c r="B70" s="246">
        <v>497</v>
      </c>
      <c r="C70" s="246">
        <v>222</v>
      </c>
      <c r="D70" s="246">
        <v>152</v>
      </c>
      <c r="E70" s="246">
        <v>184</v>
      </c>
      <c r="F70" s="246">
        <v>228</v>
      </c>
      <c r="G70" s="246">
        <v>169</v>
      </c>
      <c r="H70" s="246">
        <f>SUM(B70:G70)</f>
        <v>1452</v>
      </c>
      <c r="I70" s="163"/>
      <c r="J70" s="98"/>
      <c r="K70" s="101"/>
      <c r="L70" s="101"/>
      <c r="M70" s="101"/>
      <c r="N70" s="101"/>
      <c r="O70" s="101"/>
      <c r="P70" s="101"/>
      <c r="Q70" s="101"/>
    </row>
    <row r="71" spans="1:17" x14ac:dyDescent="0.2">
      <c r="A71" s="242" t="s">
        <v>287</v>
      </c>
      <c r="B71" s="246">
        <v>504</v>
      </c>
      <c r="C71" s="246">
        <v>241</v>
      </c>
      <c r="D71" s="246">
        <v>143</v>
      </c>
      <c r="E71" s="246">
        <v>200</v>
      </c>
      <c r="F71" s="246">
        <v>226</v>
      </c>
      <c r="G71" s="246">
        <v>162</v>
      </c>
      <c r="H71" s="246">
        <f>SUM(B71:G71)</f>
        <v>1476</v>
      </c>
      <c r="I71" s="163"/>
      <c r="J71" s="98"/>
      <c r="K71" s="101"/>
      <c r="L71" s="101"/>
      <c r="M71" s="101"/>
      <c r="N71" s="101"/>
      <c r="O71" s="101"/>
      <c r="P71" s="101"/>
      <c r="Q71" s="101"/>
    </row>
    <row r="72" spans="1:17" x14ac:dyDescent="0.2">
      <c r="A72" s="242" t="s">
        <v>137</v>
      </c>
      <c r="B72" s="246">
        <v>514</v>
      </c>
      <c r="C72" s="246">
        <v>246</v>
      </c>
      <c r="D72" s="246">
        <v>135</v>
      </c>
      <c r="E72" s="246">
        <v>190</v>
      </c>
      <c r="F72" s="246">
        <v>222</v>
      </c>
      <c r="G72" s="246">
        <v>162</v>
      </c>
      <c r="H72" s="246">
        <f>SUM(B72:G72)</f>
        <v>1469</v>
      </c>
      <c r="I72" s="163"/>
      <c r="J72" s="98"/>
      <c r="K72" s="101"/>
      <c r="L72" s="101"/>
      <c r="M72" s="101"/>
      <c r="N72" s="101"/>
      <c r="O72" s="101"/>
      <c r="P72" s="101"/>
      <c r="Q72" s="101"/>
    </row>
    <row r="73" spans="1:17" x14ac:dyDescent="0.2">
      <c r="A73" s="242" t="s">
        <v>570</v>
      </c>
      <c r="B73" s="246">
        <v>512</v>
      </c>
      <c r="C73" s="246">
        <v>256</v>
      </c>
      <c r="D73" s="246">
        <v>126</v>
      </c>
      <c r="E73" s="246">
        <v>192</v>
      </c>
      <c r="F73" s="246">
        <v>205</v>
      </c>
      <c r="G73" s="246">
        <v>164</v>
      </c>
      <c r="H73" s="246">
        <v>1455</v>
      </c>
      <c r="I73" s="163"/>
      <c r="J73" s="98"/>
      <c r="K73" s="101"/>
      <c r="L73" s="101"/>
      <c r="M73" s="101"/>
      <c r="N73" s="101"/>
      <c r="O73" s="101"/>
      <c r="P73" s="101"/>
      <c r="Q73" s="101"/>
    </row>
    <row r="74" spans="1:17" x14ac:dyDescent="0.45">
      <c r="A74" s="98"/>
      <c r="B74" s="101"/>
      <c r="C74" s="101"/>
      <c r="D74" s="98"/>
      <c r="E74" s="101"/>
      <c r="F74" s="101"/>
      <c r="G74" s="101"/>
      <c r="H74" s="98"/>
      <c r="I74" s="98"/>
      <c r="J74" s="98"/>
      <c r="K74" s="101"/>
      <c r="L74" s="101"/>
      <c r="M74" s="101"/>
      <c r="N74" s="101"/>
      <c r="O74" s="101"/>
      <c r="P74" s="101"/>
      <c r="Q74" s="101"/>
    </row>
    <row r="98" spans="16:17" x14ac:dyDescent="0.45">
      <c r="P98" s="166"/>
      <c r="Q98" s="32" t="s">
        <v>1577</v>
      </c>
    </row>
    <row r="99" spans="16:17" x14ac:dyDescent="0.45">
      <c r="Q99" s="33"/>
    </row>
    <row r="100" spans="16:17" x14ac:dyDescent="0.45">
      <c r="Q100" s="33"/>
    </row>
  </sheetData>
  <phoneticPr fontId="3"/>
  <printOptions horizontalCentered="1" verticalCentered="1"/>
  <pageMargins left="0.70866141732283472" right="0.70866141732283472" top="0.74803149606299213" bottom="0.74803149606299213" header="0.31496062992125984" footer="0.31496062992125984"/>
  <pageSetup paperSize="9" scale="54" orientation="portrait" r:id="rId1"/>
  <headerFooter alignWithMargins="0">
    <oddFooter>&amp;C16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71F36-9643-4944-858C-A867F7E47FCC}">
  <sheetPr>
    <tabColor rgb="FFFFFF00"/>
  </sheetPr>
  <dimension ref="A1:E82"/>
  <sheetViews>
    <sheetView view="pageBreakPreview" topLeftCell="B1" zoomScale="115" zoomScaleNormal="100" zoomScaleSheetLayoutView="115" workbookViewId="0">
      <pane ySplit="1" topLeftCell="A2" activePane="bottomLeft" state="frozen"/>
      <selection activeCell="D14" sqref="D14"/>
      <selection pane="bottomLeft" activeCell="D14" sqref="D14"/>
    </sheetView>
  </sheetViews>
  <sheetFormatPr defaultRowHeight="13.2" x14ac:dyDescent="0.45"/>
  <cols>
    <col min="1" max="1" width="7.3984375" style="6" hidden="1" customWidth="1"/>
    <col min="2" max="2" width="13.8984375" style="5" customWidth="1"/>
    <col min="3" max="3" width="4.296875" style="3" customWidth="1"/>
    <col min="4" max="4" width="37" style="4" customWidth="1"/>
    <col min="5" max="5" width="3.3984375" style="3" customWidth="1"/>
    <col min="6" max="6" width="5.59765625" style="2" customWidth="1"/>
    <col min="7" max="256" width="8.796875" style="2"/>
    <col min="257" max="257" width="8" style="2" customWidth="1"/>
    <col min="258" max="258" width="13.8984375" style="2" customWidth="1"/>
    <col min="259" max="259" width="4.296875" style="2" customWidth="1"/>
    <col min="260" max="260" width="33.296875" style="2" customWidth="1"/>
    <col min="261" max="261" width="3.3984375" style="2" customWidth="1"/>
    <col min="262" max="262" width="5.59765625" style="2" customWidth="1"/>
    <col min="263" max="512" width="8.796875" style="2"/>
    <col min="513" max="513" width="8" style="2" customWidth="1"/>
    <col min="514" max="514" width="13.8984375" style="2" customWidth="1"/>
    <col min="515" max="515" width="4.296875" style="2" customWidth="1"/>
    <col min="516" max="516" width="33.296875" style="2" customWidth="1"/>
    <col min="517" max="517" width="3.3984375" style="2" customWidth="1"/>
    <col min="518" max="518" width="5.59765625" style="2" customWidth="1"/>
    <col min="519" max="768" width="8.796875" style="2"/>
    <col min="769" max="769" width="8" style="2" customWidth="1"/>
    <col min="770" max="770" width="13.8984375" style="2" customWidth="1"/>
    <col min="771" max="771" width="4.296875" style="2" customWidth="1"/>
    <col min="772" max="772" width="33.296875" style="2" customWidth="1"/>
    <col min="773" max="773" width="3.3984375" style="2" customWidth="1"/>
    <col min="774" max="774" width="5.59765625" style="2" customWidth="1"/>
    <col min="775" max="1024" width="8.796875" style="2"/>
    <col min="1025" max="1025" width="8" style="2" customWidth="1"/>
    <col min="1026" max="1026" width="13.8984375" style="2" customWidth="1"/>
    <col min="1027" max="1027" width="4.296875" style="2" customWidth="1"/>
    <col min="1028" max="1028" width="33.296875" style="2" customWidth="1"/>
    <col min="1029" max="1029" width="3.3984375" style="2" customWidth="1"/>
    <col min="1030" max="1030" width="5.59765625" style="2" customWidth="1"/>
    <col min="1031" max="1280" width="8.796875" style="2"/>
    <col min="1281" max="1281" width="8" style="2" customWidth="1"/>
    <col min="1282" max="1282" width="13.8984375" style="2" customWidth="1"/>
    <col min="1283" max="1283" width="4.296875" style="2" customWidth="1"/>
    <col min="1284" max="1284" width="33.296875" style="2" customWidth="1"/>
    <col min="1285" max="1285" width="3.3984375" style="2" customWidth="1"/>
    <col min="1286" max="1286" width="5.59765625" style="2" customWidth="1"/>
    <col min="1287" max="1536" width="8.796875" style="2"/>
    <col min="1537" max="1537" width="8" style="2" customWidth="1"/>
    <col min="1538" max="1538" width="13.8984375" style="2" customWidth="1"/>
    <col min="1539" max="1539" width="4.296875" style="2" customWidth="1"/>
    <col min="1540" max="1540" width="33.296875" style="2" customWidth="1"/>
    <col min="1541" max="1541" width="3.3984375" style="2" customWidth="1"/>
    <col min="1542" max="1542" width="5.59765625" style="2" customWidth="1"/>
    <col min="1543" max="1792" width="8.796875" style="2"/>
    <col min="1793" max="1793" width="8" style="2" customWidth="1"/>
    <col min="1794" max="1794" width="13.8984375" style="2" customWidth="1"/>
    <col min="1795" max="1795" width="4.296875" style="2" customWidth="1"/>
    <col min="1796" max="1796" width="33.296875" style="2" customWidth="1"/>
    <col min="1797" max="1797" width="3.3984375" style="2" customWidth="1"/>
    <col min="1798" max="1798" width="5.59765625" style="2" customWidth="1"/>
    <col min="1799" max="2048" width="8.796875" style="2"/>
    <col min="2049" max="2049" width="8" style="2" customWidth="1"/>
    <col min="2050" max="2050" width="13.8984375" style="2" customWidth="1"/>
    <col min="2051" max="2051" width="4.296875" style="2" customWidth="1"/>
    <col min="2052" max="2052" width="33.296875" style="2" customWidth="1"/>
    <col min="2053" max="2053" width="3.3984375" style="2" customWidth="1"/>
    <col min="2054" max="2054" width="5.59765625" style="2" customWidth="1"/>
    <col min="2055" max="2304" width="8.796875" style="2"/>
    <col min="2305" max="2305" width="8" style="2" customWidth="1"/>
    <col min="2306" max="2306" width="13.8984375" style="2" customWidth="1"/>
    <col min="2307" max="2307" width="4.296875" style="2" customWidth="1"/>
    <col min="2308" max="2308" width="33.296875" style="2" customWidth="1"/>
    <col min="2309" max="2309" width="3.3984375" style="2" customWidth="1"/>
    <col min="2310" max="2310" width="5.59765625" style="2" customWidth="1"/>
    <col min="2311" max="2560" width="8.796875" style="2"/>
    <col min="2561" max="2561" width="8" style="2" customWidth="1"/>
    <col min="2562" max="2562" width="13.8984375" style="2" customWidth="1"/>
    <col min="2563" max="2563" width="4.296875" style="2" customWidth="1"/>
    <col min="2564" max="2564" width="33.296875" style="2" customWidth="1"/>
    <col min="2565" max="2565" width="3.3984375" style="2" customWidth="1"/>
    <col min="2566" max="2566" width="5.59765625" style="2" customWidth="1"/>
    <col min="2567" max="2816" width="8.796875" style="2"/>
    <col min="2817" max="2817" width="8" style="2" customWidth="1"/>
    <col min="2818" max="2818" width="13.8984375" style="2" customWidth="1"/>
    <col min="2819" max="2819" width="4.296875" style="2" customWidth="1"/>
    <col min="2820" max="2820" width="33.296875" style="2" customWidth="1"/>
    <col min="2821" max="2821" width="3.3984375" style="2" customWidth="1"/>
    <col min="2822" max="2822" width="5.59765625" style="2" customWidth="1"/>
    <col min="2823" max="3072" width="8.796875" style="2"/>
    <col min="3073" max="3073" width="8" style="2" customWidth="1"/>
    <col min="3074" max="3074" width="13.8984375" style="2" customWidth="1"/>
    <col min="3075" max="3075" width="4.296875" style="2" customWidth="1"/>
    <col min="3076" max="3076" width="33.296875" style="2" customWidth="1"/>
    <col min="3077" max="3077" width="3.3984375" style="2" customWidth="1"/>
    <col min="3078" max="3078" width="5.59765625" style="2" customWidth="1"/>
    <col min="3079" max="3328" width="8.796875" style="2"/>
    <col min="3329" max="3329" width="8" style="2" customWidth="1"/>
    <col min="3330" max="3330" width="13.8984375" style="2" customWidth="1"/>
    <col min="3331" max="3331" width="4.296875" style="2" customWidth="1"/>
    <col min="3332" max="3332" width="33.296875" style="2" customWidth="1"/>
    <col min="3333" max="3333" width="3.3984375" style="2" customWidth="1"/>
    <col min="3334" max="3334" width="5.59765625" style="2" customWidth="1"/>
    <col min="3335" max="3584" width="8.796875" style="2"/>
    <col min="3585" max="3585" width="8" style="2" customWidth="1"/>
    <col min="3586" max="3586" width="13.8984375" style="2" customWidth="1"/>
    <col min="3587" max="3587" width="4.296875" style="2" customWidth="1"/>
    <col min="3588" max="3588" width="33.296875" style="2" customWidth="1"/>
    <col min="3589" max="3589" width="3.3984375" style="2" customWidth="1"/>
    <col min="3590" max="3590" width="5.59765625" style="2" customWidth="1"/>
    <col min="3591" max="3840" width="8.796875" style="2"/>
    <col min="3841" max="3841" width="8" style="2" customWidth="1"/>
    <col min="3842" max="3842" width="13.8984375" style="2" customWidth="1"/>
    <col min="3843" max="3843" width="4.296875" style="2" customWidth="1"/>
    <col min="3844" max="3844" width="33.296875" style="2" customWidth="1"/>
    <col min="3845" max="3845" width="3.3984375" style="2" customWidth="1"/>
    <col min="3846" max="3846" width="5.59765625" style="2" customWidth="1"/>
    <col min="3847" max="4096" width="8.796875" style="2"/>
    <col min="4097" max="4097" width="8" style="2" customWidth="1"/>
    <col min="4098" max="4098" width="13.8984375" style="2" customWidth="1"/>
    <col min="4099" max="4099" width="4.296875" style="2" customWidth="1"/>
    <col min="4100" max="4100" width="33.296875" style="2" customWidth="1"/>
    <col min="4101" max="4101" width="3.3984375" style="2" customWidth="1"/>
    <col min="4102" max="4102" width="5.59765625" style="2" customWidth="1"/>
    <col min="4103" max="4352" width="8.796875" style="2"/>
    <col min="4353" max="4353" width="8" style="2" customWidth="1"/>
    <col min="4354" max="4354" width="13.8984375" style="2" customWidth="1"/>
    <col min="4355" max="4355" width="4.296875" style="2" customWidth="1"/>
    <col min="4356" max="4356" width="33.296875" style="2" customWidth="1"/>
    <col min="4357" max="4357" width="3.3984375" style="2" customWidth="1"/>
    <col min="4358" max="4358" width="5.59765625" style="2" customWidth="1"/>
    <col min="4359" max="4608" width="8.796875" style="2"/>
    <col min="4609" max="4609" width="8" style="2" customWidth="1"/>
    <col min="4610" max="4610" width="13.8984375" style="2" customWidth="1"/>
    <col min="4611" max="4611" width="4.296875" style="2" customWidth="1"/>
    <col min="4612" max="4612" width="33.296875" style="2" customWidth="1"/>
    <col min="4613" max="4613" width="3.3984375" style="2" customWidth="1"/>
    <col min="4614" max="4614" width="5.59765625" style="2" customWidth="1"/>
    <col min="4615" max="4864" width="8.796875" style="2"/>
    <col min="4865" max="4865" width="8" style="2" customWidth="1"/>
    <col min="4866" max="4866" width="13.8984375" style="2" customWidth="1"/>
    <col min="4867" max="4867" width="4.296875" style="2" customWidth="1"/>
    <col min="4868" max="4868" width="33.296875" style="2" customWidth="1"/>
    <col min="4869" max="4869" width="3.3984375" style="2" customWidth="1"/>
    <col min="4870" max="4870" width="5.59765625" style="2" customWidth="1"/>
    <col min="4871" max="5120" width="8.796875" style="2"/>
    <col min="5121" max="5121" width="8" style="2" customWidth="1"/>
    <col min="5122" max="5122" width="13.8984375" style="2" customWidth="1"/>
    <col min="5123" max="5123" width="4.296875" style="2" customWidth="1"/>
    <col min="5124" max="5124" width="33.296875" style="2" customWidth="1"/>
    <col min="5125" max="5125" width="3.3984375" style="2" customWidth="1"/>
    <col min="5126" max="5126" width="5.59765625" style="2" customWidth="1"/>
    <col min="5127" max="5376" width="8.796875" style="2"/>
    <col min="5377" max="5377" width="8" style="2" customWidth="1"/>
    <col min="5378" max="5378" width="13.8984375" style="2" customWidth="1"/>
    <col min="5379" max="5379" width="4.296875" style="2" customWidth="1"/>
    <col min="5380" max="5380" width="33.296875" style="2" customWidth="1"/>
    <col min="5381" max="5381" width="3.3984375" style="2" customWidth="1"/>
    <col min="5382" max="5382" width="5.59765625" style="2" customWidth="1"/>
    <col min="5383" max="5632" width="8.796875" style="2"/>
    <col min="5633" max="5633" width="8" style="2" customWidth="1"/>
    <col min="5634" max="5634" width="13.8984375" style="2" customWidth="1"/>
    <col min="5635" max="5635" width="4.296875" style="2" customWidth="1"/>
    <col min="5636" max="5636" width="33.296875" style="2" customWidth="1"/>
    <col min="5637" max="5637" width="3.3984375" style="2" customWidth="1"/>
    <col min="5638" max="5638" width="5.59765625" style="2" customWidth="1"/>
    <col min="5639" max="5888" width="8.796875" style="2"/>
    <col min="5889" max="5889" width="8" style="2" customWidth="1"/>
    <col min="5890" max="5890" width="13.8984375" style="2" customWidth="1"/>
    <col min="5891" max="5891" width="4.296875" style="2" customWidth="1"/>
    <col min="5892" max="5892" width="33.296875" style="2" customWidth="1"/>
    <col min="5893" max="5893" width="3.3984375" style="2" customWidth="1"/>
    <col min="5894" max="5894" width="5.59765625" style="2" customWidth="1"/>
    <col min="5895" max="6144" width="8.796875" style="2"/>
    <col min="6145" max="6145" width="8" style="2" customWidth="1"/>
    <col min="6146" max="6146" width="13.8984375" style="2" customWidth="1"/>
    <col min="6147" max="6147" width="4.296875" style="2" customWidth="1"/>
    <col min="6148" max="6148" width="33.296875" style="2" customWidth="1"/>
    <col min="6149" max="6149" width="3.3984375" style="2" customWidth="1"/>
    <col min="6150" max="6150" width="5.59765625" style="2" customWidth="1"/>
    <col min="6151" max="6400" width="8.796875" style="2"/>
    <col min="6401" max="6401" width="8" style="2" customWidth="1"/>
    <col min="6402" max="6402" width="13.8984375" style="2" customWidth="1"/>
    <col min="6403" max="6403" width="4.296875" style="2" customWidth="1"/>
    <col min="6404" max="6404" width="33.296875" style="2" customWidth="1"/>
    <col min="6405" max="6405" width="3.3984375" style="2" customWidth="1"/>
    <col min="6406" max="6406" width="5.59765625" style="2" customWidth="1"/>
    <col min="6407" max="6656" width="8.796875" style="2"/>
    <col min="6657" max="6657" width="8" style="2" customWidth="1"/>
    <col min="6658" max="6658" width="13.8984375" style="2" customWidth="1"/>
    <col min="6659" max="6659" width="4.296875" style="2" customWidth="1"/>
    <col min="6660" max="6660" width="33.296875" style="2" customWidth="1"/>
    <col min="6661" max="6661" width="3.3984375" style="2" customWidth="1"/>
    <col min="6662" max="6662" width="5.59765625" style="2" customWidth="1"/>
    <col min="6663" max="6912" width="8.796875" style="2"/>
    <col min="6913" max="6913" width="8" style="2" customWidth="1"/>
    <col min="6914" max="6914" width="13.8984375" style="2" customWidth="1"/>
    <col min="6915" max="6915" width="4.296875" style="2" customWidth="1"/>
    <col min="6916" max="6916" width="33.296875" style="2" customWidth="1"/>
    <col min="6917" max="6917" width="3.3984375" style="2" customWidth="1"/>
    <col min="6918" max="6918" width="5.59765625" style="2" customWidth="1"/>
    <col min="6919" max="7168" width="8.796875" style="2"/>
    <col min="7169" max="7169" width="8" style="2" customWidth="1"/>
    <col min="7170" max="7170" width="13.8984375" style="2" customWidth="1"/>
    <col min="7171" max="7171" width="4.296875" style="2" customWidth="1"/>
    <col min="7172" max="7172" width="33.296875" style="2" customWidth="1"/>
    <col min="7173" max="7173" width="3.3984375" style="2" customWidth="1"/>
    <col min="7174" max="7174" width="5.59765625" style="2" customWidth="1"/>
    <col min="7175" max="7424" width="8.796875" style="2"/>
    <col min="7425" max="7425" width="8" style="2" customWidth="1"/>
    <col min="7426" max="7426" width="13.8984375" style="2" customWidth="1"/>
    <col min="7427" max="7427" width="4.296875" style="2" customWidth="1"/>
    <col min="7428" max="7428" width="33.296875" style="2" customWidth="1"/>
    <col min="7429" max="7429" width="3.3984375" style="2" customWidth="1"/>
    <col min="7430" max="7430" width="5.59765625" style="2" customWidth="1"/>
    <col min="7431" max="7680" width="8.796875" style="2"/>
    <col min="7681" max="7681" width="8" style="2" customWidth="1"/>
    <col min="7682" max="7682" width="13.8984375" style="2" customWidth="1"/>
    <col min="7683" max="7683" width="4.296875" style="2" customWidth="1"/>
    <col min="7684" max="7684" width="33.296875" style="2" customWidth="1"/>
    <col min="7685" max="7685" width="3.3984375" style="2" customWidth="1"/>
    <col min="7686" max="7686" width="5.59765625" style="2" customWidth="1"/>
    <col min="7687" max="7936" width="8.796875" style="2"/>
    <col min="7937" max="7937" width="8" style="2" customWidth="1"/>
    <col min="7938" max="7938" width="13.8984375" style="2" customWidth="1"/>
    <col min="7939" max="7939" width="4.296875" style="2" customWidth="1"/>
    <col min="7940" max="7940" width="33.296875" style="2" customWidth="1"/>
    <col min="7941" max="7941" width="3.3984375" style="2" customWidth="1"/>
    <col min="7942" max="7942" width="5.59765625" style="2" customWidth="1"/>
    <col min="7943" max="8192" width="8.796875" style="2"/>
    <col min="8193" max="8193" width="8" style="2" customWidth="1"/>
    <col min="8194" max="8194" width="13.8984375" style="2" customWidth="1"/>
    <col min="8195" max="8195" width="4.296875" style="2" customWidth="1"/>
    <col min="8196" max="8196" width="33.296875" style="2" customWidth="1"/>
    <col min="8197" max="8197" width="3.3984375" style="2" customWidth="1"/>
    <col min="8198" max="8198" width="5.59765625" style="2" customWidth="1"/>
    <col min="8199" max="8448" width="8.796875" style="2"/>
    <col min="8449" max="8449" width="8" style="2" customWidth="1"/>
    <col min="8450" max="8450" width="13.8984375" style="2" customWidth="1"/>
    <col min="8451" max="8451" width="4.296875" style="2" customWidth="1"/>
    <col min="8452" max="8452" width="33.296875" style="2" customWidth="1"/>
    <col min="8453" max="8453" width="3.3984375" style="2" customWidth="1"/>
    <col min="8454" max="8454" width="5.59765625" style="2" customWidth="1"/>
    <col min="8455" max="8704" width="8.796875" style="2"/>
    <col min="8705" max="8705" width="8" style="2" customWidth="1"/>
    <col min="8706" max="8706" width="13.8984375" style="2" customWidth="1"/>
    <col min="8707" max="8707" width="4.296875" style="2" customWidth="1"/>
    <col min="8708" max="8708" width="33.296875" style="2" customWidth="1"/>
    <col min="8709" max="8709" width="3.3984375" style="2" customWidth="1"/>
    <col min="8710" max="8710" width="5.59765625" style="2" customWidth="1"/>
    <col min="8711" max="8960" width="8.796875" style="2"/>
    <col min="8961" max="8961" width="8" style="2" customWidth="1"/>
    <col min="8962" max="8962" width="13.8984375" style="2" customWidth="1"/>
    <col min="8963" max="8963" width="4.296875" style="2" customWidth="1"/>
    <col min="8964" max="8964" width="33.296875" style="2" customWidth="1"/>
    <col min="8965" max="8965" width="3.3984375" style="2" customWidth="1"/>
    <col min="8966" max="8966" width="5.59765625" style="2" customWidth="1"/>
    <col min="8967" max="9216" width="8.796875" style="2"/>
    <col min="9217" max="9217" width="8" style="2" customWidth="1"/>
    <col min="9218" max="9218" width="13.8984375" style="2" customWidth="1"/>
    <col min="9219" max="9219" width="4.296875" style="2" customWidth="1"/>
    <col min="9220" max="9220" width="33.296875" style="2" customWidth="1"/>
    <col min="9221" max="9221" width="3.3984375" style="2" customWidth="1"/>
    <col min="9222" max="9222" width="5.59765625" style="2" customWidth="1"/>
    <col min="9223" max="9472" width="8.796875" style="2"/>
    <col min="9473" max="9473" width="8" style="2" customWidth="1"/>
    <col min="9474" max="9474" width="13.8984375" style="2" customWidth="1"/>
    <col min="9475" max="9475" width="4.296875" style="2" customWidth="1"/>
    <col min="9476" max="9476" width="33.296875" style="2" customWidth="1"/>
    <col min="9477" max="9477" width="3.3984375" style="2" customWidth="1"/>
    <col min="9478" max="9478" width="5.59765625" style="2" customWidth="1"/>
    <col min="9479" max="9728" width="8.796875" style="2"/>
    <col min="9729" max="9729" width="8" style="2" customWidth="1"/>
    <col min="9730" max="9730" width="13.8984375" style="2" customWidth="1"/>
    <col min="9731" max="9731" width="4.296875" style="2" customWidth="1"/>
    <col min="9732" max="9732" width="33.296875" style="2" customWidth="1"/>
    <col min="9733" max="9733" width="3.3984375" style="2" customWidth="1"/>
    <col min="9734" max="9734" width="5.59765625" style="2" customWidth="1"/>
    <col min="9735" max="9984" width="8.796875" style="2"/>
    <col min="9985" max="9985" width="8" style="2" customWidth="1"/>
    <col min="9986" max="9986" width="13.8984375" style="2" customWidth="1"/>
    <col min="9987" max="9987" width="4.296875" style="2" customWidth="1"/>
    <col min="9988" max="9988" width="33.296875" style="2" customWidth="1"/>
    <col min="9989" max="9989" width="3.3984375" style="2" customWidth="1"/>
    <col min="9990" max="9990" width="5.59765625" style="2" customWidth="1"/>
    <col min="9991" max="10240" width="8.796875" style="2"/>
    <col min="10241" max="10241" width="8" style="2" customWidth="1"/>
    <col min="10242" max="10242" width="13.8984375" style="2" customWidth="1"/>
    <col min="10243" max="10243" width="4.296875" style="2" customWidth="1"/>
    <col min="10244" max="10244" width="33.296875" style="2" customWidth="1"/>
    <col min="10245" max="10245" width="3.3984375" style="2" customWidth="1"/>
    <col min="10246" max="10246" width="5.59765625" style="2" customWidth="1"/>
    <col min="10247" max="10496" width="8.796875" style="2"/>
    <col min="10497" max="10497" width="8" style="2" customWidth="1"/>
    <col min="10498" max="10498" width="13.8984375" style="2" customWidth="1"/>
    <col min="10499" max="10499" width="4.296875" style="2" customWidth="1"/>
    <col min="10500" max="10500" width="33.296875" style="2" customWidth="1"/>
    <col min="10501" max="10501" width="3.3984375" style="2" customWidth="1"/>
    <col min="10502" max="10502" width="5.59765625" style="2" customWidth="1"/>
    <col min="10503" max="10752" width="8.796875" style="2"/>
    <col min="10753" max="10753" width="8" style="2" customWidth="1"/>
    <col min="10754" max="10754" width="13.8984375" style="2" customWidth="1"/>
    <col min="10755" max="10755" width="4.296875" style="2" customWidth="1"/>
    <col min="10756" max="10756" width="33.296875" style="2" customWidth="1"/>
    <col min="10757" max="10757" width="3.3984375" style="2" customWidth="1"/>
    <col min="10758" max="10758" width="5.59765625" style="2" customWidth="1"/>
    <col min="10759" max="11008" width="8.796875" style="2"/>
    <col min="11009" max="11009" width="8" style="2" customWidth="1"/>
    <col min="11010" max="11010" width="13.8984375" style="2" customWidth="1"/>
    <col min="11011" max="11011" width="4.296875" style="2" customWidth="1"/>
    <col min="11012" max="11012" width="33.296875" style="2" customWidth="1"/>
    <col min="11013" max="11013" width="3.3984375" style="2" customWidth="1"/>
    <col min="11014" max="11014" width="5.59765625" style="2" customWidth="1"/>
    <col min="11015" max="11264" width="8.796875" style="2"/>
    <col min="11265" max="11265" width="8" style="2" customWidth="1"/>
    <col min="11266" max="11266" width="13.8984375" style="2" customWidth="1"/>
    <col min="11267" max="11267" width="4.296875" style="2" customWidth="1"/>
    <col min="11268" max="11268" width="33.296875" style="2" customWidth="1"/>
    <col min="11269" max="11269" width="3.3984375" style="2" customWidth="1"/>
    <col min="11270" max="11270" width="5.59765625" style="2" customWidth="1"/>
    <col min="11271" max="11520" width="8.796875" style="2"/>
    <col min="11521" max="11521" width="8" style="2" customWidth="1"/>
    <col min="11522" max="11522" width="13.8984375" style="2" customWidth="1"/>
    <col min="11523" max="11523" width="4.296875" style="2" customWidth="1"/>
    <col min="11524" max="11524" width="33.296875" style="2" customWidth="1"/>
    <col min="11525" max="11525" width="3.3984375" style="2" customWidth="1"/>
    <col min="11526" max="11526" width="5.59765625" style="2" customWidth="1"/>
    <col min="11527" max="11776" width="8.796875" style="2"/>
    <col min="11777" max="11777" width="8" style="2" customWidth="1"/>
    <col min="11778" max="11778" width="13.8984375" style="2" customWidth="1"/>
    <col min="11779" max="11779" width="4.296875" style="2" customWidth="1"/>
    <col min="11780" max="11780" width="33.296875" style="2" customWidth="1"/>
    <col min="11781" max="11781" width="3.3984375" style="2" customWidth="1"/>
    <col min="11782" max="11782" width="5.59765625" style="2" customWidth="1"/>
    <col min="11783" max="12032" width="8.796875" style="2"/>
    <col min="12033" max="12033" width="8" style="2" customWidth="1"/>
    <col min="12034" max="12034" width="13.8984375" style="2" customWidth="1"/>
    <col min="12035" max="12035" width="4.296875" style="2" customWidth="1"/>
    <col min="12036" max="12036" width="33.296875" style="2" customWidth="1"/>
    <col min="12037" max="12037" width="3.3984375" style="2" customWidth="1"/>
    <col min="12038" max="12038" width="5.59765625" style="2" customWidth="1"/>
    <col min="12039" max="12288" width="8.796875" style="2"/>
    <col min="12289" max="12289" width="8" style="2" customWidth="1"/>
    <col min="12290" max="12290" width="13.8984375" style="2" customWidth="1"/>
    <col min="12291" max="12291" width="4.296875" style="2" customWidth="1"/>
    <col min="12292" max="12292" width="33.296875" style="2" customWidth="1"/>
    <col min="12293" max="12293" width="3.3984375" style="2" customWidth="1"/>
    <col min="12294" max="12294" width="5.59765625" style="2" customWidth="1"/>
    <col min="12295" max="12544" width="8.796875" style="2"/>
    <col min="12545" max="12545" width="8" style="2" customWidth="1"/>
    <col min="12546" max="12546" width="13.8984375" style="2" customWidth="1"/>
    <col min="12547" max="12547" width="4.296875" style="2" customWidth="1"/>
    <col min="12548" max="12548" width="33.296875" style="2" customWidth="1"/>
    <col min="12549" max="12549" width="3.3984375" style="2" customWidth="1"/>
    <col min="12550" max="12550" width="5.59765625" style="2" customWidth="1"/>
    <col min="12551" max="12800" width="8.796875" style="2"/>
    <col min="12801" max="12801" width="8" style="2" customWidth="1"/>
    <col min="12802" max="12802" width="13.8984375" style="2" customWidth="1"/>
    <col min="12803" max="12803" width="4.296875" style="2" customWidth="1"/>
    <col min="12804" max="12804" width="33.296875" style="2" customWidth="1"/>
    <col min="12805" max="12805" width="3.3984375" style="2" customWidth="1"/>
    <col min="12806" max="12806" width="5.59765625" style="2" customWidth="1"/>
    <col min="12807" max="13056" width="8.796875" style="2"/>
    <col min="13057" max="13057" width="8" style="2" customWidth="1"/>
    <col min="13058" max="13058" width="13.8984375" style="2" customWidth="1"/>
    <col min="13059" max="13059" width="4.296875" style="2" customWidth="1"/>
    <col min="13060" max="13060" width="33.296875" style="2" customWidth="1"/>
    <col min="13061" max="13061" width="3.3984375" style="2" customWidth="1"/>
    <col min="13062" max="13062" width="5.59765625" style="2" customWidth="1"/>
    <col min="13063" max="13312" width="8.796875" style="2"/>
    <col min="13313" max="13313" width="8" style="2" customWidth="1"/>
    <col min="13314" max="13314" width="13.8984375" style="2" customWidth="1"/>
    <col min="13315" max="13315" width="4.296875" style="2" customWidth="1"/>
    <col min="13316" max="13316" width="33.296875" style="2" customWidth="1"/>
    <col min="13317" max="13317" width="3.3984375" style="2" customWidth="1"/>
    <col min="13318" max="13318" width="5.59765625" style="2" customWidth="1"/>
    <col min="13319" max="13568" width="8.796875" style="2"/>
    <col min="13569" max="13569" width="8" style="2" customWidth="1"/>
    <col min="13570" max="13570" width="13.8984375" style="2" customWidth="1"/>
    <col min="13571" max="13571" width="4.296875" style="2" customWidth="1"/>
    <col min="13572" max="13572" width="33.296875" style="2" customWidth="1"/>
    <col min="13573" max="13573" width="3.3984375" style="2" customWidth="1"/>
    <col min="13574" max="13574" width="5.59765625" style="2" customWidth="1"/>
    <col min="13575" max="13824" width="8.796875" style="2"/>
    <col min="13825" max="13825" width="8" style="2" customWidth="1"/>
    <col min="13826" max="13826" width="13.8984375" style="2" customWidth="1"/>
    <col min="13827" max="13827" width="4.296875" style="2" customWidth="1"/>
    <col min="13828" max="13828" width="33.296875" style="2" customWidth="1"/>
    <col min="13829" max="13829" width="3.3984375" style="2" customWidth="1"/>
    <col min="13830" max="13830" width="5.59765625" style="2" customWidth="1"/>
    <col min="13831" max="14080" width="8.796875" style="2"/>
    <col min="14081" max="14081" width="8" style="2" customWidth="1"/>
    <col min="14082" max="14082" width="13.8984375" style="2" customWidth="1"/>
    <col min="14083" max="14083" width="4.296875" style="2" customWidth="1"/>
    <col min="14084" max="14084" width="33.296875" style="2" customWidth="1"/>
    <col min="14085" max="14085" width="3.3984375" style="2" customWidth="1"/>
    <col min="14086" max="14086" width="5.59765625" style="2" customWidth="1"/>
    <col min="14087" max="14336" width="8.796875" style="2"/>
    <col min="14337" max="14337" width="8" style="2" customWidth="1"/>
    <col min="14338" max="14338" width="13.8984375" style="2" customWidth="1"/>
    <col min="14339" max="14339" width="4.296875" style="2" customWidth="1"/>
    <col min="14340" max="14340" width="33.296875" style="2" customWidth="1"/>
    <col min="14341" max="14341" width="3.3984375" style="2" customWidth="1"/>
    <col min="14342" max="14342" width="5.59765625" style="2" customWidth="1"/>
    <col min="14343" max="14592" width="8.796875" style="2"/>
    <col min="14593" max="14593" width="8" style="2" customWidth="1"/>
    <col min="14594" max="14594" width="13.8984375" style="2" customWidth="1"/>
    <col min="14595" max="14595" width="4.296875" style="2" customWidth="1"/>
    <col min="14596" max="14596" width="33.296875" style="2" customWidth="1"/>
    <col min="14597" max="14597" width="3.3984375" style="2" customWidth="1"/>
    <col min="14598" max="14598" width="5.59765625" style="2" customWidth="1"/>
    <col min="14599" max="14848" width="8.796875" style="2"/>
    <col min="14849" max="14849" width="8" style="2" customWidth="1"/>
    <col min="14850" max="14850" width="13.8984375" style="2" customWidth="1"/>
    <col min="14851" max="14851" width="4.296875" style="2" customWidth="1"/>
    <col min="14852" max="14852" width="33.296875" style="2" customWidth="1"/>
    <col min="14853" max="14853" width="3.3984375" style="2" customWidth="1"/>
    <col min="14854" max="14854" width="5.59765625" style="2" customWidth="1"/>
    <col min="14855" max="15104" width="8.796875" style="2"/>
    <col min="15105" max="15105" width="8" style="2" customWidth="1"/>
    <col min="15106" max="15106" width="13.8984375" style="2" customWidth="1"/>
    <col min="15107" max="15107" width="4.296875" style="2" customWidth="1"/>
    <col min="15108" max="15108" width="33.296875" style="2" customWidth="1"/>
    <col min="15109" max="15109" width="3.3984375" style="2" customWidth="1"/>
    <col min="15110" max="15110" width="5.59765625" style="2" customWidth="1"/>
    <col min="15111" max="15360" width="8.796875" style="2"/>
    <col min="15361" max="15361" width="8" style="2" customWidth="1"/>
    <col min="15362" max="15362" width="13.8984375" style="2" customWidth="1"/>
    <col min="15363" max="15363" width="4.296875" style="2" customWidth="1"/>
    <col min="15364" max="15364" width="33.296875" style="2" customWidth="1"/>
    <col min="15365" max="15365" width="3.3984375" style="2" customWidth="1"/>
    <col min="15366" max="15366" width="5.59765625" style="2" customWidth="1"/>
    <col min="15367" max="15616" width="8.796875" style="2"/>
    <col min="15617" max="15617" width="8" style="2" customWidth="1"/>
    <col min="15618" max="15618" width="13.8984375" style="2" customWidth="1"/>
    <col min="15619" max="15619" width="4.296875" style="2" customWidth="1"/>
    <col min="15620" max="15620" width="33.296875" style="2" customWidth="1"/>
    <col min="15621" max="15621" width="3.3984375" style="2" customWidth="1"/>
    <col min="15622" max="15622" width="5.59765625" style="2" customWidth="1"/>
    <col min="15623" max="15872" width="8.796875" style="2"/>
    <col min="15873" max="15873" width="8" style="2" customWidth="1"/>
    <col min="15874" max="15874" width="13.8984375" style="2" customWidth="1"/>
    <col min="15875" max="15875" width="4.296875" style="2" customWidth="1"/>
    <col min="15876" max="15876" width="33.296875" style="2" customWidth="1"/>
    <col min="15877" max="15877" width="3.3984375" style="2" customWidth="1"/>
    <col min="15878" max="15878" width="5.59765625" style="2" customWidth="1"/>
    <col min="15879" max="16128" width="8.796875" style="2"/>
    <col min="16129" max="16129" width="8" style="2" customWidth="1"/>
    <col min="16130" max="16130" width="13.8984375" style="2" customWidth="1"/>
    <col min="16131" max="16131" width="4.296875" style="2" customWidth="1"/>
    <col min="16132" max="16132" width="33.296875" style="2" customWidth="1"/>
    <col min="16133" max="16133" width="3.3984375" style="2" customWidth="1"/>
    <col min="16134" max="16134" width="5.59765625" style="2" customWidth="1"/>
    <col min="16135" max="16384" width="8.796875" style="2"/>
  </cols>
  <sheetData>
    <row r="1" spans="1:5" s="9" customFormat="1" ht="22.95" customHeight="1" x14ac:dyDescent="0.45">
      <c r="A1" s="12" t="s">
        <v>124</v>
      </c>
      <c r="B1" s="11" t="s">
        <v>123</v>
      </c>
      <c r="C1" s="10" t="s">
        <v>122</v>
      </c>
      <c r="D1" s="10" t="s">
        <v>121</v>
      </c>
      <c r="E1" s="3"/>
    </row>
    <row r="2" spans="1:5" ht="22.95" customHeight="1" x14ac:dyDescent="0.45">
      <c r="A2" s="7" t="s">
        <v>120</v>
      </c>
      <c r="B2" s="597" t="s">
        <v>119</v>
      </c>
      <c r="C2" s="123">
        <v>1</v>
      </c>
      <c r="D2" s="124" t="s">
        <v>118</v>
      </c>
    </row>
    <row r="3" spans="1:5" ht="22.95" customHeight="1" x14ac:dyDescent="0.45">
      <c r="A3" s="7"/>
      <c r="B3" s="597"/>
      <c r="C3" s="123">
        <v>2</v>
      </c>
      <c r="D3" s="124" t="s">
        <v>117</v>
      </c>
    </row>
    <row r="4" spans="1:5" ht="22.95" customHeight="1" x14ac:dyDescent="0.45">
      <c r="A4" s="7"/>
      <c r="B4" s="597"/>
      <c r="C4" s="123">
        <v>3</v>
      </c>
      <c r="D4" s="124" t="s">
        <v>116</v>
      </c>
    </row>
    <row r="5" spans="1:5" ht="22.95" customHeight="1" x14ac:dyDescent="0.45">
      <c r="A5" s="7"/>
      <c r="B5" s="125" t="s">
        <v>115</v>
      </c>
      <c r="C5" s="123">
        <v>4</v>
      </c>
      <c r="D5" s="124" t="s">
        <v>114</v>
      </c>
    </row>
    <row r="6" spans="1:5" ht="22.95" customHeight="1" x14ac:dyDescent="0.45">
      <c r="A6" s="7"/>
      <c r="B6" s="597" t="s">
        <v>113</v>
      </c>
      <c r="C6" s="123">
        <v>5</v>
      </c>
      <c r="D6" s="124" t="s">
        <v>112</v>
      </c>
    </row>
    <row r="7" spans="1:5" ht="22.95" customHeight="1" x14ac:dyDescent="0.45">
      <c r="A7" s="7"/>
      <c r="B7" s="597"/>
      <c r="C7" s="123">
        <v>6</v>
      </c>
      <c r="D7" s="124" t="s">
        <v>111</v>
      </c>
    </row>
    <row r="8" spans="1:5" ht="22.95" customHeight="1" x14ac:dyDescent="0.45">
      <c r="A8" s="7"/>
      <c r="B8" s="597"/>
      <c r="C8" s="123">
        <v>7</v>
      </c>
      <c r="D8" s="124" t="s">
        <v>110</v>
      </c>
    </row>
    <row r="9" spans="1:5" ht="22.95" customHeight="1" x14ac:dyDescent="0.45">
      <c r="A9" s="7"/>
      <c r="B9" s="597"/>
      <c r="C9" s="123">
        <v>8</v>
      </c>
      <c r="D9" s="124" t="s">
        <v>109</v>
      </c>
    </row>
    <row r="10" spans="1:5" ht="22.95" customHeight="1" x14ac:dyDescent="0.45">
      <c r="A10" s="7"/>
      <c r="B10" s="597"/>
      <c r="C10" s="123">
        <v>9</v>
      </c>
      <c r="D10" s="124" t="s">
        <v>108</v>
      </c>
    </row>
    <row r="11" spans="1:5" ht="22.95" customHeight="1" x14ac:dyDescent="0.45">
      <c r="A11" s="7"/>
      <c r="B11" s="597" t="s">
        <v>107</v>
      </c>
      <c r="C11" s="123">
        <v>10</v>
      </c>
      <c r="D11" s="124" t="s">
        <v>106</v>
      </c>
    </row>
    <row r="12" spans="1:5" ht="22.95" customHeight="1" x14ac:dyDescent="0.45">
      <c r="A12" s="7"/>
      <c r="B12" s="597"/>
      <c r="C12" s="123">
        <v>11</v>
      </c>
      <c r="D12" s="124" t="s">
        <v>105</v>
      </c>
    </row>
    <row r="13" spans="1:5" ht="22.95" customHeight="1" x14ac:dyDescent="0.45">
      <c r="A13" s="7"/>
      <c r="B13" s="597"/>
      <c r="C13" s="123">
        <v>12</v>
      </c>
      <c r="D13" s="124" t="s">
        <v>104</v>
      </c>
    </row>
    <row r="14" spans="1:5" ht="22.95" customHeight="1" x14ac:dyDescent="0.45">
      <c r="A14" s="7"/>
      <c r="B14" s="597"/>
      <c r="C14" s="123">
        <v>13</v>
      </c>
      <c r="D14" s="124" t="s">
        <v>103</v>
      </c>
    </row>
    <row r="15" spans="1:5" ht="22.95" customHeight="1" x14ac:dyDescent="0.45">
      <c r="A15" s="7"/>
      <c r="B15" s="597" t="s">
        <v>102</v>
      </c>
      <c r="C15" s="123">
        <v>14</v>
      </c>
      <c r="D15" s="124" t="s">
        <v>101</v>
      </c>
    </row>
    <row r="16" spans="1:5" ht="22.95" customHeight="1" x14ac:dyDescent="0.45">
      <c r="A16" s="7"/>
      <c r="B16" s="597"/>
      <c r="C16" s="123">
        <v>15</v>
      </c>
      <c r="D16" s="124" t="s">
        <v>100</v>
      </c>
    </row>
    <row r="17" spans="1:4" ht="22.95" customHeight="1" x14ac:dyDescent="0.45">
      <c r="A17" s="7" t="s">
        <v>99</v>
      </c>
      <c r="B17" s="597"/>
      <c r="C17" s="123">
        <v>16</v>
      </c>
      <c r="D17" s="124" t="s">
        <v>98</v>
      </c>
    </row>
    <row r="18" spans="1:4" ht="22.95" customHeight="1" x14ac:dyDescent="0.45">
      <c r="A18" s="7"/>
      <c r="B18" s="597"/>
      <c r="C18" s="123">
        <v>17</v>
      </c>
      <c r="D18" s="124" t="s">
        <v>97</v>
      </c>
    </row>
    <row r="19" spans="1:4" ht="22.95" customHeight="1" x14ac:dyDescent="0.45">
      <c r="A19" s="7"/>
      <c r="B19" s="125" t="s">
        <v>96</v>
      </c>
      <c r="C19" s="123">
        <v>18</v>
      </c>
      <c r="D19" s="124" t="s">
        <v>95</v>
      </c>
    </row>
    <row r="20" spans="1:4" ht="22.95" customHeight="1" x14ac:dyDescent="0.45">
      <c r="A20" s="7"/>
      <c r="B20" s="125" t="s">
        <v>94</v>
      </c>
      <c r="C20" s="123">
        <v>19</v>
      </c>
      <c r="D20" s="124" t="s">
        <v>93</v>
      </c>
    </row>
    <row r="21" spans="1:4" ht="22.95" customHeight="1" x14ac:dyDescent="0.45">
      <c r="A21" s="7"/>
      <c r="B21" s="125" t="s">
        <v>92</v>
      </c>
      <c r="C21" s="123">
        <v>20</v>
      </c>
      <c r="D21" s="124" t="s">
        <v>91</v>
      </c>
    </row>
    <row r="22" spans="1:4" ht="22.95" customHeight="1" x14ac:dyDescent="0.45">
      <c r="A22" s="7"/>
      <c r="B22" s="125" t="s">
        <v>90</v>
      </c>
      <c r="C22" s="123">
        <v>21</v>
      </c>
      <c r="D22" s="124" t="s">
        <v>89</v>
      </c>
    </row>
    <row r="23" spans="1:4" ht="22.95" customHeight="1" x14ac:dyDescent="0.45">
      <c r="A23" s="7"/>
      <c r="B23" s="125" t="s">
        <v>88</v>
      </c>
      <c r="C23" s="123">
        <v>22</v>
      </c>
      <c r="D23" s="124" t="s">
        <v>87</v>
      </c>
    </row>
    <row r="24" spans="1:4" ht="22.95" customHeight="1" x14ac:dyDescent="0.45">
      <c r="A24" s="7"/>
      <c r="B24" s="125" t="s">
        <v>86</v>
      </c>
      <c r="C24" s="123">
        <v>23</v>
      </c>
      <c r="D24" s="124" t="s">
        <v>85</v>
      </c>
    </row>
    <row r="25" spans="1:4" ht="22.95" customHeight="1" x14ac:dyDescent="0.45">
      <c r="A25" s="7"/>
      <c r="B25" s="125" t="s">
        <v>84</v>
      </c>
      <c r="C25" s="123">
        <v>24</v>
      </c>
      <c r="D25" s="124" t="s">
        <v>83</v>
      </c>
    </row>
    <row r="26" spans="1:4" ht="22.95" customHeight="1" x14ac:dyDescent="0.45">
      <c r="A26" s="7" t="s">
        <v>82</v>
      </c>
      <c r="B26" s="125" t="s">
        <v>81</v>
      </c>
      <c r="C26" s="123">
        <v>25</v>
      </c>
      <c r="D26" s="124" t="s">
        <v>80</v>
      </c>
    </row>
    <row r="27" spans="1:4" ht="22.95" customHeight="1" x14ac:dyDescent="0.45">
      <c r="A27" s="7"/>
      <c r="B27" s="125" t="s">
        <v>79</v>
      </c>
      <c r="C27" s="123">
        <v>26</v>
      </c>
      <c r="D27" s="124" t="s">
        <v>78</v>
      </c>
    </row>
    <row r="28" spans="1:4" ht="22.95" customHeight="1" x14ac:dyDescent="0.45">
      <c r="A28" s="7"/>
      <c r="B28" s="125" t="s">
        <v>77</v>
      </c>
      <c r="C28" s="123">
        <v>27</v>
      </c>
      <c r="D28" s="124" t="s">
        <v>76</v>
      </c>
    </row>
    <row r="29" spans="1:4" ht="22.95" customHeight="1" x14ac:dyDescent="0.45">
      <c r="A29" s="7"/>
      <c r="B29" s="597" t="s">
        <v>75</v>
      </c>
      <c r="C29" s="123">
        <v>28</v>
      </c>
      <c r="D29" s="124" t="s">
        <v>74</v>
      </c>
    </row>
    <row r="30" spans="1:4" ht="22.95" customHeight="1" x14ac:dyDescent="0.45">
      <c r="A30" s="7"/>
      <c r="B30" s="597"/>
      <c r="C30" s="123">
        <v>29</v>
      </c>
      <c r="D30" s="124" t="s">
        <v>73</v>
      </c>
    </row>
    <row r="31" spans="1:4" ht="22.95" customHeight="1" x14ac:dyDescent="0.45">
      <c r="A31" s="7"/>
      <c r="B31" s="597"/>
      <c r="C31" s="123">
        <v>30</v>
      </c>
      <c r="D31" s="124" t="s">
        <v>72</v>
      </c>
    </row>
    <row r="32" spans="1:4" ht="22.95" customHeight="1" x14ac:dyDescent="0.45">
      <c r="A32" s="7"/>
      <c r="B32" s="125" t="s">
        <v>71</v>
      </c>
      <c r="C32" s="123">
        <v>31</v>
      </c>
      <c r="D32" s="124" t="s">
        <v>70</v>
      </c>
    </row>
    <row r="33" spans="1:4" ht="22.95" customHeight="1" x14ac:dyDescent="0.45">
      <c r="A33" s="7"/>
      <c r="B33" s="597" t="s">
        <v>69</v>
      </c>
      <c r="C33" s="123">
        <v>32</v>
      </c>
      <c r="D33" s="124" t="s">
        <v>68</v>
      </c>
    </row>
    <row r="34" spans="1:4" ht="22.95" customHeight="1" x14ac:dyDescent="0.45">
      <c r="A34" s="7"/>
      <c r="B34" s="597"/>
      <c r="C34" s="123">
        <v>33</v>
      </c>
      <c r="D34" s="124" t="s">
        <v>67</v>
      </c>
    </row>
    <row r="35" spans="1:4" ht="22.95" customHeight="1" x14ac:dyDescent="0.45">
      <c r="A35" s="7"/>
      <c r="B35" s="125" t="s">
        <v>66</v>
      </c>
      <c r="C35" s="123">
        <v>34</v>
      </c>
      <c r="D35" s="124" t="s">
        <v>65</v>
      </c>
    </row>
    <row r="36" spans="1:4" ht="22.95" customHeight="1" x14ac:dyDescent="0.45">
      <c r="A36" s="7"/>
      <c r="B36" s="125" t="s">
        <v>64</v>
      </c>
      <c r="C36" s="123">
        <v>35</v>
      </c>
      <c r="D36" s="124" t="s">
        <v>63</v>
      </c>
    </row>
    <row r="37" spans="1:4" ht="22.95" customHeight="1" x14ac:dyDescent="0.45">
      <c r="A37" s="7"/>
      <c r="B37" s="125" t="s">
        <v>62</v>
      </c>
      <c r="C37" s="123">
        <v>36</v>
      </c>
      <c r="D37" s="124" t="s">
        <v>61</v>
      </c>
    </row>
    <row r="38" spans="1:4" ht="22.95" customHeight="1" x14ac:dyDescent="0.45">
      <c r="A38" s="7" t="s">
        <v>60</v>
      </c>
      <c r="B38" s="125" t="s">
        <v>59</v>
      </c>
      <c r="C38" s="123">
        <v>37</v>
      </c>
      <c r="D38" s="124" t="s">
        <v>58</v>
      </c>
    </row>
    <row r="39" spans="1:4" ht="22.95" customHeight="1" x14ac:dyDescent="0.45">
      <c r="A39" s="7"/>
      <c r="B39" s="125" t="s">
        <v>57</v>
      </c>
      <c r="C39" s="123">
        <v>38</v>
      </c>
      <c r="D39" s="124" t="s">
        <v>56</v>
      </c>
    </row>
    <row r="40" spans="1:4" ht="22.95" customHeight="1" x14ac:dyDescent="0.45">
      <c r="A40" s="7"/>
      <c r="B40" s="125" t="s">
        <v>55</v>
      </c>
      <c r="C40" s="123">
        <v>39</v>
      </c>
      <c r="D40" s="124" t="s">
        <v>54</v>
      </c>
    </row>
    <row r="41" spans="1:4" ht="22.95" customHeight="1" x14ac:dyDescent="0.45">
      <c r="A41" s="7"/>
      <c r="B41" s="125" t="s">
        <v>53</v>
      </c>
      <c r="C41" s="123">
        <v>40</v>
      </c>
      <c r="D41" s="124" t="s">
        <v>52</v>
      </c>
    </row>
    <row r="42" spans="1:4" ht="22.95" customHeight="1" x14ac:dyDescent="0.45">
      <c r="A42" s="7"/>
      <c r="B42" s="125" t="s">
        <v>51</v>
      </c>
      <c r="C42" s="123">
        <v>41</v>
      </c>
      <c r="D42" s="124" t="s">
        <v>50</v>
      </c>
    </row>
    <row r="43" spans="1:4" ht="22.95" customHeight="1" x14ac:dyDescent="0.45">
      <c r="A43" s="7"/>
      <c r="B43" s="125" t="s">
        <v>49</v>
      </c>
      <c r="C43" s="123">
        <v>42</v>
      </c>
      <c r="D43" s="126" t="s">
        <v>48</v>
      </c>
    </row>
    <row r="44" spans="1:4" ht="22.95" customHeight="1" x14ac:dyDescent="0.45">
      <c r="A44" s="7"/>
      <c r="B44" s="125" t="s">
        <v>47</v>
      </c>
      <c r="C44" s="123">
        <v>43</v>
      </c>
      <c r="D44" s="126" t="s">
        <v>46</v>
      </c>
    </row>
    <row r="45" spans="1:4" ht="22.95" customHeight="1" x14ac:dyDescent="0.45">
      <c r="A45" s="7"/>
      <c r="B45" s="125" t="s">
        <v>45</v>
      </c>
      <c r="C45" s="123">
        <v>44</v>
      </c>
      <c r="D45" s="126" t="s">
        <v>44</v>
      </c>
    </row>
    <row r="46" spans="1:4" ht="22.95" customHeight="1" x14ac:dyDescent="0.45">
      <c r="A46" s="7"/>
      <c r="B46" s="125" t="s">
        <v>43</v>
      </c>
      <c r="C46" s="123">
        <v>45</v>
      </c>
      <c r="D46" s="126" t="s">
        <v>42</v>
      </c>
    </row>
    <row r="47" spans="1:4" ht="22.95" customHeight="1" x14ac:dyDescent="0.45">
      <c r="A47" s="7"/>
      <c r="B47" s="125" t="s">
        <v>41</v>
      </c>
      <c r="C47" s="123">
        <v>46</v>
      </c>
      <c r="D47" s="126" t="s">
        <v>40</v>
      </c>
    </row>
    <row r="48" spans="1:4" ht="22.95" customHeight="1" x14ac:dyDescent="0.45">
      <c r="A48" s="7"/>
      <c r="B48" s="125" t="s">
        <v>39</v>
      </c>
      <c r="C48" s="123">
        <v>47</v>
      </c>
      <c r="D48" s="126" t="s">
        <v>38</v>
      </c>
    </row>
    <row r="49" spans="1:4" ht="22.95" customHeight="1" x14ac:dyDescent="0.45">
      <c r="A49" s="7"/>
      <c r="B49" s="125" t="s">
        <v>37</v>
      </c>
      <c r="C49" s="123">
        <v>48</v>
      </c>
      <c r="D49" s="127" t="s">
        <v>36</v>
      </c>
    </row>
    <row r="50" spans="1:4" ht="22.95" customHeight="1" x14ac:dyDescent="0.45">
      <c r="A50" s="7"/>
      <c r="B50" s="125" t="s">
        <v>35</v>
      </c>
      <c r="C50" s="123">
        <v>49</v>
      </c>
      <c r="D50" s="128" t="s">
        <v>34</v>
      </c>
    </row>
    <row r="51" spans="1:4" ht="22.95" customHeight="1" x14ac:dyDescent="0.45">
      <c r="A51" s="7"/>
      <c r="B51" s="598" t="s">
        <v>33</v>
      </c>
      <c r="C51" s="123">
        <v>50</v>
      </c>
      <c r="D51" s="124" t="s">
        <v>32</v>
      </c>
    </row>
    <row r="52" spans="1:4" ht="22.95" customHeight="1" x14ac:dyDescent="0.45">
      <c r="A52" s="7"/>
      <c r="B52" s="599"/>
      <c r="C52" s="123">
        <v>50</v>
      </c>
      <c r="D52" s="124" t="s">
        <v>31</v>
      </c>
    </row>
    <row r="53" spans="1:4" ht="22.95" customHeight="1" x14ac:dyDescent="0.45">
      <c r="A53" s="7"/>
      <c r="B53" s="599"/>
      <c r="C53" s="123">
        <v>50</v>
      </c>
      <c r="D53" s="124" t="s">
        <v>30</v>
      </c>
    </row>
    <row r="54" spans="1:4" ht="22.95" customHeight="1" x14ac:dyDescent="0.45">
      <c r="A54" s="7"/>
      <c r="B54" s="599"/>
      <c r="C54" s="123">
        <v>50</v>
      </c>
      <c r="D54" s="124" t="s">
        <v>29</v>
      </c>
    </row>
    <row r="55" spans="1:4" ht="22.95" customHeight="1" x14ac:dyDescent="0.45">
      <c r="A55" s="7"/>
      <c r="B55" s="599"/>
      <c r="C55" s="123">
        <v>50</v>
      </c>
      <c r="D55" s="124" t="s">
        <v>28</v>
      </c>
    </row>
    <row r="56" spans="1:4" ht="22.95" customHeight="1" x14ac:dyDescent="0.45">
      <c r="A56" s="7"/>
      <c r="B56" s="599"/>
      <c r="C56" s="123">
        <v>50</v>
      </c>
      <c r="D56" s="124" t="s">
        <v>27</v>
      </c>
    </row>
    <row r="57" spans="1:4" ht="22.95" customHeight="1" x14ac:dyDescent="0.45">
      <c r="A57" s="7"/>
      <c r="B57" s="599"/>
      <c r="C57" s="123">
        <v>50</v>
      </c>
      <c r="D57" s="124" t="s">
        <v>26</v>
      </c>
    </row>
    <row r="58" spans="1:4" ht="22.95" customHeight="1" x14ac:dyDescent="0.45">
      <c r="A58" s="7"/>
      <c r="B58" s="599"/>
      <c r="C58" s="123">
        <v>50</v>
      </c>
      <c r="D58" s="124" t="s">
        <v>25</v>
      </c>
    </row>
    <row r="59" spans="1:4" ht="22.95" customHeight="1" x14ac:dyDescent="0.45">
      <c r="A59" s="7"/>
      <c r="B59" s="599"/>
      <c r="C59" s="123">
        <v>50</v>
      </c>
      <c r="D59" s="124" t="s">
        <v>24</v>
      </c>
    </row>
    <row r="60" spans="1:4" ht="22.95" customHeight="1" x14ac:dyDescent="0.45">
      <c r="A60" s="7"/>
      <c r="B60" s="599"/>
      <c r="C60" s="123">
        <v>50</v>
      </c>
      <c r="D60" s="124" t="s">
        <v>23</v>
      </c>
    </row>
    <row r="61" spans="1:4" ht="22.95" customHeight="1" x14ac:dyDescent="0.45">
      <c r="A61" s="7"/>
      <c r="B61" s="599"/>
      <c r="C61" s="123">
        <v>50</v>
      </c>
      <c r="D61" s="124" t="s">
        <v>22</v>
      </c>
    </row>
    <row r="62" spans="1:4" ht="22.95" customHeight="1" x14ac:dyDescent="0.45">
      <c r="A62" s="7"/>
      <c r="B62" s="600"/>
      <c r="C62" s="129">
        <v>69</v>
      </c>
      <c r="D62" s="124" t="s">
        <v>19</v>
      </c>
    </row>
    <row r="63" spans="1:4" ht="22.95" customHeight="1" x14ac:dyDescent="0.45">
      <c r="A63" s="8"/>
      <c r="B63" s="601" t="s">
        <v>18</v>
      </c>
      <c r="C63" s="123">
        <v>51</v>
      </c>
      <c r="D63" s="124" t="s">
        <v>17</v>
      </c>
    </row>
    <row r="64" spans="1:4" ht="22.95" customHeight="1" x14ac:dyDescent="0.45">
      <c r="A64" s="8"/>
      <c r="B64" s="601"/>
      <c r="C64" s="123">
        <v>52</v>
      </c>
      <c r="D64" s="124" t="s">
        <v>16</v>
      </c>
    </row>
    <row r="65" spans="1:4" ht="22.95" customHeight="1" x14ac:dyDescent="0.45">
      <c r="A65" s="8"/>
      <c r="B65" s="601"/>
      <c r="C65" s="123">
        <v>53</v>
      </c>
      <c r="D65" s="124" t="s">
        <v>15</v>
      </c>
    </row>
    <row r="66" spans="1:4" ht="22.95" customHeight="1" x14ac:dyDescent="0.45">
      <c r="A66" s="8"/>
      <c r="B66" s="601"/>
      <c r="C66" s="123">
        <v>54</v>
      </c>
      <c r="D66" s="124" t="s">
        <v>14</v>
      </c>
    </row>
    <row r="67" spans="1:4" ht="22.95" customHeight="1" x14ac:dyDescent="0.45">
      <c r="A67" s="8"/>
      <c r="B67" s="601"/>
      <c r="C67" s="123">
        <v>55</v>
      </c>
      <c r="D67" s="124" t="s">
        <v>13</v>
      </c>
    </row>
    <row r="68" spans="1:4" ht="22.95" customHeight="1" x14ac:dyDescent="0.45">
      <c r="A68" s="8"/>
      <c r="B68" s="601"/>
      <c r="C68" s="123">
        <v>56</v>
      </c>
      <c r="D68" s="124" t="s">
        <v>12</v>
      </c>
    </row>
    <row r="69" spans="1:4" ht="22.95" customHeight="1" x14ac:dyDescent="0.45">
      <c r="A69" s="8"/>
      <c r="B69" s="601"/>
      <c r="C69" s="123">
        <v>57</v>
      </c>
      <c r="D69" s="124" t="s">
        <v>11</v>
      </c>
    </row>
    <row r="70" spans="1:4" ht="22.95" customHeight="1" x14ac:dyDescent="0.45">
      <c r="A70" s="8"/>
      <c r="B70" s="601"/>
      <c r="C70" s="123">
        <v>58</v>
      </c>
      <c r="D70" s="124" t="s">
        <v>10</v>
      </c>
    </row>
    <row r="71" spans="1:4" ht="22.95" customHeight="1" x14ac:dyDescent="0.45">
      <c r="A71" s="8"/>
      <c r="B71" s="601"/>
      <c r="C71" s="123">
        <v>59</v>
      </c>
      <c r="D71" s="124" t="s">
        <v>9</v>
      </c>
    </row>
    <row r="72" spans="1:4" ht="22.95" customHeight="1" x14ac:dyDescent="0.45">
      <c r="A72" s="8"/>
      <c r="B72" s="601"/>
      <c r="C72" s="123">
        <v>60</v>
      </c>
      <c r="D72" s="124" t="s">
        <v>8</v>
      </c>
    </row>
    <row r="73" spans="1:4" ht="22.95" customHeight="1" x14ac:dyDescent="0.45">
      <c r="A73" s="8"/>
      <c r="B73" s="601"/>
      <c r="C73" s="123">
        <v>61</v>
      </c>
      <c r="D73" s="124" t="s">
        <v>7</v>
      </c>
    </row>
    <row r="74" spans="1:4" ht="22.95" customHeight="1" x14ac:dyDescent="0.45">
      <c r="A74" s="8"/>
      <c r="B74" s="601"/>
      <c r="C74" s="123">
        <v>62</v>
      </c>
      <c r="D74" s="124" t="s">
        <v>6</v>
      </c>
    </row>
    <row r="75" spans="1:4" ht="22.95" customHeight="1" x14ac:dyDescent="0.45">
      <c r="A75" s="8"/>
      <c r="B75" s="601"/>
      <c r="C75" s="123">
        <v>63</v>
      </c>
      <c r="D75" s="124" t="s">
        <v>5</v>
      </c>
    </row>
    <row r="76" spans="1:4" ht="22.95" customHeight="1" x14ac:dyDescent="0.45">
      <c r="A76" s="8"/>
      <c r="B76" s="601"/>
      <c r="C76" s="123">
        <v>64</v>
      </c>
      <c r="D76" s="124" t="s">
        <v>4</v>
      </c>
    </row>
    <row r="77" spans="1:4" ht="22.95" customHeight="1" x14ac:dyDescent="0.45">
      <c r="A77" s="8"/>
      <c r="B77" s="601"/>
      <c r="C77" s="123">
        <v>65</v>
      </c>
      <c r="D77" s="126" t="s">
        <v>3</v>
      </c>
    </row>
    <row r="78" spans="1:4" ht="22.95" customHeight="1" x14ac:dyDescent="0.45">
      <c r="A78" s="8"/>
      <c r="B78" s="601"/>
      <c r="C78" s="123">
        <v>66</v>
      </c>
      <c r="D78" s="130" t="s">
        <v>2</v>
      </c>
    </row>
    <row r="79" spans="1:4" ht="22.95" customHeight="1" x14ac:dyDescent="0.45">
      <c r="A79" s="8"/>
      <c r="B79" s="601"/>
      <c r="C79" s="123">
        <v>67</v>
      </c>
      <c r="D79" s="124" t="s">
        <v>21</v>
      </c>
    </row>
    <row r="80" spans="1:4" ht="22.95" customHeight="1" x14ac:dyDescent="0.45">
      <c r="B80" s="601"/>
      <c r="C80" s="123">
        <v>68</v>
      </c>
      <c r="D80" s="124" t="s">
        <v>20</v>
      </c>
    </row>
    <row r="82" spans="1:5" x14ac:dyDescent="0.45">
      <c r="A82" s="2"/>
      <c r="C82" s="4"/>
      <c r="D82" s="5"/>
      <c r="E82" s="4"/>
    </row>
  </sheetData>
  <autoFilter ref="A1:E79" xr:uid="{00000000-0009-0000-0000-000001000000}"/>
  <mergeCells count="8">
    <mergeCell ref="B33:B34"/>
    <mergeCell ref="B51:B62"/>
    <mergeCell ref="B63:B80"/>
    <mergeCell ref="B2:B4"/>
    <mergeCell ref="B6:B10"/>
    <mergeCell ref="B11:B14"/>
    <mergeCell ref="B15:B18"/>
    <mergeCell ref="B29:B31"/>
  </mergeCells>
  <phoneticPr fontId="3"/>
  <hyperlinks>
    <hyperlink ref="D6" location="'０５．歳入・歳出、基金、町債'!Print_Area" display="歳入・歳出" xr:uid="{D1790FDF-A4A1-4944-A27F-16C2510E2F4E}"/>
    <hyperlink ref="D7" location="'０６．財政力指数'!A1" display="財政力指数の推移" xr:uid="{5354A8A6-C658-4DDD-BA14-D65A401A5402}"/>
    <hyperlink ref="D8" location="'０７．実質公債費比率'!A1" display="実質公債費比率の推移" xr:uid="{B90F9A6A-B352-430A-B223-2AC2FAF41DEC}"/>
    <hyperlink ref="D9" location="'０８．経常収支比率'!A1" display="経常収支比率の推移" xr:uid="{7F30AF97-AC51-41A1-B74C-EC7E8A589D33}"/>
    <hyperlink ref="D10" location="'０９．投資的経費比率'!A1" display="投資的経費率の推移" xr:uid="{F6B556EB-D620-40A3-A75E-C1F56CB328F1}"/>
    <hyperlink ref="D52" location="'５０．身近なデータ '!Print_Area" display="町予算" xr:uid="{AD39CD47-FC90-456D-A95A-570729D70841}"/>
    <hyperlink ref="D67" location="'５５．財政力指数'!A1" display="財政力指数" xr:uid="{4CDCDC12-1A88-4B48-ABB1-486E3E6544FE}"/>
    <hyperlink ref="D68" location="'５６．経常収支比率'!A1" display="経常収支比率" xr:uid="{2B869E80-3844-4EF6-A6DF-98E617B73DE7}"/>
    <hyperlink ref="D70" location="'５８．地方交付税'!A1" display="地方交付税" xr:uid="{F4C0E4AC-9839-459A-9EE5-2D824BE3D28B}"/>
    <hyperlink ref="D71" location="'５９．実質公債費比率'!A1" display="実質公債費比率" xr:uid="{7F7ED8FA-9BE1-4CDD-8ABF-5A3E0DD99543}"/>
    <hyperlink ref="D75" location="'６３．老年人口割合'!A1" display="老年人口（６５歳以上）割合" xr:uid="{0C024474-D9DC-4E07-9098-D66DF3D4D610}"/>
    <hyperlink ref="D2" location="'０１．人口'!A1" display="人口の推移" xr:uid="{70F9F9F7-EFFA-4461-A0F1-3420B06AE675}"/>
    <hyperlink ref="D3" location="'０２．世帯数等'!A1" display="世帯数、１世帯あたり世帯人員の推移" xr:uid="{0964E0C4-CD7E-40CD-9D86-7D6D84220D2C}"/>
    <hyperlink ref="D4" location="'０３．年層人口'!A1" display="年齢階層別人口の推移" xr:uid="{0A9B1506-BBE5-4055-8539-1A57A2F5DB58}"/>
    <hyperlink ref="D5" location="'０４．土地利用の推移'!A1" display="土地利用の推移" xr:uid="{0FF7598A-EAD7-445D-9F3A-ADE2CBBA903D}"/>
    <hyperlink ref="D12" location="'１１．下水道普及率'!A1" display="下水道普及率" xr:uid="{41C0FEE3-F8C1-49EC-A528-A6FCCCD3E766}"/>
    <hyperlink ref="D11" location="'１０．水道料金'!A1" display="水道料金" xr:uid="{84B379C3-06A8-4659-A675-68456A439EB6}"/>
    <hyperlink ref="D17" location="'１６．児童数推移'!A1" display="児童数の推移（小学生）" xr:uid="{3B985072-CF7D-4DBA-B7FF-DB742FD7025C}"/>
    <hyperlink ref="D18" location="'１７．生徒数推移'!A1" display="生徒数の推移（中学生）" xr:uid="{985379B7-3D42-4E0D-BD45-9C4C636E351D}"/>
    <hyperlink ref="D19" location="'１８．開催講座'!A1" display="生涯学習　開催講座の状況" xr:uid="{6FAB54C0-5BAC-42FF-8C5E-35368C89C055}"/>
    <hyperlink ref="D20" location="'１９．文化財'!A1" display="指定文化財・天然記念物の状況" xr:uid="{96A4314F-D089-4AAA-BFEE-8DB87A642B08}"/>
    <hyperlink ref="D21" location="'２０．図書館蔵書冊数'!A1" display="図書館蔵書冊数、町民一人当たり貸出数" xr:uid="{F6A49CBD-24D6-4DCA-B147-D23B468EFA66}"/>
    <hyperlink ref="D22" location="'２１．スポーツ施設'!A1" display="スポーツ施設の概要" xr:uid="{9F55CFEB-14F2-4456-A050-F05E77C09EC8}"/>
    <hyperlink ref="D25" location="'２４．出生率'!A1" display="出生数・出生率・合計特殊出生率の推移" xr:uid="{E2FFB169-5768-4C81-8E5F-4F6EB7FF9E82}"/>
    <hyperlink ref="D15" location="'１４．園施設'!A1" display="保育園・幼稚園の建物の状況" xr:uid="{C030E726-CC11-4E1B-99F9-6A3C7C7C22EA}"/>
    <hyperlink ref="D16" location="'１５．園児数推移'!Print_Area" display="園児数の推移" xr:uid="{6C94A365-79E1-4E97-A2C3-90D01AA81DC1}"/>
    <hyperlink ref="D26" location="'２５．集団がん検診'!A1" display="集団がん検診の実施状況と受診者数" xr:uid="{17F60AAE-09E6-4B21-AEFF-76D98114C51F}"/>
    <hyperlink ref="D27" location="'２６．医療機関施設数'!A1" display="医療関係施設数" xr:uid="{19EB6D01-4CB7-4474-8464-A96FEB88AF42}"/>
    <hyperlink ref="D28" location="'２７．乳幼児インフル'!A1" display="乳幼児インフルエンザ予防接種費用助成の状況" xr:uid="{638752CF-DAF4-4468-9D20-35BC82941C64}"/>
    <hyperlink ref="D29" location="'２８．高齢者の人口と高齢化率の推移'!A1" display="高齢者の人口と高齢化率の推移" xr:uid="{EFCDC184-69CC-4602-9C92-F8A71E98EBA9}"/>
    <hyperlink ref="D30" location="'２９．地区別高齢化率の推移'!A1" display="地区別高齢化率の推移" xr:uid="{2CD7618B-B744-4D2E-B24E-BE36DE2612E1}"/>
    <hyperlink ref="D31" location="'３０．要介護認定者数'!A1" display="要介護（要支援）認定者数の推移" xr:uid="{2D6E4BFC-33EF-4B4A-80B2-52408A885318}"/>
    <hyperlink ref="D32" location="'３１．シニアクラブ会員数'!A1" display="シニアクラブの地区別会員数" xr:uid="{3593AA1A-5484-43C8-9C80-4B29B8ABFFF8}"/>
    <hyperlink ref="D13" location="'１２．上水道の整備状況'!A1" display="上水道の整備状況" xr:uid="{930A6A77-0238-4BAA-B02C-CD9FABDE8353}"/>
    <hyperlink ref="D14" location="'１３．下水道の整備状況'!A1" display="下水道の整備状況" xr:uid="{FFA597D5-3B05-46B9-A2D8-AF2D43A6CC4D}"/>
    <hyperlink ref="D33" location="'３２．救急'!A1" display="内容別救急出動件数の推移" xr:uid="{64D21A50-05FD-45E2-8339-8A227A0BF203}"/>
    <hyperlink ref="D34" location="'３３．火災'!A1" display="種別火災発生件数" xr:uid="{CC2BC6DD-43AB-49B0-B972-95AB976ECC4C}"/>
    <hyperlink ref="D35" location="'３４．刑法犯罪'!A1" display="刑法犯罪認知件数の推移" xr:uid="{A2FA1293-717F-4B37-B53D-37E891BFD621}"/>
    <hyperlink ref="D36" location="'３５．ごみ収集量'!A1" display="ごみ収集量の推移（収集ごみ）" xr:uid="{6ECE79E1-8372-468C-AF0A-E1AF0CB8A8D2}"/>
    <hyperlink ref="D40" location="'３９．商業 '!A1" display="卸売・小売業の推移" xr:uid="{37D26C46-1FFF-44D5-A4A1-42F4E4EC27BE}"/>
    <hyperlink ref="D41" location="'４０．工業 '!A1" display="製造業事業所数推移（従業者4人以上の事業所）" xr:uid="{65F8F0A6-F184-4742-B15C-4EB756CB1C83}"/>
    <hyperlink ref="D43" location="'４2．町道の整備状況'!A1" display="町道の整備状況" xr:uid="{C5A8178C-34C8-48DA-8C31-72F2471CEEC4}"/>
    <hyperlink ref="D44" location="'４3．歩道設置状況'!Print_Area" display="町道の歩道設置状況" xr:uid="{CD765798-6430-4EFE-A8B1-1284712F744E}"/>
    <hyperlink ref="D46" location="'４５．オレンジバス '!A1" display="オレンジバス年間利用者数の推移" xr:uid="{4EB47D78-B406-4B82-B9A9-3F36E08E0171}"/>
    <hyperlink ref="D47" location="'４6．交通事故'!A1" display="交通事故発生件数、死傷者数の推移" xr:uid="{54FB137C-F725-463A-A142-F4B80FBB50E8}"/>
    <hyperlink ref="D48" location="'４7．公園'!A1" display="公園の状況" xr:uid="{4C27F9EF-8808-4DCE-8C96-33A79B204F40}"/>
    <hyperlink ref="D50" location="'４９．広域行政 '!A1" display="東員町が参加している主な広域行政組織等" xr:uid="{78877A68-9191-4100-8161-DCAB9F8AA923}"/>
    <hyperlink ref="D63" location="'５１．人口増減率'!A1" display="人口増減率" xr:uid="{750366FE-BC32-419B-8331-42B21B6B6610}"/>
    <hyperlink ref="D65" location="'５３．婚姻率 '!A1" display="婚姻率（人口千人当たり）" xr:uid="{71D1C054-E148-419E-8552-4B2FDB372342}"/>
    <hyperlink ref="D66" location="'５４．外国人登録人口'!A1" display="外国人住民数" xr:uid="{E82FEBF4-24DF-4B8F-A8A9-6AFBD8FE04C2}"/>
    <hyperlink ref="D69" location="'５７．市町税徴収率'!A1" display="市町税徴収率" xr:uid="{D85860F9-B163-4C54-93CF-F46126BD9ED1}"/>
    <hyperlink ref="D53" location="'５０．身近なデータ '!Print_Area" display="町税" xr:uid="{2EE71652-632C-4439-9984-4D1455C5FD94}"/>
    <hyperlink ref="D54" location="'５０．身近なデータ '!Print_Area" display="人口" xr:uid="{4F4FF964-1817-4A36-852F-A57DFAEA8FE7}"/>
    <hyperlink ref="D37" location="'３６．産業別就業者'!A1" display="産業別就業人口の推移" xr:uid="{C8758CD2-563E-4377-93FE-FC5ABA709846}"/>
    <hyperlink ref="D38" location="'３７．昼間流出人口'!A1" display="昼間流出人口の推移" xr:uid="{FF73021B-EA1B-42D1-8382-25CB8CA3079C}"/>
    <hyperlink ref="D39" location="'３８．農家・耕地 '!A1" display="総農家数及び経営耕地面積の推移" xr:uid="{E66F7A01-3214-48AC-8BF6-6F4638257FE7}"/>
    <hyperlink ref="D51" location="'５０．身近なデータ '!A1" display="町職員" xr:uid="{B1AFC4E5-3C5A-407C-9341-14048545A3BE}"/>
    <hyperlink ref="D73" location="'６１．年少人口割合'!A1" display="年少人口（０歳～１４歳）割合" xr:uid="{83D6DF66-F3A3-4C33-8401-1995D4E72CEB}"/>
    <hyperlink ref="D74" location="'６２．生産年齢人口割合'!A1" display="生産年齢人口（１５歳～６４歳）割合" xr:uid="{2F1F38DC-0802-461F-9DF2-37A31F8AA4C2}"/>
    <hyperlink ref="D45" location="'４４．地籍調査進捗率'!Print_Area" display="地籍調査進捗率" xr:uid="{8C6483F7-CF9C-4B15-BDDE-A0FFE322BE15}"/>
    <hyperlink ref="D49" location="'４８．コミュニティ補助金等'!Print_Area" display="自治会のコミュニティ活動事業に対する補助金の推移" xr:uid="{CEEDD04E-4671-4601-BE57-9E3869D51D34}"/>
    <hyperlink ref="D24" location="'２３．女性登用'!A1" display="女性委員の登用状況" xr:uid="{75A83F58-3750-484F-9EFA-49606C1C09BA}"/>
    <hyperlink ref="D23" location="'２２．市民活動'!A1" display="とういん市民活動支援センター登録団体" xr:uid="{8ACE7709-F372-4E2B-AB72-ECC7E5E59399}"/>
    <hyperlink ref="D72" location="'６０．職員数'!A1" display="市町の職員数（人口千人当たり）" xr:uid="{4EE3D277-A2DB-44AF-8C4D-AC5BBC63AD28}"/>
    <hyperlink ref="D78" location="'６６．高齢者ﾒｲﾄ・ｻﾎﾟ'!Print_Area" display="認知症キャラバンメイト及びサポーターの1人当たり担当高齢者人口" xr:uid="{99183B0B-D8D3-4556-8C9E-84BF4BA7FD54}"/>
    <hyperlink ref="D77" location="'６５．後期高齢収納率'!A1" display="後期高齢医療保険料収納率（現年度分）" xr:uid="{34232576-F9E3-40AC-980A-41033F36780D}"/>
    <hyperlink ref="D76" location="'６４．国保収納率'!A1" display="国民健康保険料収納率（現年度分）" xr:uid="{ADEAC816-B3A7-48B9-8158-F6B017C3A1DB}"/>
    <hyperlink ref="D55" location="'５０．身近なデータ '!Print_Area" display="人口密度" xr:uid="{E3E58917-70EC-4F3B-A767-99FB1C4F8FE4}"/>
    <hyperlink ref="D56" location="'５０．身近なデータ '!Print_Area" display="出生" xr:uid="{0160DDDA-DE98-4BF1-9917-E4C61C14E6CF}"/>
    <hyperlink ref="D57" location="'５０．身近なデータ '!Print_Area" display="死亡" xr:uid="{E1514A5C-A101-41E4-83B2-84DC7F69155A}"/>
    <hyperlink ref="D58" location="'５０．身近なデータ '!Print_Area" display="転入" xr:uid="{F99264F4-B87B-475F-9866-484D773A1BAF}"/>
    <hyperlink ref="D59" location="'５０．身近なデータ '!Print_Area" display="転出" xr:uid="{2F682AF9-56F9-42BD-95C0-129E878A70DA}"/>
    <hyperlink ref="D60" location="'５０．身近なデータ '!Print_Area" display="世帯人員" xr:uid="{E054D06F-53EB-4008-BEE7-D89773B5524F}"/>
    <hyperlink ref="D61" location="'５０．身近なデータ '!Print_Area" display="結婚" xr:uid="{7D40E161-4D48-4927-A3E0-E3215379E3CF}"/>
    <hyperlink ref="D79" location="'６７．平均寿命（男）'!A1" display="平均寿命（男）" xr:uid="{2B2AA865-C831-410F-8C24-C2A1BE9459DA}"/>
    <hyperlink ref="D80" location="'６８．平均寿命（女）'!A1" display="平均寿命（女）" xr:uid="{FCDD25C2-50A3-4A60-A7FB-41211A49DB4B}"/>
    <hyperlink ref="D64" location="'５２．出生率 '!A1" display="出生率（人口千人当たり）" xr:uid="{8EB4131D-EF70-4E9F-9CA4-F5445C8FAF98}"/>
    <hyperlink ref="D62" location="'６９．健康寿命'!A1" display="健康寿命" xr:uid="{9BD74892-D9C4-4819-B72F-E09885A76D6E}"/>
    <hyperlink ref="D42" location="'４１．観光'!A1" display="観光レクリエーション入込客数" xr:uid="{4C2D2A1E-FF88-4DB9-8A27-FE4B066AB78F}"/>
  </hyperlinks>
  <printOptions horizontalCentered="1"/>
  <pageMargins left="0.25" right="0.25" top="0.75" bottom="0.75" header="0.3" footer="0.3"/>
  <pageSetup paperSize="9" orientation="portrait" r:id="rId1"/>
  <rowBreaks count="2" manualBreakCount="2">
    <brk id="28" max="3" man="1"/>
    <brk id="50" max="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92FEA-5CCC-4FE8-AD9F-EA16C474959F}">
  <sheetPr>
    <tabColor rgb="FFFFFF00"/>
    <pageSetUpPr fitToPage="1"/>
  </sheetPr>
  <dimension ref="A1:M91"/>
  <sheetViews>
    <sheetView view="pageBreakPreview" topLeftCell="A70" zoomScaleNormal="100" zoomScaleSheetLayoutView="100" zoomScalePageLayoutView="85" workbookViewId="0">
      <selection activeCell="D14" sqref="D14"/>
    </sheetView>
  </sheetViews>
  <sheetFormatPr defaultColWidth="8.09765625" defaultRowHeight="13.2" x14ac:dyDescent="0.45"/>
  <cols>
    <col min="1" max="1" width="8.09765625" style="33"/>
    <col min="2" max="4" width="10" style="33" customWidth="1"/>
    <col min="5" max="9" width="8.09765625" style="33"/>
    <col min="10" max="11" width="9" style="22" customWidth="1"/>
    <col min="12" max="12" width="8.09765625" style="22"/>
    <col min="13" max="16384" width="8.09765625" style="33"/>
  </cols>
  <sheetData>
    <row r="1" spans="1:13" ht="24.75" customHeight="1" x14ac:dyDescent="0.45">
      <c r="A1" s="161" t="s">
        <v>97</v>
      </c>
      <c r="B1" s="163"/>
      <c r="C1" s="163"/>
      <c r="D1" s="163"/>
      <c r="E1" s="163"/>
      <c r="F1" s="163"/>
      <c r="G1" s="163"/>
      <c r="H1" s="163"/>
      <c r="I1" s="163"/>
      <c r="J1" s="166"/>
      <c r="K1" s="166"/>
      <c r="L1" s="166"/>
      <c r="M1" s="163"/>
    </row>
    <row r="2" spans="1:13" x14ac:dyDescent="0.45">
      <c r="A2" s="163"/>
      <c r="B2" s="163"/>
      <c r="C2" s="163"/>
      <c r="D2" s="163"/>
      <c r="E2" s="163"/>
      <c r="F2" s="163"/>
      <c r="G2" s="163"/>
      <c r="H2" s="163"/>
      <c r="I2" s="163"/>
      <c r="J2" s="166"/>
      <c r="K2" s="166"/>
      <c r="L2" s="166"/>
      <c r="M2" s="240" t="s">
        <v>1561</v>
      </c>
    </row>
    <row r="3" spans="1:13" x14ac:dyDescent="0.45">
      <c r="A3" s="163" t="s">
        <v>1562</v>
      </c>
      <c r="B3" s="163"/>
      <c r="C3" s="163"/>
      <c r="D3" s="163"/>
      <c r="E3" s="240"/>
      <c r="F3" s="163"/>
      <c r="G3" s="163"/>
      <c r="H3" s="163"/>
      <c r="I3" s="163"/>
      <c r="J3" s="166"/>
      <c r="K3" s="166"/>
      <c r="L3" s="166"/>
      <c r="M3" s="163"/>
    </row>
    <row r="4" spans="1:13" x14ac:dyDescent="0.45">
      <c r="A4" s="164" t="s">
        <v>195</v>
      </c>
      <c r="B4" s="164" t="s">
        <v>1563</v>
      </c>
      <c r="C4" s="164" t="s">
        <v>1564</v>
      </c>
      <c r="D4" s="164" t="s">
        <v>1565</v>
      </c>
      <c r="E4" s="164" t="s">
        <v>1213</v>
      </c>
      <c r="F4" s="163"/>
      <c r="G4" s="163"/>
      <c r="H4" s="163"/>
      <c r="I4" s="163"/>
      <c r="J4" s="166"/>
      <c r="K4" s="166"/>
      <c r="L4" s="166"/>
      <c r="M4" s="163"/>
    </row>
    <row r="5" spans="1:13" x14ac:dyDescent="0.45">
      <c r="A5" s="167" t="s">
        <v>270</v>
      </c>
      <c r="B5" s="178">
        <v>213</v>
      </c>
      <c r="C5" s="178">
        <v>245</v>
      </c>
      <c r="D5" s="178">
        <v>266</v>
      </c>
      <c r="E5" s="178">
        <f t="shared" ref="E5:E10" si="0">SUM(B5:D5)</f>
        <v>724</v>
      </c>
      <c r="F5" s="163"/>
      <c r="G5" s="163"/>
      <c r="H5" s="163"/>
      <c r="I5" s="163"/>
      <c r="J5" s="166"/>
      <c r="K5" s="166"/>
      <c r="L5" s="166"/>
      <c r="M5" s="163"/>
    </row>
    <row r="6" spans="1:13" x14ac:dyDescent="0.45">
      <c r="A6" s="167" t="s">
        <v>256</v>
      </c>
      <c r="B6" s="178">
        <v>236</v>
      </c>
      <c r="C6" s="178">
        <v>212</v>
      </c>
      <c r="D6" s="178">
        <v>240</v>
      </c>
      <c r="E6" s="178">
        <f t="shared" si="0"/>
        <v>688</v>
      </c>
      <c r="F6" s="163"/>
      <c r="G6" s="163"/>
      <c r="H6" s="163"/>
      <c r="I6" s="163"/>
      <c r="J6" s="166"/>
      <c r="K6" s="166"/>
      <c r="L6" s="166"/>
      <c r="M6" s="163"/>
    </row>
    <row r="7" spans="1:13" x14ac:dyDescent="0.45">
      <c r="A7" s="167" t="s">
        <v>271</v>
      </c>
      <c r="B7" s="178">
        <v>213</v>
      </c>
      <c r="C7" s="178">
        <v>237</v>
      </c>
      <c r="D7" s="178">
        <v>212</v>
      </c>
      <c r="E7" s="178">
        <f t="shared" si="0"/>
        <v>662</v>
      </c>
      <c r="F7" s="163"/>
      <c r="G7" s="163"/>
      <c r="H7" s="163"/>
      <c r="I7" s="163"/>
      <c r="J7" s="166"/>
      <c r="K7" s="166"/>
      <c r="L7" s="166"/>
      <c r="M7" s="163"/>
    </row>
    <row r="8" spans="1:13" x14ac:dyDescent="0.45">
      <c r="A8" s="167" t="s">
        <v>272</v>
      </c>
      <c r="B8" s="178">
        <v>213</v>
      </c>
      <c r="C8" s="178">
        <v>212</v>
      </c>
      <c r="D8" s="178">
        <v>238</v>
      </c>
      <c r="E8" s="178">
        <f t="shared" si="0"/>
        <v>663</v>
      </c>
      <c r="F8" s="163"/>
      <c r="G8" s="163"/>
      <c r="H8" s="163"/>
      <c r="I8" s="163"/>
      <c r="J8" s="166"/>
      <c r="K8" s="166"/>
      <c r="L8" s="166"/>
      <c r="M8" s="163"/>
    </row>
    <row r="9" spans="1:13" x14ac:dyDescent="0.45">
      <c r="A9" s="167" t="s">
        <v>179</v>
      </c>
      <c r="B9" s="178">
        <v>230</v>
      </c>
      <c r="C9" s="178">
        <v>213</v>
      </c>
      <c r="D9" s="178">
        <v>212</v>
      </c>
      <c r="E9" s="178">
        <f t="shared" si="0"/>
        <v>655</v>
      </c>
      <c r="F9" s="163"/>
      <c r="G9" s="163"/>
      <c r="H9" s="163"/>
      <c r="I9" s="163"/>
      <c r="J9" s="166"/>
      <c r="K9" s="166"/>
      <c r="L9" s="166"/>
      <c r="M9" s="163"/>
    </row>
    <row r="10" spans="1:13" x14ac:dyDescent="0.45">
      <c r="A10" s="167" t="s">
        <v>283</v>
      </c>
      <c r="B10" s="178">
        <v>227</v>
      </c>
      <c r="C10" s="178">
        <v>227</v>
      </c>
      <c r="D10" s="178">
        <v>216</v>
      </c>
      <c r="E10" s="178">
        <f t="shared" si="0"/>
        <v>670</v>
      </c>
      <c r="F10" s="163"/>
      <c r="G10" s="163"/>
      <c r="H10" s="163"/>
      <c r="I10" s="163"/>
      <c r="J10" s="166"/>
      <c r="K10" s="166"/>
      <c r="L10" s="166"/>
      <c r="M10" s="163"/>
    </row>
    <row r="11" spans="1:13" x14ac:dyDescent="0.45">
      <c r="A11" s="167" t="s">
        <v>249</v>
      </c>
      <c r="B11" s="178">
        <v>259</v>
      </c>
      <c r="C11" s="178">
        <v>228</v>
      </c>
      <c r="D11" s="178">
        <v>225</v>
      </c>
      <c r="E11" s="178">
        <f t="shared" ref="E11:E23" si="1">SUM(B11:D11)</f>
        <v>712</v>
      </c>
      <c r="F11" s="163"/>
      <c r="G11" s="163"/>
      <c r="H11" s="163"/>
      <c r="I11" s="163"/>
      <c r="J11" s="166"/>
      <c r="K11" s="166"/>
      <c r="L11" s="166"/>
      <c r="M11" s="163"/>
    </row>
    <row r="12" spans="1:13" x14ac:dyDescent="0.45">
      <c r="A12" s="167" t="s">
        <v>831</v>
      </c>
      <c r="B12" s="178">
        <v>241</v>
      </c>
      <c r="C12" s="178">
        <v>258</v>
      </c>
      <c r="D12" s="178">
        <v>227</v>
      </c>
      <c r="E12" s="178">
        <f t="shared" si="1"/>
        <v>726</v>
      </c>
      <c r="F12" s="163"/>
      <c r="G12" s="163"/>
      <c r="H12" s="163"/>
      <c r="I12" s="163"/>
      <c r="J12" s="166"/>
      <c r="K12" s="166"/>
      <c r="L12" s="166"/>
      <c r="M12" s="163"/>
    </row>
    <row r="13" spans="1:13" x14ac:dyDescent="0.45">
      <c r="A13" s="167" t="s">
        <v>1436</v>
      </c>
      <c r="B13" s="178">
        <v>225</v>
      </c>
      <c r="C13" s="178">
        <v>245</v>
      </c>
      <c r="D13" s="178">
        <v>259</v>
      </c>
      <c r="E13" s="178">
        <f t="shared" si="1"/>
        <v>729</v>
      </c>
      <c r="F13" s="163"/>
      <c r="G13" s="163"/>
      <c r="H13" s="163"/>
      <c r="I13" s="163"/>
      <c r="J13" s="166"/>
      <c r="K13" s="166"/>
      <c r="L13" s="166"/>
      <c r="M13" s="163"/>
    </row>
    <row r="14" spans="1:13" x14ac:dyDescent="0.45">
      <c r="A14" s="167" t="s">
        <v>238</v>
      </c>
      <c r="B14" s="178">
        <v>240</v>
      </c>
      <c r="C14" s="178">
        <v>224</v>
      </c>
      <c r="D14" s="178">
        <v>244</v>
      </c>
      <c r="E14" s="178">
        <f t="shared" si="1"/>
        <v>708</v>
      </c>
      <c r="F14" s="163"/>
      <c r="G14" s="163"/>
      <c r="H14" s="163"/>
      <c r="I14" s="163"/>
      <c r="J14" s="166"/>
      <c r="K14" s="166"/>
      <c r="L14" s="166"/>
      <c r="M14" s="163"/>
    </row>
    <row r="15" spans="1:13" x14ac:dyDescent="0.45">
      <c r="A15" s="167" t="s">
        <v>253</v>
      </c>
      <c r="B15" s="178">
        <v>235</v>
      </c>
      <c r="C15" s="178">
        <v>240</v>
      </c>
      <c r="D15" s="178">
        <v>225</v>
      </c>
      <c r="E15" s="178">
        <f t="shared" si="1"/>
        <v>700</v>
      </c>
      <c r="F15" s="163"/>
      <c r="G15" s="163"/>
      <c r="H15" s="163"/>
      <c r="I15" s="163"/>
      <c r="J15" s="166"/>
      <c r="K15" s="166"/>
      <c r="L15" s="166"/>
      <c r="M15" s="163"/>
    </row>
    <row r="16" spans="1:13" x14ac:dyDescent="0.45">
      <c r="A16" s="167" t="s">
        <v>1289</v>
      </c>
      <c r="B16" s="178">
        <v>220</v>
      </c>
      <c r="C16" s="178">
        <v>233</v>
      </c>
      <c r="D16" s="178">
        <v>239</v>
      </c>
      <c r="E16" s="178">
        <f t="shared" si="1"/>
        <v>692</v>
      </c>
      <c r="F16" s="163"/>
      <c r="G16" s="163"/>
      <c r="H16" s="163"/>
      <c r="I16" s="163"/>
      <c r="J16" s="166"/>
      <c r="K16" s="166"/>
      <c r="L16" s="166"/>
      <c r="M16" s="163"/>
    </row>
    <row r="17" spans="1:13" x14ac:dyDescent="0.45">
      <c r="A17" s="167" t="s">
        <v>1437</v>
      </c>
      <c r="B17" s="241">
        <v>232</v>
      </c>
      <c r="C17" s="241">
        <v>219</v>
      </c>
      <c r="D17" s="241">
        <v>234</v>
      </c>
      <c r="E17" s="241">
        <f t="shared" si="1"/>
        <v>685</v>
      </c>
      <c r="F17" s="163"/>
      <c r="G17" s="163"/>
      <c r="H17" s="163"/>
      <c r="I17" s="163"/>
      <c r="J17" s="166"/>
      <c r="K17" s="166"/>
      <c r="L17" s="166"/>
      <c r="M17" s="163"/>
    </row>
    <row r="18" spans="1:13" x14ac:dyDescent="0.45">
      <c r="A18" s="167" t="s">
        <v>642</v>
      </c>
      <c r="B18" s="241">
        <v>221</v>
      </c>
      <c r="C18" s="241">
        <v>233</v>
      </c>
      <c r="D18" s="241">
        <v>220</v>
      </c>
      <c r="E18" s="241">
        <f t="shared" si="1"/>
        <v>674</v>
      </c>
      <c r="F18" s="163"/>
      <c r="G18" s="163"/>
      <c r="H18" s="163"/>
      <c r="I18" s="163"/>
      <c r="J18" s="166"/>
      <c r="K18" s="166"/>
      <c r="L18" s="166"/>
      <c r="M18" s="163"/>
    </row>
    <row r="19" spans="1:13" x14ac:dyDescent="0.45">
      <c r="A19" s="242" t="s">
        <v>663</v>
      </c>
      <c r="B19" s="241">
        <v>229</v>
      </c>
      <c r="C19" s="241">
        <v>221</v>
      </c>
      <c r="D19" s="241">
        <v>232</v>
      </c>
      <c r="E19" s="241">
        <f t="shared" si="1"/>
        <v>682</v>
      </c>
      <c r="F19" s="163"/>
      <c r="G19" s="163"/>
      <c r="H19" s="163"/>
      <c r="I19" s="163"/>
      <c r="J19" s="166"/>
      <c r="K19" s="166"/>
      <c r="L19" s="166"/>
      <c r="M19" s="163"/>
    </row>
    <row r="20" spans="1:13" x14ac:dyDescent="0.45">
      <c r="A20" s="242" t="s">
        <v>664</v>
      </c>
      <c r="B20" s="241">
        <v>267</v>
      </c>
      <c r="C20" s="241">
        <v>227</v>
      </c>
      <c r="D20" s="241">
        <v>221</v>
      </c>
      <c r="E20" s="241">
        <f t="shared" si="1"/>
        <v>715</v>
      </c>
      <c r="F20" s="163"/>
      <c r="G20" s="163"/>
      <c r="H20" s="163"/>
      <c r="I20" s="163"/>
      <c r="J20" s="163"/>
      <c r="K20" s="163"/>
      <c r="L20" s="163"/>
      <c r="M20" s="163"/>
    </row>
    <row r="21" spans="1:13" x14ac:dyDescent="0.45">
      <c r="A21" s="242" t="s">
        <v>1578</v>
      </c>
      <c r="B21" s="241">
        <v>225</v>
      </c>
      <c r="C21" s="241">
        <v>268</v>
      </c>
      <c r="D21" s="241">
        <v>227</v>
      </c>
      <c r="E21" s="241">
        <f t="shared" si="1"/>
        <v>720</v>
      </c>
      <c r="F21" s="163"/>
      <c r="G21" s="163"/>
      <c r="H21" s="163"/>
      <c r="I21" s="163"/>
      <c r="J21" s="163"/>
      <c r="K21" s="163"/>
      <c r="L21" s="163"/>
      <c r="M21" s="163"/>
    </row>
    <row r="22" spans="1:13" x14ac:dyDescent="0.45">
      <c r="A22" s="242" t="s">
        <v>645</v>
      </c>
      <c r="B22" s="241">
        <v>243</v>
      </c>
      <c r="C22" s="241">
        <v>226</v>
      </c>
      <c r="D22" s="241">
        <v>268</v>
      </c>
      <c r="E22" s="241">
        <f t="shared" si="1"/>
        <v>737</v>
      </c>
      <c r="F22" s="163"/>
      <c r="G22" s="163"/>
      <c r="H22" s="163"/>
      <c r="I22" s="163"/>
      <c r="J22" s="163"/>
      <c r="K22" s="163"/>
      <c r="L22" s="163"/>
      <c r="M22" s="163"/>
    </row>
    <row r="23" spans="1:13" x14ac:dyDescent="0.45">
      <c r="A23" s="242" t="s">
        <v>1579</v>
      </c>
      <c r="B23" s="241">
        <v>215</v>
      </c>
      <c r="C23" s="241">
        <v>236</v>
      </c>
      <c r="D23" s="241">
        <v>218</v>
      </c>
      <c r="E23" s="241">
        <f t="shared" si="1"/>
        <v>669</v>
      </c>
      <c r="F23" s="163"/>
      <c r="G23" s="163"/>
      <c r="H23" s="163"/>
      <c r="I23" s="163"/>
      <c r="J23" s="163"/>
      <c r="K23" s="163"/>
      <c r="L23" s="163"/>
      <c r="M23" s="163"/>
    </row>
    <row r="24" spans="1:13" x14ac:dyDescent="0.45">
      <c r="A24" s="163"/>
      <c r="B24" s="163"/>
      <c r="C24" s="163"/>
      <c r="D24" s="163"/>
      <c r="E24" s="163"/>
      <c r="F24" s="163"/>
      <c r="G24" s="163"/>
      <c r="H24" s="163"/>
      <c r="I24" s="163"/>
      <c r="J24" s="166"/>
      <c r="K24" s="166"/>
      <c r="L24" s="166"/>
      <c r="M24" s="163"/>
    </row>
    <row r="47" spans="1:12" x14ac:dyDescent="0.45">
      <c r="A47" s="163" t="s">
        <v>1580</v>
      </c>
      <c r="B47" s="166"/>
      <c r="C47" s="166"/>
      <c r="D47" s="166"/>
      <c r="E47" s="163"/>
      <c r="J47" s="33"/>
      <c r="K47" s="33"/>
      <c r="L47" s="33"/>
    </row>
    <row r="48" spans="1:12" x14ac:dyDescent="0.45">
      <c r="A48" s="164" t="s">
        <v>195</v>
      </c>
      <c r="B48" s="244" t="s">
        <v>1581</v>
      </c>
      <c r="C48" s="244" t="s">
        <v>1582</v>
      </c>
      <c r="D48" s="164" t="s">
        <v>1213</v>
      </c>
      <c r="E48" s="163"/>
      <c r="J48" s="33"/>
      <c r="K48" s="33"/>
      <c r="L48" s="33"/>
    </row>
    <row r="49" spans="1:12" x14ac:dyDescent="0.2">
      <c r="A49" s="167" t="s">
        <v>1583</v>
      </c>
      <c r="B49" s="245">
        <v>365</v>
      </c>
      <c r="C49" s="245">
        <v>435</v>
      </c>
      <c r="D49" s="245">
        <f>SUM(B49:C49)</f>
        <v>800</v>
      </c>
      <c r="E49" s="163"/>
      <c r="J49" s="33"/>
      <c r="K49" s="33"/>
      <c r="L49" s="33"/>
    </row>
    <row r="50" spans="1:12" x14ac:dyDescent="0.2">
      <c r="A50" s="167" t="s">
        <v>1584</v>
      </c>
      <c r="B50" s="245">
        <v>348</v>
      </c>
      <c r="C50" s="245">
        <v>421</v>
      </c>
      <c r="D50" s="245">
        <f>SUM(B50:C50)</f>
        <v>769</v>
      </c>
      <c r="E50" s="163"/>
      <c r="J50" s="33"/>
      <c r="K50" s="33"/>
      <c r="L50" s="33"/>
    </row>
    <row r="51" spans="1:12" x14ac:dyDescent="0.2">
      <c r="A51" s="167" t="s">
        <v>270</v>
      </c>
      <c r="B51" s="245">
        <v>348</v>
      </c>
      <c r="C51" s="245">
        <v>376</v>
      </c>
      <c r="D51" s="245">
        <f>SUM(B51:C51)</f>
        <v>724</v>
      </c>
      <c r="E51" s="163"/>
      <c r="J51" s="33"/>
      <c r="K51" s="33"/>
      <c r="L51" s="33"/>
    </row>
    <row r="52" spans="1:12" x14ac:dyDescent="0.2">
      <c r="A52" s="167" t="s">
        <v>256</v>
      </c>
      <c r="B52" s="245">
        <v>346</v>
      </c>
      <c r="C52" s="245">
        <v>342</v>
      </c>
      <c r="D52" s="245">
        <f>SUM(B52:C52)</f>
        <v>688</v>
      </c>
      <c r="E52" s="163"/>
      <c r="J52" s="33"/>
      <c r="K52" s="33"/>
      <c r="L52" s="33"/>
    </row>
    <row r="53" spans="1:12" x14ac:dyDescent="0.2">
      <c r="A53" s="167" t="s">
        <v>271</v>
      </c>
      <c r="B53" s="245">
        <v>341</v>
      </c>
      <c r="C53" s="245">
        <v>321</v>
      </c>
      <c r="D53" s="245">
        <f t="shared" ref="D53:D65" si="2">SUM(B53:C53)</f>
        <v>662</v>
      </c>
      <c r="E53" s="163"/>
      <c r="J53" s="33"/>
      <c r="K53" s="33"/>
      <c r="L53" s="33"/>
    </row>
    <row r="54" spans="1:12" x14ac:dyDescent="0.2">
      <c r="A54" s="167" t="s">
        <v>272</v>
      </c>
      <c r="B54" s="245">
        <v>367</v>
      </c>
      <c r="C54" s="245">
        <v>296</v>
      </c>
      <c r="D54" s="245">
        <f t="shared" si="2"/>
        <v>663</v>
      </c>
      <c r="E54" s="163"/>
      <c r="J54" s="33"/>
      <c r="K54" s="33"/>
      <c r="L54" s="33"/>
    </row>
    <row r="55" spans="1:12" x14ac:dyDescent="0.2">
      <c r="A55" s="167" t="s">
        <v>179</v>
      </c>
      <c r="B55" s="245">
        <v>362</v>
      </c>
      <c r="C55" s="245">
        <v>293</v>
      </c>
      <c r="D55" s="245">
        <f t="shared" si="2"/>
        <v>655</v>
      </c>
      <c r="E55" s="163"/>
      <c r="J55" s="33"/>
      <c r="K55" s="33"/>
      <c r="L55" s="33"/>
    </row>
    <row r="56" spans="1:12" x14ac:dyDescent="0.2">
      <c r="A56" s="167" t="s">
        <v>283</v>
      </c>
      <c r="B56" s="245">
        <v>376</v>
      </c>
      <c r="C56" s="245">
        <v>294</v>
      </c>
      <c r="D56" s="245">
        <f t="shared" si="2"/>
        <v>670</v>
      </c>
      <c r="E56" s="163"/>
      <c r="J56" s="33"/>
      <c r="K56" s="33"/>
      <c r="L56" s="33"/>
    </row>
    <row r="57" spans="1:12" x14ac:dyDescent="0.2">
      <c r="A57" s="167" t="s">
        <v>249</v>
      </c>
      <c r="B57" s="245">
        <v>396</v>
      </c>
      <c r="C57" s="245">
        <v>316</v>
      </c>
      <c r="D57" s="245">
        <f t="shared" si="2"/>
        <v>712</v>
      </c>
      <c r="E57" s="163"/>
      <c r="J57" s="33"/>
      <c r="K57" s="33"/>
      <c r="L57" s="33"/>
    </row>
    <row r="58" spans="1:12" x14ac:dyDescent="0.2">
      <c r="A58" s="167" t="s">
        <v>275</v>
      </c>
      <c r="B58" s="245">
        <v>408</v>
      </c>
      <c r="C58" s="245">
        <v>318</v>
      </c>
      <c r="D58" s="245">
        <f t="shared" si="2"/>
        <v>726</v>
      </c>
      <c r="E58" s="163"/>
      <c r="J58" s="33"/>
      <c r="K58" s="33"/>
      <c r="L58" s="33"/>
    </row>
    <row r="59" spans="1:12" x14ac:dyDescent="0.2">
      <c r="A59" s="167" t="s">
        <v>1436</v>
      </c>
      <c r="B59" s="245">
        <v>397</v>
      </c>
      <c r="C59" s="245">
        <v>332</v>
      </c>
      <c r="D59" s="245">
        <f t="shared" si="2"/>
        <v>729</v>
      </c>
      <c r="E59" s="163"/>
      <c r="J59" s="33"/>
      <c r="K59" s="33"/>
      <c r="L59" s="33"/>
    </row>
    <row r="60" spans="1:12" x14ac:dyDescent="0.2">
      <c r="A60" s="167" t="s">
        <v>238</v>
      </c>
      <c r="B60" s="245">
        <v>380</v>
      </c>
      <c r="C60" s="245">
        <v>328</v>
      </c>
      <c r="D60" s="245">
        <f t="shared" si="2"/>
        <v>708</v>
      </c>
      <c r="E60" s="163"/>
      <c r="J60" s="33"/>
      <c r="K60" s="33"/>
      <c r="L60" s="33"/>
    </row>
    <row r="61" spans="1:12" x14ac:dyDescent="0.2">
      <c r="A61" s="167" t="s">
        <v>253</v>
      </c>
      <c r="B61" s="245">
        <v>383</v>
      </c>
      <c r="C61" s="245">
        <v>317</v>
      </c>
      <c r="D61" s="245">
        <f t="shared" si="2"/>
        <v>700</v>
      </c>
      <c r="E61" s="163"/>
      <c r="J61" s="33"/>
      <c r="K61" s="33"/>
      <c r="L61" s="33"/>
    </row>
    <row r="62" spans="1:12" x14ac:dyDescent="0.2">
      <c r="A62" s="167" t="s">
        <v>1289</v>
      </c>
      <c r="B62" s="245">
        <v>397</v>
      </c>
      <c r="C62" s="245">
        <v>295</v>
      </c>
      <c r="D62" s="245">
        <f t="shared" si="2"/>
        <v>692</v>
      </c>
      <c r="E62" s="163"/>
      <c r="J62" s="33"/>
      <c r="K62" s="33"/>
      <c r="L62" s="33"/>
    </row>
    <row r="63" spans="1:12" x14ac:dyDescent="0.2">
      <c r="A63" s="167" t="s">
        <v>1437</v>
      </c>
      <c r="B63" s="246">
        <v>398</v>
      </c>
      <c r="C63" s="246">
        <v>287</v>
      </c>
      <c r="D63" s="246">
        <f t="shared" si="2"/>
        <v>685</v>
      </c>
      <c r="E63" s="163"/>
      <c r="J63" s="33"/>
      <c r="K63" s="33"/>
      <c r="L63" s="33"/>
    </row>
    <row r="64" spans="1:12" x14ac:dyDescent="0.2">
      <c r="A64" s="167" t="s">
        <v>642</v>
      </c>
      <c r="B64" s="246">
        <v>399</v>
      </c>
      <c r="C64" s="246">
        <v>275</v>
      </c>
      <c r="D64" s="246">
        <f>SUM(B64:C64)</f>
        <v>674</v>
      </c>
      <c r="E64" s="163"/>
      <c r="J64" s="33"/>
      <c r="K64" s="33"/>
      <c r="L64" s="33"/>
    </row>
    <row r="65" spans="1:12" x14ac:dyDescent="0.2">
      <c r="A65" s="242" t="s">
        <v>191</v>
      </c>
      <c r="B65" s="246">
        <v>426</v>
      </c>
      <c r="C65" s="246">
        <v>256</v>
      </c>
      <c r="D65" s="246">
        <f t="shared" si="2"/>
        <v>682</v>
      </c>
      <c r="E65" s="163"/>
      <c r="J65" s="33"/>
      <c r="K65" s="33"/>
      <c r="L65" s="33"/>
    </row>
    <row r="66" spans="1:12" x14ac:dyDescent="0.2">
      <c r="A66" s="242" t="s">
        <v>664</v>
      </c>
      <c r="B66" s="246">
        <v>438</v>
      </c>
      <c r="C66" s="246">
        <v>277</v>
      </c>
      <c r="D66" s="246">
        <f>SUM(B66:C66)</f>
        <v>715</v>
      </c>
      <c r="E66" s="163"/>
      <c r="J66" s="33"/>
      <c r="K66" s="33"/>
      <c r="L66" s="33"/>
    </row>
    <row r="67" spans="1:12" x14ac:dyDescent="0.2">
      <c r="A67" s="242" t="s">
        <v>1578</v>
      </c>
      <c r="B67" s="246">
        <v>439</v>
      </c>
      <c r="C67" s="246">
        <v>281</v>
      </c>
      <c r="D67" s="246">
        <f>SUM(B67:C67)</f>
        <v>720</v>
      </c>
      <c r="E67" s="163"/>
      <c r="J67" s="33"/>
      <c r="K67" s="33"/>
      <c r="L67" s="33"/>
    </row>
    <row r="68" spans="1:12" x14ac:dyDescent="0.2">
      <c r="A68" s="242" t="s">
        <v>645</v>
      </c>
      <c r="B68" s="246">
        <v>436</v>
      </c>
      <c r="C68" s="246">
        <v>301</v>
      </c>
      <c r="D68" s="246">
        <f>SUM(B68:C68)</f>
        <v>737</v>
      </c>
      <c r="E68" s="163"/>
      <c r="J68" s="33"/>
      <c r="K68" s="33"/>
      <c r="L68" s="33"/>
    </row>
    <row r="69" spans="1:12" x14ac:dyDescent="0.2">
      <c r="A69" s="242" t="s">
        <v>1579</v>
      </c>
      <c r="B69" s="246">
        <v>417</v>
      </c>
      <c r="C69" s="246">
        <v>281</v>
      </c>
      <c r="D69" s="246">
        <f>SUM(B69:C69)</f>
        <v>698</v>
      </c>
      <c r="E69" s="163"/>
      <c r="J69" s="33"/>
      <c r="K69" s="33"/>
      <c r="L69" s="33"/>
    </row>
    <row r="70" spans="1:12" x14ac:dyDescent="0.45">
      <c r="A70" s="163"/>
      <c r="B70" s="163"/>
      <c r="C70" s="163"/>
      <c r="D70" s="163"/>
      <c r="E70" s="163"/>
    </row>
    <row r="91" spans="10:13" x14ac:dyDescent="0.45">
      <c r="J91" s="33"/>
      <c r="K91" s="33"/>
      <c r="L91" s="163"/>
      <c r="M91" s="32" t="s">
        <v>1559</v>
      </c>
    </row>
  </sheetData>
  <phoneticPr fontId="3"/>
  <printOptions horizontalCentered="1" verticalCentered="1"/>
  <pageMargins left="0.70866141732283472" right="0.70866141732283472" top="0.74803149606299213" bottom="0.74803149606299213" header="0.31496062992125984" footer="0.31496062992125984"/>
  <pageSetup paperSize="9" scale="58" orientation="portrait" r:id="rId1"/>
  <headerFooter alignWithMargins="0">
    <oddFooter>&amp;C17</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80B5B-F176-4623-9BF9-FCB2DDA44A04}">
  <sheetPr>
    <tabColor rgb="FFFFFF00"/>
    <pageSetUpPr fitToPage="1"/>
  </sheetPr>
  <dimension ref="A1:B55"/>
  <sheetViews>
    <sheetView view="pageBreakPreview" topLeftCell="A3" zoomScale="85" zoomScaleNormal="100" zoomScaleSheetLayoutView="85" workbookViewId="0">
      <selection activeCell="D14" sqref="D14"/>
    </sheetView>
  </sheetViews>
  <sheetFormatPr defaultColWidth="13.5" defaultRowHeight="25.5" customHeight="1" x14ac:dyDescent="0.45"/>
  <cols>
    <col min="1" max="1" width="29.19921875" style="88" customWidth="1"/>
    <col min="2" max="2" width="29.19921875" style="69" customWidth="1"/>
    <col min="3" max="16384" width="13.5" style="88"/>
  </cols>
  <sheetData>
    <row r="1" spans="1:2" ht="21" customHeight="1" x14ac:dyDescent="0.15">
      <c r="A1" s="161" t="s">
        <v>1593</v>
      </c>
      <c r="B1" s="87"/>
    </row>
    <row r="2" spans="1:2" ht="21" customHeight="1" x14ac:dyDescent="0.15">
      <c r="A2" s="19"/>
      <c r="B2" s="87"/>
    </row>
    <row r="3" spans="1:2" ht="21" customHeight="1" x14ac:dyDescent="0.45">
      <c r="A3" s="617" t="s">
        <v>1594</v>
      </c>
      <c r="B3" s="617"/>
    </row>
    <row r="4" spans="1:2" s="89" customFormat="1" ht="24" customHeight="1" x14ac:dyDescent="0.45">
      <c r="A4" s="247" t="s">
        <v>220</v>
      </c>
      <c r="B4" s="247" t="s">
        <v>1595</v>
      </c>
    </row>
    <row r="5" spans="1:2" s="69" customFormat="1" ht="24" customHeight="1" x14ac:dyDescent="0.45">
      <c r="A5" s="248" t="s">
        <v>1596</v>
      </c>
      <c r="B5" s="249" t="s">
        <v>1597</v>
      </c>
    </row>
    <row r="6" spans="1:2" s="69" customFormat="1" ht="24" customHeight="1" x14ac:dyDescent="0.45">
      <c r="A6" s="250" t="s">
        <v>1598</v>
      </c>
      <c r="B6" s="251" t="s">
        <v>1599</v>
      </c>
    </row>
    <row r="7" spans="1:2" s="69" customFormat="1" ht="24" customHeight="1" x14ac:dyDescent="0.45">
      <c r="A7" s="248" t="s">
        <v>1600</v>
      </c>
      <c r="B7" s="251" t="s">
        <v>1599</v>
      </c>
    </row>
    <row r="8" spans="1:2" s="69" customFormat="1" ht="24" customHeight="1" x14ac:dyDescent="0.45">
      <c r="A8" s="250" t="s">
        <v>1601</v>
      </c>
      <c r="B8" s="251" t="s">
        <v>1599</v>
      </c>
    </row>
    <row r="9" spans="1:2" s="69" customFormat="1" ht="24" customHeight="1" x14ac:dyDescent="0.45">
      <c r="A9" s="248" t="s">
        <v>1602</v>
      </c>
      <c r="B9" s="251" t="s">
        <v>1599</v>
      </c>
    </row>
    <row r="10" spans="1:2" s="69" customFormat="1" ht="24" customHeight="1" x14ac:dyDescent="0.45">
      <c r="A10" s="250" t="s">
        <v>1603</v>
      </c>
      <c r="B10" s="251" t="s">
        <v>1599</v>
      </c>
    </row>
    <row r="11" spans="1:2" s="69" customFormat="1" ht="24" customHeight="1" x14ac:dyDescent="0.45">
      <c r="A11" s="248" t="s">
        <v>1604</v>
      </c>
      <c r="B11" s="251" t="s">
        <v>1599</v>
      </c>
    </row>
    <row r="12" spans="1:2" s="69" customFormat="1" ht="24" customHeight="1" x14ac:dyDescent="0.45">
      <c r="A12" s="250" t="s">
        <v>1605</v>
      </c>
      <c r="B12" s="251" t="s">
        <v>1599</v>
      </c>
    </row>
    <row r="13" spans="1:2" s="69" customFormat="1" ht="24" customHeight="1" x14ac:dyDescent="0.45">
      <c r="A13" s="248" t="s">
        <v>1606</v>
      </c>
      <c r="B13" s="251" t="s">
        <v>1599</v>
      </c>
    </row>
    <row r="14" spans="1:2" s="69" customFormat="1" ht="24" customHeight="1" x14ac:dyDescent="0.45">
      <c r="A14" s="250" t="s">
        <v>1607</v>
      </c>
      <c r="B14" s="251" t="s">
        <v>1599</v>
      </c>
    </row>
    <row r="15" spans="1:2" s="69" customFormat="1" ht="24" customHeight="1" x14ac:dyDescent="0.45">
      <c r="A15" s="248" t="s">
        <v>1608</v>
      </c>
      <c r="B15" s="251" t="s">
        <v>1599</v>
      </c>
    </row>
    <row r="16" spans="1:2" s="69" customFormat="1" ht="24" customHeight="1" x14ac:dyDescent="0.45">
      <c r="A16" s="250" t="s">
        <v>1609</v>
      </c>
      <c r="B16" s="251" t="s">
        <v>1599</v>
      </c>
    </row>
    <row r="17" spans="1:2" s="69" customFormat="1" ht="24" customHeight="1" x14ac:dyDescent="0.45">
      <c r="A17" s="248" t="s">
        <v>1610</v>
      </c>
      <c r="B17" s="251" t="s">
        <v>1599</v>
      </c>
    </row>
    <row r="18" spans="1:2" s="69" customFormat="1" ht="24" customHeight="1" x14ac:dyDescent="0.45">
      <c r="A18" s="250" t="s">
        <v>1611</v>
      </c>
      <c r="B18" s="251" t="s">
        <v>1599</v>
      </c>
    </row>
    <row r="19" spans="1:2" s="69" customFormat="1" ht="24" customHeight="1" x14ac:dyDescent="0.45">
      <c r="A19" s="248" t="s">
        <v>1612</v>
      </c>
      <c r="B19" s="251" t="s">
        <v>1599</v>
      </c>
    </row>
    <row r="20" spans="1:2" s="69" customFormat="1" ht="24" customHeight="1" x14ac:dyDescent="0.45">
      <c r="A20" s="250" t="s">
        <v>1613</v>
      </c>
      <c r="B20" s="251" t="s">
        <v>1599</v>
      </c>
    </row>
    <row r="21" spans="1:2" s="69" customFormat="1" ht="24" customHeight="1" x14ac:dyDescent="0.45">
      <c r="A21" s="248" t="s">
        <v>1614</v>
      </c>
      <c r="B21" s="251" t="s">
        <v>1599</v>
      </c>
    </row>
    <row r="22" spans="1:2" s="69" customFormat="1" ht="24" customHeight="1" x14ac:dyDescent="0.45">
      <c r="A22" s="250" t="s">
        <v>1615</v>
      </c>
      <c r="B22" s="251" t="s">
        <v>1599</v>
      </c>
    </row>
    <row r="23" spans="1:2" s="69" customFormat="1" ht="24" customHeight="1" x14ac:dyDescent="0.45">
      <c r="A23" s="248" t="s">
        <v>1616</v>
      </c>
      <c r="B23" s="251" t="s">
        <v>1599</v>
      </c>
    </row>
    <row r="24" spans="1:2" s="69" customFormat="1" ht="24" customHeight="1" x14ac:dyDescent="0.45">
      <c r="A24" s="250" t="s">
        <v>1617</v>
      </c>
      <c r="B24" s="251" t="s">
        <v>1599</v>
      </c>
    </row>
    <row r="25" spans="1:2" s="69" customFormat="1" ht="24" customHeight="1" x14ac:dyDescent="0.45">
      <c r="A25" s="248" t="s">
        <v>1618</v>
      </c>
      <c r="B25" s="251" t="s">
        <v>1599</v>
      </c>
    </row>
    <row r="26" spans="1:2" s="69" customFormat="1" ht="24" customHeight="1" x14ac:dyDescent="0.45">
      <c r="A26" s="250" t="s">
        <v>1619</v>
      </c>
      <c r="B26" s="251" t="s">
        <v>1599</v>
      </c>
    </row>
    <row r="27" spans="1:2" s="69" customFormat="1" ht="24" customHeight="1" x14ac:dyDescent="0.45">
      <c r="A27" s="248" t="s">
        <v>1620</v>
      </c>
      <c r="B27" s="251" t="s">
        <v>1599</v>
      </c>
    </row>
    <row r="28" spans="1:2" s="69" customFormat="1" ht="24" customHeight="1" x14ac:dyDescent="0.45">
      <c r="A28" s="250" t="s">
        <v>1621</v>
      </c>
      <c r="B28" s="251" t="s">
        <v>1599</v>
      </c>
    </row>
    <row r="29" spans="1:2" s="69" customFormat="1" ht="24" customHeight="1" x14ac:dyDescent="0.45">
      <c r="A29" s="248" t="s">
        <v>1622</v>
      </c>
      <c r="B29" s="251" t="s">
        <v>1599</v>
      </c>
    </row>
    <row r="30" spans="1:2" s="69" customFormat="1" ht="24" customHeight="1" x14ac:dyDescent="0.45">
      <c r="A30" s="250" t="s">
        <v>1623</v>
      </c>
      <c r="B30" s="251" t="s">
        <v>1599</v>
      </c>
    </row>
    <row r="31" spans="1:2" s="69" customFormat="1" ht="24" customHeight="1" x14ac:dyDescent="0.45">
      <c r="A31" s="248" t="s">
        <v>1624</v>
      </c>
      <c r="B31" s="251" t="s">
        <v>1599</v>
      </c>
    </row>
    <row r="32" spans="1:2" s="69" customFormat="1" ht="24" customHeight="1" x14ac:dyDescent="0.45">
      <c r="A32" s="250" t="s">
        <v>1625</v>
      </c>
      <c r="B32" s="251" t="s">
        <v>1599</v>
      </c>
    </row>
    <row r="33" spans="1:2" s="69" customFormat="1" ht="24" customHeight="1" x14ac:dyDescent="0.45">
      <c r="A33" s="248" t="s">
        <v>1626</v>
      </c>
      <c r="B33" s="251" t="s">
        <v>1599</v>
      </c>
    </row>
    <row r="34" spans="1:2" s="69" customFormat="1" ht="24" customHeight="1" x14ac:dyDescent="0.45">
      <c r="A34" s="250" t="s">
        <v>1627</v>
      </c>
      <c r="B34" s="251" t="s">
        <v>1599</v>
      </c>
    </row>
    <row r="35" spans="1:2" s="69" customFormat="1" ht="24" customHeight="1" x14ac:dyDescent="0.45">
      <c r="A35" s="248" t="s">
        <v>1628</v>
      </c>
      <c r="B35" s="251" t="s">
        <v>1599</v>
      </c>
    </row>
    <row r="36" spans="1:2" s="69" customFormat="1" ht="23.25" customHeight="1" x14ac:dyDescent="0.45">
      <c r="A36" s="252" t="s">
        <v>1629</v>
      </c>
      <c r="B36" s="251" t="s">
        <v>1599</v>
      </c>
    </row>
    <row r="37" spans="1:2" s="69" customFormat="1" ht="22.8" customHeight="1" x14ac:dyDescent="0.45">
      <c r="A37" s="248" t="s">
        <v>1630</v>
      </c>
      <c r="B37" s="251" t="s">
        <v>1599</v>
      </c>
    </row>
    <row r="38" spans="1:2" s="69" customFormat="1" ht="41.25" customHeight="1" x14ac:dyDescent="0.45">
      <c r="A38" s="90"/>
    </row>
    <row r="39" spans="1:2" s="69" customFormat="1" ht="41.25" customHeight="1" x14ac:dyDescent="0.45"/>
    <row r="40" spans="1:2" s="69" customFormat="1" ht="54.75" customHeight="1" x14ac:dyDescent="0.45">
      <c r="A40" s="91"/>
    </row>
    <row r="41" spans="1:2" s="69" customFormat="1" ht="41.25" customHeight="1" x14ac:dyDescent="0.45">
      <c r="A41" s="90"/>
    </row>
    <row r="42" spans="1:2" s="69" customFormat="1" ht="60" customHeight="1" x14ac:dyDescent="0.45">
      <c r="A42" s="90"/>
    </row>
    <row r="43" spans="1:2" s="69" customFormat="1" ht="39.75" customHeight="1" x14ac:dyDescent="0.45"/>
    <row r="44" spans="1:2" s="69" customFormat="1" ht="61.5" customHeight="1" x14ac:dyDescent="0.45"/>
    <row r="45" spans="1:2" s="69" customFormat="1" ht="30.75" customHeight="1" x14ac:dyDescent="0.45"/>
    <row r="46" spans="1:2" s="69" customFormat="1" ht="39.75" customHeight="1" x14ac:dyDescent="0.45"/>
    <row r="47" spans="1:2" s="69" customFormat="1" ht="60" customHeight="1" x14ac:dyDescent="0.45"/>
    <row r="48" spans="1:2" s="69" customFormat="1" ht="39.75" customHeight="1" x14ac:dyDescent="0.45"/>
    <row r="49" spans="1:1" s="69" customFormat="1" ht="60" customHeight="1" x14ac:dyDescent="0.45"/>
    <row r="50" spans="1:1" s="69" customFormat="1" ht="39.75" customHeight="1" x14ac:dyDescent="0.45"/>
    <row r="51" spans="1:1" s="69" customFormat="1" ht="39.75" customHeight="1" x14ac:dyDescent="0.45"/>
    <row r="52" spans="1:1" s="69" customFormat="1" ht="19.5" customHeight="1" x14ac:dyDescent="0.45"/>
    <row r="53" spans="1:1" s="69" customFormat="1" ht="18.75" customHeight="1" x14ac:dyDescent="0.45"/>
    <row r="54" spans="1:1" ht="25.5" customHeight="1" x14ac:dyDescent="0.45">
      <c r="A54" s="69"/>
    </row>
    <row r="55" spans="1:1" ht="25.5" customHeight="1" x14ac:dyDescent="0.45">
      <c r="A55" s="69"/>
    </row>
  </sheetData>
  <mergeCells count="1">
    <mergeCell ref="A3:B3"/>
  </mergeCells>
  <phoneticPr fontId="3"/>
  <conditionalFormatting sqref="A5:B34">
    <cfRule type="expression" dxfId="186" priority="5" stopIfTrue="1">
      <formula>MOD(ROW(),2)=0</formula>
    </cfRule>
  </conditionalFormatting>
  <conditionalFormatting sqref="B8">
    <cfRule type="expression" dxfId="185" priority="4" stopIfTrue="1">
      <formula>MOD(ROW(),2)=0</formula>
    </cfRule>
  </conditionalFormatting>
  <conditionalFormatting sqref="B35">
    <cfRule type="expression" dxfId="184" priority="3" stopIfTrue="1">
      <formula>MOD(ROW(),2)=0</formula>
    </cfRule>
  </conditionalFormatting>
  <conditionalFormatting sqref="B36">
    <cfRule type="expression" dxfId="183" priority="2" stopIfTrue="1">
      <formula>MOD(ROW(),2)=0</formula>
    </cfRule>
  </conditionalFormatting>
  <conditionalFormatting sqref="B37">
    <cfRule type="expression" dxfId="182" priority="1" stopIfTrue="1">
      <formula>MOD(ROW(),2)=0</formula>
    </cfRule>
  </conditionalFormatting>
  <printOptions horizontalCentered="1" verticalCentered="1"/>
  <pageMargins left="0.9055118110236221" right="0.70866141732283472" top="0.74803149606299213" bottom="0.74803149606299213" header="0.31496062992125984" footer="0.31496062992125984"/>
  <pageSetup paperSize="9" scale="77" orientation="portrait" r:id="rId1"/>
  <headerFooter alignWithMargins="0">
    <oddFooter>&amp;C18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73E3B-B348-4420-9769-8759B608A606}">
  <sheetPr>
    <tabColor rgb="FFFFFF00"/>
    <pageSetUpPr fitToPage="1"/>
  </sheetPr>
  <dimension ref="A1:H16"/>
  <sheetViews>
    <sheetView view="pageBreakPreview" zoomScaleNormal="100" zoomScaleSheetLayoutView="100" workbookViewId="0">
      <selection activeCell="D14" sqref="D14"/>
    </sheetView>
  </sheetViews>
  <sheetFormatPr defaultColWidth="8.09765625" defaultRowHeight="13.2" x14ac:dyDescent="0.45"/>
  <cols>
    <col min="1" max="1" width="26.8984375" style="33" bestFit="1" customWidth="1"/>
    <col min="2" max="2" width="33.69921875" style="33" bestFit="1" customWidth="1"/>
    <col min="3" max="3" width="15.296875" style="92" bestFit="1" customWidth="1"/>
    <col min="4" max="4" width="34.796875" style="33" bestFit="1" customWidth="1"/>
    <col min="5" max="5" width="7.19921875" style="33" customWidth="1"/>
    <col min="6" max="16384" width="8.09765625" style="33"/>
  </cols>
  <sheetData>
    <row r="1" spans="1:8" ht="27" customHeight="1" x14ac:dyDescent="0.45">
      <c r="A1" s="161" t="s">
        <v>1631</v>
      </c>
    </row>
    <row r="2" spans="1:8" x14ac:dyDescent="0.45">
      <c r="A2" s="98"/>
      <c r="B2" s="98"/>
      <c r="D2" s="264"/>
      <c r="E2" s="94" t="s">
        <v>1632</v>
      </c>
    </row>
    <row r="3" spans="1:8" ht="24" customHeight="1" x14ac:dyDescent="0.45">
      <c r="A3" s="164" t="s">
        <v>220</v>
      </c>
      <c r="B3" s="164" t="s">
        <v>1633</v>
      </c>
      <c r="C3" s="253" t="s">
        <v>1634</v>
      </c>
      <c r="D3" s="164" t="s">
        <v>1540</v>
      </c>
      <c r="E3" s="164" t="s">
        <v>164</v>
      </c>
    </row>
    <row r="4" spans="1:8" ht="24" customHeight="1" x14ac:dyDescent="0.45">
      <c r="A4" s="254" t="s">
        <v>1635</v>
      </c>
      <c r="B4" s="226" t="s">
        <v>1636</v>
      </c>
      <c r="C4" s="255">
        <v>21103</v>
      </c>
      <c r="D4" s="256" t="s">
        <v>1637</v>
      </c>
      <c r="E4" s="257" t="s">
        <v>1638</v>
      </c>
    </row>
    <row r="5" spans="1:8" ht="24" customHeight="1" x14ac:dyDescent="0.45">
      <c r="A5" s="254" t="s">
        <v>1635</v>
      </c>
      <c r="B5" s="226" t="s">
        <v>1639</v>
      </c>
      <c r="C5" s="258">
        <v>19066</v>
      </c>
      <c r="D5" s="259" t="s">
        <v>1640</v>
      </c>
      <c r="E5" s="260" t="s">
        <v>1638</v>
      </c>
    </row>
    <row r="6" spans="1:8" ht="24" customHeight="1" x14ac:dyDescent="0.45">
      <c r="A6" s="254" t="s">
        <v>1641</v>
      </c>
      <c r="B6" s="226" t="s">
        <v>1642</v>
      </c>
      <c r="C6" s="258">
        <v>37333</v>
      </c>
      <c r="D6" s="259" t="s">
        <v>1643</v>
      </c>
      <c r="E6" s="260" t="s">
        <v>1638</v>
      </c>
    </row>
    <row r="7" spans="1:8" ht="24" customHeight="1" x14ac:dyDescent="0.45">
      <c r="A7" s="254" t="s">
        <v>1641</v>
      </c>
      <c r="B7" s="226" t="s">
        <v>1644</v>
      </c>
      <c r="C7" s="258">
        <v>36442</v>
      </c>
      <c r="D7" s="259" t="s">
        <v>1645</v>
      </c>
      <c r="E7" s="260" t="s">
        <v>1646</v>
      </c>
    </row>
    <row r="8" spans="1:8" ht="24" customHeight="1" x14ac:dyDescent="0.45">
      <c r="A8" s="254" t="s">
        <v>1647</v>
      </c>
      <c r="B8" s="261" t="s">
        <v>1648</v>
      </c>
      <c r="C8" s="262">
        <v>35888</v>
      </c>
      <c r="D8" s="263" t="s">
        <v>1649</v>
      </c>
      <c r="E8" s="260" t="s">
        <v>1646</v>
      </c>
    </row>
    <row r="9" spans="1:8" ht="24" customHeight="1" x14ac:dyDescent="0.45">
      <c r="A9" s="254" t="s">
        <v>1647</v>
      </c>
      <c r="B9" s="261" t="s">
        <v>1715</v>
      </c>
      <c r="C9" s="262">
        <v>35888</v>
      </c>
      <c r="D9" s="263" t="s">
        <v>1650</v>
      </c>
      <c r="E9" s="260" t="s">
        <v>1646</v>
      </c>
    </row>
    <row r="10" spans="1:8" ht="24" customHeight="1" x14ac:dyDescent="0.45">
      <c r="A10" s="254" t="s">
        <v>1647</v>
      </c>
      <c r="B10" s="261" t="s">
        <v>1651</v>
      </c>
      <c r="C10" s="262">
        <v>40997</v>
      </c>
      <c r="D10" s="259" t="s">
        <v>1652</v>
      </c>
      <c r="E10" s="260" t="s">
        <v>1646</v>
      </c>
    </row>
    <row r="11" spans="1:8" x14ac:dyDescent="0.45">
      <c r="A11" s="98"/>
      <c r="B11" s="98"/>
      <c r="D11" s="98"/>
      <c r="E11" s="98"/>
    </row>
    <row r="12" spans="1:8" x14ac:dyDescent="0.45">
      <c r="A12" s="163" t="s">
        <v>1653</v>
      </c>
      <c r="B12" s="163"/>
      <c r="C12" s="265"/>
      <c r="D12" s="163"/>
      <c r="E12" s="163"/>
      <c r="H12" s="95"/>
    </row>
    <row r="13" spans="1:8" ht="24" customHeight="1" x14ac:dyDescent="0.45">
      <c r="A13" s="164" t="s">
        <v>220</v>
      </c>
      <c r="B13" s="164" t="s">
        <v>1633</v>
      </c>
      <c r="C13" s="253" t="s">
        <v>1654</v>
      </c>
      <c r="D13" s="164" t="s">
        <v>1540</v>
      </c>
      <c r="E13" s="164" t="s">
        <v>164</v>
      </c>
    </row>
    <row r="14" spans="1:8" ht="24" customHeight="1" x14ac:dyDescent="0.45">
      <c r="A14" s="254" t="s">
        <v>1647</v>
      </c>
      <c r="B14" s="226" t="s">
        <v>1655</v>
      </c>
      <c r="C14" s="255">
        <v>44620</v>
      </c>
      <c r="D14" s="256" t="s">
        <v>1656</v>
      </c>
      <c r="E14" s="260" t="s">
        <v>1646</v>
      </c>
    </row>
    <row r="15" spans="1:8" x14ac:dyDescent="0.45">
      <c r="A15" s="163" t="s">
        <v>454</v>
      </c>
      <c r="B15" s="163"/>
      <c r="C15" s="265"/>
      <c r="D15" s="163"/>
      <c r="E15" s="163"/>
    </row>
    <row r="16" spans="1:8" x14ac:dyDescent="0.45">
      <c r="A16" s="98"/>
      <c r="B16" s="98"/>
      <c r="D16" s="98"/>
      <c r="E16" s="98"/>
    </row>
  </sheetData>
  <phoneticPr fontId="3"/>
  <printOptions horizontalCentered="1" verticalCentered="1"/>
  <pageMargins left="0.70866141732283472" right="0.70866141732283472" top="0.74803149606299213" bottom="0.74803149606299213" header="0.31496062992125984" footer="0.31496062992125984"/>
  <pageSetup paperSize="9" scale="96" orientation="landscape" r:id="rId1"/>
  <headerFooter alignWithMargins="0">
    <oddFooter>&amp;C19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B4D07-F50F-434E-85FE-448C5980280E}">
  <sheetPr>
    <tabColor rgb="FFFFFF00"/>
    <pageSetUpPr fitToPage="1"/>
  </sheetPr>
  <dimension ref="A1:E20"/>
  <sheetViews>
    <sheetView view="pageBreakPreview" topLeftCell="A19" zoomScaleNormal="100" zoomScaleSheetLayoutView="100" workbookViewId="0">
      <selection activeCell="D14" sqref="D14"/>
    </sheetView>
  </sheetViews>
  <sheetFormatPr defaultColWidth="8.09765625" defaultRowHeight="13.2" x14ac:dyDescent="0.45"/>
  <cols>
    <col min="1" max="1" width="8.09765625" style="33"/>
    <col min="2" max="2" width="30.09765625" style="33" customWidth="1"/>
    <col min="3" max="3" width="32.5" style="33" bestFit="1" customWidth="1"/>
    <col min="4" max="16384" width="8.09765625" style="33"/>
  </cols>
  <sheetData>
    <row r="1" spans="1:5" ht="24.75" customHeight="1" x14ac:dyDescent="0.45">
      <c r="A1" s="618" t="s">
        <v>1660</v>
      </c>
      <c r="B1" s="619"/>
      <c r="C1" s="619"/>
      <c r="D1" s="98"/>
      <c r="E1" s="98"/>
    </row>
    <row r="2" spans="1:5" ht="12.75" customHeight="1" x14ac:dyDescent="0.45">
      <c r="A2" s="98"/>
      <c r="B2" s="98"/>
      <c r="C2" s="98"/>
      <c r="D2" s="98"/>
      <c r="E2" s="98"/>
    </row>
    <row r="3" spans="1:5" ht="21" customHeight="1" x14ac:dyDescent="0.45">
      <c r="A3" s="164" t="s">
        <v>169</v>
      </c>
      <c r="B3" s="164" t="s">
        <v>1659</v>
      </c>
      <c r="C3" s="164" t="s">
        <v>1658</v>
      </c>
      <c r="D3" s="98"/>
      <c r="E3" s="98"/>
    </row>
    <row r="4" spans="1:5" s="64" customFormat="1" ht="21" customHeight="1" x14ac:dyDescent="0.45">
      <c r="A4" s="266" t="s">
        <v>823</v>
      </c>
      <c r="B4" s="267">
        <v>99989</v>
      </c>
      <c r="C4" s="178">
        <v>7.1</v>
      </c>
    </row>
    <row r="5" spans="1:5" ht="21" customHeight="1" x14ac:dyDescent="0.45">
      <c r="A5" s="268" t="s">
        <v>566</v>
      </c>
      <c r="B5" s="269">
        <v>100229</v>
      </c>
      <c r="C5" s="270">
        <v>7.1</v>
      </c>
      <c r="D5" s="98"/>
      <c r="E5" s="98"/>
    </row>
    <row r="6" spans="1:5" ht="21" customHeight="1" x14ac:dyDescent="0.45">
      <c r="A6" s="268" t="s">
        <v>567</v>
      </c>
      <c r="B6" s="269">
        <v>101115</v>
      </c>
      <c r="C6" s="270">
        <v>7.4</v>
      </c>
      <c r="D6" s="98"/>
      <c r="E6" s="98"/>
    </row>
    <row r="7" spans="1:5" ht="21" customHeight="1" x14ac:dyDescent="0.45">
      <c r="A7" s="268" t="s">
        <v>205</v>
      </c>
      <c r="B7" s="269">
        <v>101628</v>
      </c>
      <c r="C7" s="270">
        <v>7.2</v>
      </c>
      <c r="D7" s="98"/>
      <c r="E7" s="98"/>
    </row>
    <row r="8" spans="1:5" ht="21" customHeight="1" x14ac:dyDescent="0.45">
      <c r="A8" s="268" t="s">
        <v>284</v>
      </c>
      <c r="B8" s="269">
        <v>102130</v>
      </c>
      <c r="C8" s="270">
        <v>7.2</v>
      </c>
      <c r="D8" s="98"/>
      <c r="E8" s="98"/>
    </row>
    <row r="9" spans="1:5" ht="21" customHeight="1" x14ac:dyDescent="0.45">
      <c r="A9" s="268" t="s">
        <v>207</v>
      </c>
      <c r="B9" s="269">
        <v>102555</v>
      </c>
      <c r="C9" s="270">
        <v>7.5</v>
      </c>
      <c r="D9" s="98"/>
      <c r="E9" s="98"/>
    </row>
    <row r="10" spans="1:5" ht="21" customHeight="1" x14ac:dyDescent="0.45">
      <c r="A10" s="268" t="s">
        <v>208</v>
      </c>
      <c r="B10" s="269">
        <v>103239</v>
      </c>
      <c r="C10" s="270">
        <v>7.6</v>
      </c>
      <c r="D10" s="98"/>
      <c r="E10" s="98"/>
    </row>
    <row r="11" spans="1:5" ht="21" customHeight="1" x14ac:dyDescent="0.45">
      <c r="A11" s="268" t="s">
        <v>285</v>
      </c>
      <c r="B11" s="269">
        <v>104080</v>
      </c>
      <c r="C11" s="270">
        <v>7.2</v>
      </c>
      <c r="D11" s="98"/>
      <c r="E11" s="98"/>
    </row>
    <row r="12" spans="1:5" ht="21" customHeight="1" x14ac:dyDescent="0.45">
      <c r="A12" s="268" t="s">
        <v>210</v>
      </c>
      <c r="B12" s="269">
        <v>104971</v>
      </c>
      <c r="C12" s="271">
        <v>7</v>
      </c>
      <c r="D12" s="98"/>
      <c r="E12" s="98"/>
    </row>
    <row r="13" spans="1:5" ht="21" customHeight="1" x14ac:dyDescent="0.45">
      <c r="A13" s="268" t="s">
        <v>211</v>
      </c>
      <c r="B13" s="269">
        <v>105801</v>
      </c>
      <c r="C13" s="271">
        <v>7</v>
      </c>
      <c r="D13" s="98"/>
      <c r="E13" s="98"/>
    </row>
    <row r="14" spans="1:5" ht="21" customHeight="1" x14ac:dyDescent="0.45">
      <c r="A14" s="268" t="s">
        <v>212</v>
      </c>
      <c r="B14" s="269">
        <v>106426</v>
      </c>
      <c r="C14" s="271">
        <v>6.9</v>
      </c>
      <c r="D14" s="98"/>
      <c r="E14" s="98"/>
    </row>
    <row r="15" spans="1:5" ht="21" customHeight="1" x14ac:dyDescent="0.45">
      <c r="A15" s="268" t="s">
        <v>129</v>
      </c>
      <c r="B15" s="269">
        <v>109497</v>
      </c>
      <c r="C15" s="271">
        <v>6</v>
      </c>
      <c r="D15" s="98"/>
      <c r="E15" s="98"/>
    </row>
    <row r="16" spans="1:5" ht="21" customHeight="1" x14ac:dyDescent="0.45">
      <c r="A16" s="268" t="s">
        <v>255</v>
      </c>
      <c r="B16" s="269">
        <v>110250</v>
      </c>
      <c r="C16" s="271">
        <v>7.1</v>
      </c>
      <c r="D16" s="98"/>
      <c r="E16" s="98"/>
    </row>
    <row r="17" spans="1:5" ht="21" customHeight="1" x14ac:dyDescent="0.45">
      <c r="A17" s="268" t="s">
        <v>287</v>
      </c>
      <c r="B17" s="269">
        <v>110436</v>
      </c>
      <c r="C17" s="271">
        <v>6.6</v>
      </c>
      <c r="D17" s="98"/>
      <c r="E17" s="98"/>
    </row>
    <row r="18" spans="1:5" ht="21" customHeight="1" x14ac:dyDescent="0.45">
      <c r="A18" s="268" t="s">
        <v>569</v>
      </c>
      <c r="B18" s="269">
        <v>110591</v>
      </c>
      <c r="C18" s="271">
        <v>6.7</v>
      </c>
      <c r="D18" s="98"/>
      <c r="E18" s="98"/>
    </row>
    <row r="19" spans="1:5" ht="21" customHeight="1" x14ac:dyDescent="0.45">
      <c r="A19" s="268" t="s">
        <v>288</v>
      </c>
      <c r="B19" s="269">
        <v>110216</v>
      </c>
      <c r="C19" s="271">
        <v>6.2</v>
      </c>
      <c r="D19" s="98"/>
      <c r="E19" s="98"/>
    </row>
    <row r="20" spans="1:5" x14ac:dyDescent="0.45">
      <c r="A20" s="620" t="s">
        <v>1657</v>
      </c>
      <c r="B20" s="620"/>
      <c r="C20" s="163"/>
      <c r="D20" s="98"/>
      <c r="E20" s="98"/>
    </row>
  </sheetData>
  <mergeCells count="2">
    <mergeCell ref="A1:C1"/>
    <mergeCell ref="A20:B20"/>
  </mergeCells>
  <phoneticPr fontId="3"/>
  <printOptions horizontalCentered="1" verticalCentered="1"/>
  <pageMargins left="0.70866141732283472" right="0.70866141732283472" top="0.74803149606299213" bottom="0.74803149606299213" header="0.31496062992125984" footer="0.31496062992125984"/>
  <pageSetup paperSize="9" scale="69" orientation="landscape" r:id="rId1"/>
  <headerFooter>
    <oddFooter>&amp;C20</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3D6A9-593F-4923-92CE-FB5911FA9BCD}">
  <sheetPr>
    <tabColor rgb="FFFFFF00"/>
    <pageSetUpPr fitToPage="1"/>
  </sheetPr>
  <dimension ref="A1:R15"/>
  <sheetViews>
    <sheetView showWhiteSpace="0" view="pageBreakPreview" topLeftCell="A11" zoomScale="80" zoomScaleNormal="100" zoomScaleSheetLayoutView="80" workbookViewId="0">
      <pane xSplit="1" topLeftCell="B1" activePane="topRight" state="frozen"/>
      <selection activeCell="D14" sqref="D14"/>
      <selection pane="topRight" activeCell="D14" sqref="D14"/>
    </sheetView>
  </sheetViews>
  <sheetFormatPr defaultColWidth="8.09765625" defaultRowHeight="13.2" x14ac:dyDescent="0.45"/>
  <cols>
    <col min="1" max="3" width="23.296875" style="33" customWidth="1"/>
    <col min="4" max="13" width="8" style="33" customWidth="1"/>
    <col min="14" max="16384" width="8.09765625" style="33"/>
  </cols>
  <sheetData>
    <row r="1" spans="1:18" ht="24.75" customHeight="1" x14ac:dyDescent="0.45">
      <c r="A1" s="161" t="s">
        <v>1661</v>
      </c>
      <c r="B1" s="98"/>
      <c r="C1" s="98"/>
      <c r="D1" s="98"/>
      <c r="E1" s="98"/>
      <c r="F1" s="98"/>
      <c r="G1" s="98"/>
      <c r="H1" s="98"/>
      <c r="I1" s="98"/>
      <c r="J1" s="98"/>
      <c r="K1" s="98"/>
      <c r="L1" s="98"/>
      <c r="M1" s="98"/>
      <c r="N1" s="98"/>
      <c r="O1" s="98"/>
      <c r="P1" s="98"/>
      <c r="Q1" s="98"/>
      <c r="R1" s="98"/>
    </row>
    <row r="2" spans="1:18" x14ac:dyDescent="0.45">
      <c r="A2" s="98"/>
      <c r="B2" s="98"/>
      <c r="C2" s="98"/>
      <c r="D2" s="98"/>
      <c r="E2" s="98"/>
      <c r="F2" s="98"/>
      <c r="G2" s="98"/>
      <c r="H2" s="98"/>
      <c r="I2" s="98"/>
      <c r="J2" s="98"/>
      <c r="K2" s="98"/>
      <c r="L2" s="98"/>
      <c r="M2" s="98"/>
      <c r="N2" s="98"/>
      <c r="O2" s="98"/>
      <c r="P2" s="98"/>
      <c r="Q2" s="98"/>
      <c r="R2" s="98"/>
    </row>
    <row r="3" spans="1:18" ht="23.25" customHeight="1" x14ac:dyDescent="0.45">
      <c r="A3" s="621" t="s">
        <v>1539</v>
      </c>
      <c r="B3" s="623" t="s">
        <v>1662</v>
      </c>
      <c r="C3" s="621" t="s">
        <v>164</v>
      </c>
      <c r="D3" s="624" t="s">
        <v>1663</v>
      </c>
      <c r="E3" s="625"/>
      <c r="F3" s="625"/>
      <c r="G3" s="625"/>
      <c r="H3" s="625"/>
      <c r="I3" s="625"/>
      <c r="J3" s="625"/>
      <c r="K3" s="625"/>
      <c r="L3" s="625"/>
      <c r="M3" s="625"/>
      <c r="N3" s="625"/>
      <c r="O3" s="625"/>
      <c r="P3" s="625"/>
      <c r="Q3" s="625"/>
      <c r="R3" s="625"/>
    </row>
    <row r="4" spans="1:18" s="64" customFormat="1" ht="23.25" customHeight="1" x14ac:dyDescent="0.45">
      <c r="A4" s="622"/>
      <c r="B4" s="622"/>
      <c r="C4" s="622"/>
      <c r="D4" s="272" t="s">
        <v>1664</v>
      </c>
      <c r="E4" s="272" t="s">
        <v>1665</v>
      </c>
      <c r="F4" s="272" t="s">
        <v>1666</v>
      </c>
      <c r="G4" s="272" t="s">
        <v>1667</v>
      </c>
      <c r="H4" s="272" t="s">
        <v>1668</v>
      </c>
      <c r="I4" s="272" t="s">
        <v>1669</v>
      </c>
      <c r="J4" s="272" t="s">
        <v>1670</v>
      </c>
      <c r="K4" s="272" t="s">
        <v>1671</v>
      </c>
      <c r="L4" s="272" t="s">
        <v>1672</v>
      </c>
      <c r="M4" s="272" t="s">
        <v>1673</v>
      </c>
      <c r="N4" s="272" t="s">
        <v>1674</v>
      </c>
      <c r="O4" s="272" t="s">
        <v>1675</v>
      </c>
      <c r="P4" s="272" t="s">
        <v>1676</v>
      </c>
      <c r="Q4" s="272" t="s">
        <v>603</v>
      </c>
      <c r="R4" s="272" t="s">
        <v>869</v>
      </c>
    </row>
    <row r="5" spans="1:18" ht="23.25" customHeight="1" x14ac:dyDescent="0.45">
      <c r="A5" s="273" t="s">
        <v>1677</v>
      </c>
      <c r="B5" s="274" t="s">
        <v>1678</v>
      </c>
      <c r="C5" s="275" t="s">
        <v>1679</v>
      </c>
      <c r="D5" s="276">
        <v>13933</v>
      </c>
      <c r="E5" s="276">
        <v>22372</v>
      </c>
      <c r="F5" s="276">
        <v>17198</v>
      </c>
      <c r="G5" s="276">
        <v>17475</v>
      </c>
      <c r="H5" s="276">
        <v>17154</v>
      </c>
      <c r="I5" s="276">
        <v>16783</v>
      </c>
      <c r="J5" s="276">
        <v>17937</v>
      </c>
      <c r="K5" s="276">
        <v>18845</v>
      </c>
      <c r="L5" s="276">
        <v>16567</v>
      </c>
      <c r="M5" s="276">
        <v>15421</v>
      </c>
      <c r="N5" s="276">
        <v>12340</v>
      </c>
      <c r="O5" s="276">
        <v>10729</v>
      </c>
      <c r="P5" s="276">
        <v>15209</v>
      </c>
      <c r="Q5" s="276">
        <v>13715</v>
      </c>
      <c r="R5" s="276">
        <v>13518</v>
      </c>
    </row>
    <row r="6" spans="1:18" ht="23.25" customHeight="1" x14ac:dyDescent="0.45">
      <c r="A6" s="273" t="s">
        <v>1680</v>
      </c>
      <c r="B6" s="274" t="s">
        <v>1681</v>
      </c>
      <c r="C6" s="275" t="s">
        <v>1682</v>
      </c>
      <c r="D6" s="276">
        <v>4040</v>
      </c>
      <c r="E6" s="276">
        <v>5843</v>
      </c>
      <c r="F6" s="276">
        <v>5251</v>
      </c>
      <c r="G6" s="276">
        <v>4261</v>
      </c>
      <c r="H6" s="276">
        <v>4652</v>
      </c>
      <c r="I6" s="276">
        <v>3237</v>
      </c>
      <c r="J6" s="276">
        <v>4252</v>
      </c>
      <c r="K6" s="276">
        <v>4294</v>
      </c>
      <c r="L6" s="276">
        <v>3265</v>
      </c>
      <c r="M6" s="276">
        <v>2965</v>
      </c>
      <c r="N6" s="276">
        <v>3458</v>
      </c>
      <c r="O6" s="276">
        <v>1676</v>
      </c>
      <c r="P6" s="276">
        <v>1837</v>
      </c>
      <c r="Q6" s="276">
        <v>2290</v>
      </c>
      <c r="R6" s="276">
        <v>2890</v>
      </c>
    </row>
    <row r="7" spans="1:18" ht="23.25" customHeight="1" x14ac:dyDescent="0.45">
      <c r="A7" s="273" t="s">
        <v>1683</v>
      </c>
      <c r="B7" s="274" t="s">
        <v>1684</v>
      </c>
      <c r="C7" s="275" t="s">
        <v>1682</v>
      </c>
      <c r="D7" s="276">
        <v>4742</v>
      </c>
      <c r="E7" s="276">
        <v>4620</v>
      </c>
      <c r="F7" s="276">
        <v>3060</v>
      </c>
      <c r="G7" s="276">
        <v>3241</v>
      </c>
      <c r="H7" s="276">
        <v>3213</v>
      </c>
      <c r="I7" s="276">
        <v>3053</v>
      </c>
      <c r="J7" s="276">
        <v>3183</v>
      </c>
      <c r="K7" s="276">
        <v>3743</v>
      </c>
      <c r="L7" s="276">
        <v>3284</v>
      </c>
      <c r="M7" s="276">
        <v>3625</v>
      </c>
      <c r="N7" s="276">
        <v>955</v>
      </c>
      <c r="O7" s="276">
        <v>1082</v>
      </c>
      <c r="P7" s="276">
        <v>1034</v>
      </c>
      <c r="Q7" s="276">
        <v>1673</v>
      </c>
      <c r="R7" s="276">
        <v>1236</v>
      </c>
    </row>
    <row r="8" spans="1:18" ht="23.25" customHeight="1" x14ac:dyDescent="0.45">
      <c r="A8" s="273" t="s">
        <v>1685</v>
      </c>
      <c r="B8" s="274" t="s">
        <v>1681</v>
      </c>
      <c r="C8" s="275" t="s">
        <v>1686</v>
      </c>
      <c r="D8" s="276">
        <v>2006</v>
      </c>
      <c r="E8" s="276">
        <v>1633</v>
      </c>
      <c r="F8" s="276">
        <v>1556</v>
      </c>
      <c r="G8" s="276">
        <v>1754</v>
      </c>
      <c r="H8" s="276">
        <v>1448</v>
      </c>
      <c r="I8" s="276">
        <v>1600</v>
      </c>
      <c r="J8" s="276">
        <v>1975</v>
      </c>
      <c r="K8" s="276">
        <v>1715</v>
      </c>
      <c r="L8" s="276">
        <v>1757</v>
      </c>
      <c r="M8" s="276">
        <v>2095</v>
      </c>
      <c r="N8" s="276">
        <v>1921</v>
      </c>
      <c r="O8" s="276">
        <v>2082</v>
      </c>
      <c r="P8" s="276">
        <v>3071</v>
      </c>
      <c r="Q8" s="276">
        <v>2873</v>
      </c>
      <c r="R8" s="276">
        <v>2720</v>
      </c>
    </row>
    <row r="9" spans="1:18" ht="23.25" customHeight="1" x14ac:dyDescent="0.45">
      <c r="A9" s="273" t="s">
        <v>1687</v>
      </c>
      <c r="B9" s="274" t="s">
        <v>1688</v>
      </c>
      <c r="C9" s="275" t="s">
        <v>1689</v>
      </c>
      <c r="D9" s="276">
        <v>11963</v>
      </c>
      <c r="E9" s="276">
        <v>12112</v>
      </c>
      <c r="F9" s="276">
        <v>13483</v>
      </c>
      <c r="G9" s="276">
        <v>13554</v>
      </c>
      <c r="H9" s="276">
        <v>13350</v>
      </c>
      <c r="I9" s="276">
        <v>15755</v>
      </c>
      <c r="J9" s="276">
        <v>15521</v>
      </c>
      <c r="K9" s="276">
        <v>16012</v>
      </c>
      <c r="L9" s="276">
        <v>14907</v>
      </c>
      <c r="M9" s="276">
        <v>16927</v>
      </c>
      <c r="N9" s="276">
        <v>11787</v>
      </c>
      <c r="O9" s="276">
        <v>14154</v>
      </c>
      <c r="P9" s="276">
        <v>13810</v>
      </c>
      <c r="Q9" s="276">
        <v>12808</v>
      </c>
      <c r="R9" s="276">
        <v>12101</v>
      </c>
    </row>
    <row r="10" spans="1:18" ht="23.25" customHeight="1" x14ac:dyDescent="0.45">
      <c r="A10" s="273" t="s">
        <v>1690</v>
      </c>
      <c r="B10" s="274" t="s">
        <v>1691</v>
      </c>
      <c r="C10" s="275" t="s">
        <v>1692</v>
      </c>
      <c r="D10" s="276">
        <v>43376</v>
      </c>
      <c r="E10" s="276">
        <v>46674</v>
      </c>
      <c r="F10" s="276">
        <v>48089</v>
      </c>
      <c r="G10" s="276">
        <v>51718</v>
      </c>
      <c r="H10" s="276">
        <v>58617</v>
      </c>
      <c r="I10" s="276">
        <v>60149</v>
      </c>
      <c r="J10" s="276">
        <v>61961</v>
      </c>
      <c r="K10" s="276">
        <v>64186</v>
      </c>
      <c r="L10" s="276">
        <v>61652</v>
      </c>
      <c r="M10" s="276">
        <v>59976</v>
      </c>
      <c r="N10" s="276">
        <v>29384</v>
      </c>
      <c r="O10" s="276">
        <v>39486</v>
      </c>
      <c r="P10" s="276">
        <v>46185</v>
      </c>
      <c r="Q10" s="276">
        <v>51780</v>
      </c>
      <c r="R10" s="276">
        <v>35861</v>
      </c>
    </row>
    <row r="11" spans="1:18" ht="23.25" customHeight="1" x14ac:dyDescent="0.45">
      <c r="A11" s="273" t="s">
        <v>1693</v>
      </c>
      <c r="B11" s="274" t="s">
        <v>1694</v>
      </c>
      <c r="C11" s="275" t="s">
        <v>1695</v>
      </c>
      <c r="D11" s="276">
        <v>27963</v>
      </c>
      <c r="E11" s="276">
        <v>22974</v>
      </c>
      <c r="F11" s="276">
        <v>26746</v>
      </c>
      <c r="G11" s="276">
        <v>26853</v>
      </c>
      <c r="H11" s="276">
        <v>18516</v>
      </c>
      <c r="I11" s="276">
        <v>24870</v>
      </c>
      <c r="J11" s="276">
        <v>29227</v>
      </c>
      <c r="K11" s="276">
        <v>27293</v>
      </c>
      <c r="L11" s="276">
        <v>28420</v>
      </c>
      <c r="M11" s="276">
        <v>24347</v>
      </c>
      <c r="N11" s="276">
        <v>0</v>
      </c>
      <c r="O11" s="276">
        <v>0</v>
      </c>
      <c r="P11" s="276">
        <v>0</v>
      </c>
      <c r="Q11" s="276">
        <v>0</v>
      </c>
      <c r="R11" s="276">
        <v>0</v>
      </c>
    </row>
    <row r="12" spans="1:18" ht="23.25" customHeight="1" x14ac:dyDescent="0.45">
      <c r="A12" s="273" t="s">
        <v>1696</v>
      </c>
      <c r="B12" s="274" t="s">
        <v>1697</v>
      </c>
      <c r="C12" s="275" t="s">
        <v>1698</v>
      </c>
      <c r="D12" s="276">
        <v>27973</v>
      </c>
      <c r="E12" s="276">
        <v>28813</v>
      </c>
      <c r="F12" s="276">
        <v>32063</v>
      </c>
      <c r="G12" s="276">
        <v>31676</v>
      </c>
      <c r="H12" s="276">
        <v>31174</v>
      </c>
      <c r="I12" s="276">
        <v>34397</v>
      </c>
      <c r="J12" s="276">
        <v>36452</v>
      </c>
      <c r="K12" s="276">
        <v>33251</v>
      </c>
      <c r="L12" s="276">
        <v>40260</v>
      </c>
      <c r="M12" s="276">
        <v>39431</v>
      </c>
      <c r="N12" s="276">
        <v>19875</v>
      </c>
      <c r="O12" s="276">
        <v>34733</v>
      </c>
      <c r="P12" s="276">
        <v>51452</v>
      </c>
      <c r="Q12" s="276">
        <v>43379</v>
      </c>
      <c r="R12" s="276">
        <v>65036</v>
      </c>
    </row>
    <row r="13" spans="1:18" ht="23.25" customHeight="1" x14ac:dyDescent="0.45">
      <c r="A13" s="273" t="s">
        <v>1699</v>
      </c>
      <c r="B13" s="274" t="s">
        <v>1684</v>
      </c>
      <c r="C13" s="275" t="s">
        <v>1700</v>
      </c>
      <c r="D13" s="276">
        <v>2683</v>
      </c>
      <c r="E13" s="276">
        <v>3393</v>
      </c>
      <c r="F13" s="276">
        <v>4507</v>
      </c>
      <c r="G13" s="276">
        <v>3539</v>
      </c>
      <c r="H13" s="276">
        <v>4558</v>
      </c>
      <c r="I13" s="276">
        <v>5910</v>
      </c>
      <c r="J13" s="276">
        <v>8375</v>
      </c>
      <c r="K13" s="276">
        <v>7553</v>
      </c>
      <c r="L13" s="276">
        <v>5581</v>
      </c>
      <c r="M13" s="276">
        <v>6545</v>
      </c>
      <c r="N13" s="276">
        <v>4217</v>
      </c>
      <c r="O13" s="276">
        <v>3813</v>
      </c>
      <c r="P13" s="276">
        <v>4943</v>
      </c>
      <c r="Q13" s="276">
        <v>5095</v>
      </c>
      <c r="R13" s="276">
        <v>3436</v>
      </c>
    </row>
    <row r="14" spans="1:18" ht="23.25" customHeight="1" x14ac:dyDescent="0.45">
      <c r="A14" s="273" t="s">
        <v>1701</v>
      </c>
      <c r="B14" s="274" t="s">
        <v>1702</v>
      </c>
      <c r="C14" s="275" t="s">
        <v>1703</v>
      </c>
      <c r="D14" s="276">
        <v>2460</v>
      </c>
      <c r="E14" s="276">
        <v>2665</v>
      </c>
      <c r="F14" s="276">
        <v>3523</v>
      </c>
      <c r="G14" s="276">
        <v>3519</v>
      </c>
      <c r="H14" s="276">
        <v>3281</v>
      </c>
      <c r="I14" s="276">
        <v>2930</v>
      </c>
      <c r="J14" s="276">
        <v>2789</v>
      </c>
      <c r="K14" s="276">
        <v>2642</v>
      </c>
      <c r="L14" s="276">
        <v>2593</v>
      </c>
      <c r="M14" s="276">
        <v>2347</v>
      </c>
      <c r="N14" s="276">
        <v>4079</v>
      </c>
      <c r="O14" s="276">
        <v>3672</v>
      </c>
      <c r="P14" s="276">
        <v>3705</v>
      </c>
      <c r="Q14" s="276">
        <v>3701</v>
      </c>
      <c r="R14" s="276">
        <v>2274</v>
      </c>
    </row>
    <row r="15" spans="1:18" x14ac:dyDescent="0.45">
      <c r="A15" s="163" t="s">
        <v>454</v>
      </c>
      <c r="B15" s="163"/>
      <c r="C15" s="163"/>
      <c r="D15" s="163"/>
      <c r="E15" s="163"/>
      <c r="F15" s="163"/>
      <c r="G15" s="163"/>
      <c r="H15" s="163"/>
      <c r="I15" s="163"/>
      <c r="J15" s="163"/>
      <c r="K15" s="163"/>
      <c r="L15" s="163"/>
      <c r="M15" s="163"/>
      <c r="N15" s="163"/>
      <c r="O15" s="163"/>
      <c r="P15" s="163"/>
      <c r="Q15" s="163"/>
      <c r="R15" s="163"/>
    </row>
  </sheetData>
  <mergeCells count="4">
    <mergeCell ref="A3:A4"/>
    <mergeCell ref="B3:B4"/>
    <mergeCell ref="C3:C4"/>
    <mergeCell ref="D3:R3"/>
  </mergeCells>
  <phoneticPr fontId="3"/>
  <printOptions horizontalCentered="1" verticalCentered="1"/>
  <pageMargins left="0.70866141732283472" right="0.70866141732283472" top="0.74803149606299213" bottom="0.74803149606299213" header="0.31496062992125984" footer="0.31496062992125984"/>
  <pageSetup paperSize="9" scale="63" fitToHeight="0" orientation="landscape" r:id="rId1"/>
  <headerFooter alignWithMargins="0">
    <oddFooter>&amp;C21</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C8DAE-2575-48AA-9315-CC5D5099B3E4}">
  <sheetPr>
    <tabColor rgb="FFFFFF00"/>
  </sheetPr>
  <dimension ref="A1:L70"/>
  <sheetViews>
    <sheetView view="pageBreakPreview" topLeftCell="A7" zoomScale="96" zoomScaleNormal="100" zoomScaleSheetLayoutView="96" zoomScalePageLayoutView="60" workbookViewId="0">
      <selection activeCell="D14" sqref="D14"/>
    </sheetView>
  </sheetViews>
  <sheetFormatPr defaultColWidth="13.5" defaultRowHeight="40.5" customHeight="1" x14ac:dyDescent="0.45"/>
  <cols>
    <col min="1" max="1" width="4.3984375" style="68" customWidth="1"/>
    <col min="2" max="2" width="34.296875" style="13" customWidth="1"/>
    <col min="3" max="3" width="58.69921875" style="69" customWidth="1"/>
    <col min="4" max="4" width="18.09765625" style="18" customWidth="1"/>
    <col min="5" max="5" width="10.5" style="13" customWidth="1"/>
    <col min="6" max="6" width="22.5" style="13" customWidth="1"/>
    <col min="7" max="7" width="19" style="70" customWidth="1"/>
    <col min="8" max="12" width="13.5" style="18" customWidth="1"/>
    <col min="13" max="16384" width="13.5" style="13"/>
  </cols>
  <sheetData>
    <row r="1" spans="1:12" ht="40.5" customHeight="1" x14ac:dyDescent="0.25">
      <c r="A1" s="626" t="s">
        <v>873</v>
      </c>
      <c r="B1" s="626"/>
      <c r="C1" s="626"/>
      <c r="D1" s="277"/>
      <c r="E1" s="627">
        <v>45747</v>
      </c>
      <c r="F1" s="627"/>
      <c r="G1" s="627"/>
      <c r="H1" s="9"/>
      <c r="I1" s="9"/>
      <c r="J1" s="9"/>
    </row>
    <row r="2" spans="1:12" s="65" customFormat="1" ht="40.5" customHeight="1" x14ac:dyDescent="0.45">
      <c r="A2" s="278" t="s">
        <v>874</v>
      </c>
      <c r="B2" s="278" t="s">
        <v>875</v>
      </c>
      <c r="C2" s="279" t="s">
        <v>876</v>
      </c>
      <c r="D2" s="278" t="s">
        <v>877</v>
      </c>
      <c r="E2" s="278" t="s">
        <v>878</v>
      </c>
      <c r="F2" s="278" t="s">
        <v>879</v>
      </c>
      <c r="G2" s="278" t="s">
        <v>880</v>
      </c>
    </row>
    <row r="3" spans="1:12" s="66" customFormat="1" ht="94.2" customHeight="1" x14ac:dyDescent="0.45">
      <c r="A3" s="278">
        <v>1</v>
      </c>
      <c r="B3" s="280" t="s">
        <v>881</v>
      </c>
      <c r="C3" s="281" t="s">
        <v>882</v>
      </c>
      <c r="D3" s="282" t="s">
        <v>883</v>
      </c>
      <c r="E3" s="283">
        <v>21</v>
      </c>
      <c r="F3" s="281" t="s">
        <v>884</v>
      </c>
      <c r="G3" s="284" t="s">
        <v>885</v>
      </c>
      <c r="H3" s="65"/>
      <c r="I3" s="65"/>
      <c r="J3" s="65"/>
      <c r="K3" s="65"/>
      <c r="L3" s="65"/>
    </row>
    <row r="4" spans="1:12" s="66" customFormat="1" ht="94.2" customHeight="1" x14ac:dyDescent="0.45">
      <c r="A4" s="278">
        <f t="shared" ref="A4:A67" si="0">SUM(A3+1)</f>
        <v>2</v>
      </c>
      <c r="B4" s="280" t="s">
        <v>886</v>
      </c>
      <c r="C4" s="281" t="s">
        <v>887</v>
      </c>
      <c r="D4" s="282" t="s">
        <v>888</v>
      </c>
      <c r="E4" s="283">
        <v>11</v>
      </c>
      <c r="F4" s="281" t="s">
        <v>889</v>
      </c>
      <c r="G4" s="284" t="s">
        <v>890</v>
      </c>
      <c r="H4" s="65"/>
      <c r="I4" s="67"/>
      <c r="J4" s="65"/>
      <c r="K4" s="65"/>
      <c r="L4" s="65"/>
    </row>
    <row r="5" spans="1:12" s="66" customFormat="1" ht="94.2" customHeight="1" x14ac:dyDescent="0.45">
      <c r="A5" s="278">
        <f t="shared" si="0"/>
        <v>3</v>
      </c>
      <c r="B5" s="280" t="s">
        <v>891</v>
      </c>
      <c r="C5" s="281" t="s">
        <v>892</v>
      </c>
      <c r="D5" s="282" t="s">
        <v>893</v>
      </c>
      <c r="E5" s="283">
        <v>20</v>
      </c>
      <c r="F5" s="281" t="s">
        <v>884</v>
      </c>
      <c r="G5" s="284" t="s">
        <v>894</v>
      </c>
      <c r="H5" s="65"/>
      <c r="I5" s="65"/>
      <c r="J5" s="65"/>
      <c r="K5" s="65"/>
      <c r="L5" s="65"/>
    </row>
    <row r="6" spans="1:12" s="66" customFormat="1" ht="94.2" customHeight="1" x14ac:dyDescent="0.45">
      <c r="A6" s="278">
        <f t="shared" si="0"/>
        <v>4</v>
      </c>
      <c r="B6" s="280" t="s">
        <v>895</v>
      </c>
      <c r="C6" s="281" t="s">
        <v>896</v>
      </c>
      <c r="D6" s="282" t="s">
        <v>897</v>
      </c>
      <c r="E6" s="283">
        <v>7</v>
      </c>
      <c r="F6" s="281" t="s">
        <v>884</v>
      </c>
      <c r="G6" s="284" t="s">
        <v>898</v>
      </c>
      <c r="H6" s="65"/>
      <c r="I6" s="65"/>
      <c r="J6" s="65"/>
      <c r="K6" s="65"/>
      <c r="L6" s="65"/>
    </row>
    <row r="7" spans="1:12" s="66" customFormat="1" ht="94.2" customHeight="1" x14ac:dyDescent="0.45">
      <c r="A7" s="278">
        <f t="shared" si="0"/>
        <v>5</v>
      </c>
      <c r="B7" s="285" t="s">
        <v>899</v>
      </c>
      <c r="C7" s="286" t="s">
        <v>900</v>
      </c>
      <c r="D7" s="282" t="s">
        <v>901</v>
      </c>
      <c r="E7" s="287" t="s">
        <v>1717</v>
      </c>
      <c r="F7" s="281" t="s">
        <v>902</v>
      </c>
      <c r="G7" s="284" t="s">
        <v>903</v>
      </c>
      <c r="H7" s="65"/>
      <c r="I7" s="65"/>
      <c r="J7" s="65"/>
      <c r="K7" s="65"/>
      <c r="L7" s="65"/>
    </row>
    <row r="8" spans="1:12" s="66" customFormat="1" ht="94.2" customHeight="1" x14ac:dyDescent="0.45">
      <c r="A8" s="278">
        <f t="shared" si="0"/>
        <v>6</v>
      </c>
      <c r="B8" s="285" t="s">
        <v>904</v>
      </c>
      <c r="C8" s="281" t="s">
        <v>905</v>
      </c>
      <c r="D8" s="282" t="s">
        <v>906</v>
      </c>
      <c r="E8" s="283">
        <v>56</v>
      </c>
      <c r="F8" s="281" t="s">
        <v>907</v>
      </c>
      <c r="G8" s="284" t="s">
        <v>908</v>
      </c>
      <c r="H8" s="65"/>
      <c r="I8" s="65"/>
      <c r="J8" s="65"/>
      <c r="K8" s="65"/>
      <c r="L8" s="65"/>
    </row>
    <row r="9" spans="1:12" s="66" customFormat="1" ht="94.2" customHeight="1" x14ac:dyDescent="0.45">
      <c r="A9" s="278">
        <f t="shared" si="0"/>
        <v>7</v>
      </c>
      <c r="B9" s="280" t="s">
        <v>909</v>
      </c>
      <c r="C9" s="281" t="s">
        <v>910</v>
      </c>
      <c r="D9" s="282" t="s">
        <v>911</v>
      </c>
      <c r="E9" s="288">
        <v>1814</v>
      </c>
      <c r="F9" s="281" t="s">
        <v>884</v>
      </c>
      <c r="G9" s="284" t="s">
        <v>912</v>
      </c>
      <c r="H9" s="65"/>
      <c r="I9" s="65"/>
      <c r="J9" s="65"/>
      <c r="K9" s="65"/>
      <c r="L9" s="65"/>
    </row>
    <row r="10" spans="1:12" s="66" customFormat="1" ht="94.2" customHeight="1" x14ac:dyDescent="0.45">
      <c r="A10" s="278">
        <f t="shared" si="0"/>
        <v>8</v>
      </c>
      <c r="B10" s="280" t="s">
        <v>913</v>
      </c>
      <c r="C10" s="281" t="s">
        <v>914</v>
      </c>
      <c r="D10" s="282" t="s">
        <v>915</v>
      </c>
      <c r="E10" s="283">
        <v>7</v>
      </c>
      <c r="F10" s="281" t="s">
        <v>916</v>
      </c>
      <c r="G10" s="284" t="s">
        <v>917</v>
      </c>
      <c r="H10" s="65"/>
      <c r="I10" s="65"/>
      <c r="J10" s="65"/>
      <c r="K10" s="65"/>
      <c r="L10" s="65"/>
    </row>
    <row r="11" spans="1:12" s="66" customFormat="1" ht="94.2" customHeight="1" x14ac:dyDescent="0.45">
      <c r="A11" s="278">
        <f t="shared" si="0"/>
        <v>9</v>
      </c>
      <c r="B11" s="280" t="s">
        <v>918</v>
      </c>
      <c r="C11" s="281" t="s">
        <v>919</v>
      </c>
      <c r="D11" s="282" t="s">
        <v>920</v>
      </c>
      <c r="E11" s="283">
        <v>98</v>
      </c>
      <c r="F11" s="281" t="s">
        <v>921</v>
      </c>
      <c r="G11" s="284" t="s">
        <v>922</v>
      </c>
      <c r="H11" s="65"/>
      <c r="I11" s="65"/>
      <c r="J11" s="65"/>
      <c r="K11" s="65"/>
      <c r="L11" s="65"/>
    </row>
    <row r="12" spans="1:12" s="66" customFormat="1" ht="94.2" customHeight="1" x14ac:dyDescent="0.45">
      <c r="A12" s="278">
        <f t="shared" si="0"/>
        <v>10</v>
      </c>
      <c r="B12" s="280" t="s">
        <v>923</v>
      </c>
      <c r="C12" s="281" t="s">
        <v>924</v>
      </c>
      <c r="D12" s="282" t="s">
        <v>925</v>
      </c>
      <c r="E12" s="283">
        <v>20</v>
      </c>
      <c r="F12" s="281" t="s">
        <v>907</v>
      </c>
      <c r="G12" s="284" t="s">
        <v>926</v>
      </c>
      <c r="H12" s="65"/>
      <c r="I12" s="65"/>
      <c r="J12" s="65"/>
      <c r="K12" s="65"/>
      <c r="L12" s="65"/>
    </row>
    <row r="13" spans="1:12" s="66" customFormat="1" ht="94.2" customHeight="1" x14ac:dyDescent="0.45">
      <c r="A13" s="278">
        <f t="shared" si="0"/>
        <v>11</v>
      </c>
      <c r="B13" s="280" t="s">
        <v>927</v>
      </c>
      <c r="C13" s="281" t="s">
        <v>928</v>
      </c>
      <c r="D13" s="282" t="s">
        <v>929</v>
      </c>
      <c r="E13" s="289">
        <v>11</v>
      </c>
      <c r="F13" s="281" t="s">
        <v>889</v>
      </c>
      <c r="G13" s="284" t="s">
        <v>930</v>
      </c>
      <c r="H13" s="65"/>
      <c r="I13" s="65"/>
      <c r="J13" s="65"/>
      <c r="K13" s="65"/>
      <c r="L13" s="65"/>
    </row>
    <row r="14" spans="1:12" s="66" customFormat="1" ht="94.2" customHeight="1" x14ac:dyDescent="0.45">
      <c r="A14" s="278">
        <f t="shared" si="0"/>
        <v>12</v>
      </c>
      <c r="B14" s="280" t="s">
        <v>931</v>
      </c>
      <c r="C14" s="281" t="s">
        <v>932</v>
      </c>
      <c r="D14" s="282" t="s">
        <v>933</v>
      </c>
      <c r="E14" s="289">
        <v>10</v>
      </c>
      <c r="F14" s="281" t="s">
        <v>884</v>
      </c>
      <c r="G14" s="284" t="s">
        <v>934</v>
      </c>
      <c r="H14" s="65"/>
      <c r="I14" s="65"/>
      <c r="J14" s="65"/>
      <c r="K14" s="65"/>
      <c r="L14" s="65"/>
    </row>
    <row r="15" spans="1:12" s="66" customFormat="1" ht="94.2" customHeight="1" x14ac:dyDescent="0.45">
      <c r="A15" s="278">
        <f t="shared" si="0"/>
        <v>13</v>
      </c>
      <c r="B15" s="280" t="s">
        <v>935</v>
      </c>
      <c r="C15" s="281" t="s">
        <v>936</v>
      </c>
      <c r="D15" s="282" t="s">
        <v>937</v>
      </c>
      <c r="E15" s="289">
        <v>11</v>
      </c>
      <c r="F15" s="281" t="s">
        <v>921</v>
      </c>
      <c r="G15" s="284" t="s">
        <v>938</v>
      </c>
      <c r="H15" s="65"/>
      <c r="I15" s="65"/>
      <c r="J15" s="65"/>
      <c r="K15" s="65"/>
      <c r="L15" s="65"/>
    </row>
    <row r="16" spans="1:12" s="66" customFormat="1" ht="94.2" customHeight="1" x14ac:dyDescent="0.45">
      <c r="A16" s="278">
        <f t="shared" si="0"/>
        <v>14</v>
      </c>
      <c r="B16" s="280" t="s">
        <v>939</v>
      </c>
      <c r="C16" s="281" t="s">
        <v>940</v>
      </c>
      <c r="D16" s="282" t="s">
        <v>941</v>
      </c>
      <c r="E16" s="289">
        <v>50</v>
      </c>
      <c r="F16" s="281" t="s">
        <v>884</v>
      </c>
      <c r="G16" s="284" t="s">
        <v>942</v>
      </c>
      <c r="H16" s="65"/>
      <c r="I16" s="65"/>
      <c r="J16" s="65"/>
      <c r="K16" s="65"/>
      <c r="L16" s="65"/>
    </row>
    <row r="17" spans="1:12" s="66" customFormat="1" ht="94.2" customHeight="1" x14ac:dyDescent="0.45">
      <c r="A17" s="278">
        <f t="shared" si="0"/>
        <v>15</v>
      </c>
      <c r="B17" s="290" t="s">
        <v>943</v>
      </c>
      <c r="C17" s="281" t="s">
        <v>944</v>
      </c>
      <c r="D17" s="282" t="s">
        <v>945</v>
      </c>
      <c r="E17" s="289">
        <v>9</v>
      </c>
      <c r="F17" s="281" t="s">
        <v>884</v>
      </c>
      <c r="G17" s="284" t="s">
        <v>938</v>
      </c>
      <c r="H17" s="65"/>
      <c r="I17" s="65"/>
      <c r="J17" s="65"/>
      <c r="K17" s="65"/>
      <c r="L17" s="65"/>
    </row>
    <row r="18" spans="1:12" s="66" customFormat="1" ht="94.2" customHeight="1" x14ac:dyDescent="0.45">
      <c r="A18" s="278">
        <f t="shared" si="0"/>
        <v>16</v>
      </c>
      <c r="B18" s="280" t="s">
        <v>946</v>
      </c>
      <c r="C18" s="281" t="s">
        <v>947</v>
      </c>
      <c r="D18" s="282" t="s">
        <v>948</v>
      </c>
      <c r="E18" s="289">
        <v>13</v>
      </c>
      <c r="F18" s="281" t="s">
        <v>916</v>
      </c>
      <c r="G18" s="284" t="s">
        <v>949</v>
      </c>
      <c r="H18" s="65"/>
      <c r="I18" s="65"/>
      <c r="J18" s="65"/>
      <c r="K18" s="65"/>
      <c r="L18" s="65"/>
    </row>
    <row r="19" spans="1:12" s="66" customFormat="1" ht="94.2" customHeight="1" x14ac:dyDescent="0.45">
      <c r="A19" s="278">
        <f t="shared" si="0"/>
        <v>17</v>
      </c>
      <c r="B19" s="280" t="s">
        <v>950</v>
      </c>
      <c r="C19" s="281" t="s">
        <v>951</v>
      </c>
      <c r="D19" s="282" t="s">
        <v>948</v>
      </c>
      <c r="E19" s="289">
        <v>9</v>
      </c>
      <c r="F19" s="281" t="s">
        <v>884</v>
      </c>
      <c r="G19" s="284" t="s">
        <v>952</v>
      </c>
      <c r="H19" s="65"/>
      <c r="I19" s="67"/>
      <c r="J19" s="65"/>
      <c r="K19" s="65"/>
      <c r="L19" s="65"/>
    </row>
    <row r="20" spans="1:12" s="66" customFormat="1" ht="94.2" customHeight="1" x14ac:dyDescent="0.45">
      <c r="A20" s="278">
        <f t="shared" si="0"/>
        <v>18</v>
      </c>
      <c r="B20" s="280" t="s">
        <v>953</v>
      </c>
      <c r="C20" s="281" t="s">
        <v>954</v>
      </c>
      <c r="D20" s="282" t="s">
        <v>955</v>
      </c>
      <c r="E20" s="289">
        <v>16</v>
      </c>
      <c r="F20" s="281" t="s">
        <v>921</v>
      </c>
      <c r="G20" s="284" t="s">
        <v>890</v>
      </c>
      <c r="H20" s="65"/>
      <c r="I20" s="65"/>
      <c r="J20" s="65"/>
      <c r="K20" s="65"/>
      <c r="L20" s="65"/>
    </row>
    <row r="21" spans="1:12" s="66" customFormat="1" ht="94.2" customHeight="1" x14ac:dyDescent="0.45">
      <c r="A21" s="278">
        <f t="shared" si="0"/>
        <v>19</v>
      </c>
      <c r="B21" s="280" t="s">
        <v>956</v>
      </c>
      <c r="C21" s="281" t="s">
        <v>957</v>
      </c>
      <c r="D21" s="282" t="s">
        <v>893</v>
      </c>
      <c r="E21" s="289">
        <v>30</v>
      </c>
      <c r="F21" s="281" t="s">
        <v>958</v>
      </c>
      <c r="G21" s="284" t="s">
        <v>898</v>
      </c>
      <c r="H21" s="65"/>
      <c r="I21" s="65"/>
      <c r="J21" s="65"/>
      <c r="K21" s="65"/>
      <c r="L21" s="65"/>
    </row>
    <row r="22" spans="1:12" s="66" customFormat="1" ht="94.2" customHeight="1" x14ac:dyDescent="0.45">
      <c r="A22" s="278">
        <f t="shared" si="0"/>
        <v>20</v>
      </c>
      <c r="B22" s="280" t="s">
        <v>959</v>
      </c>
      <c r="C22" s="281" t="s">
        <v>960</v>
      </c>
      <c r="D22" s="282" t="s">
        <v>961</v>
      </c>
      <c r="E22" s="289">
        <v>6</v>
      </c>
      <c r="F22" s="281" t="s">
        <v>884</v>
      </c>
      <c r="G22" s="284" t="s">
        <v>962</v>
      </c>
      <c r="H22" s="65"/>
      <c r="I22" s="65"/>
      <c r="J22" s="65"/>
      <c r="K22" s="65"/>
      <c r="L22" s="65"/>
    </row>
    <row r="23" spans="1:12" s="66" customFormat="1" ht="94.2" customHeight="1" x14ac:dyDescent="0.45">
      <c r="A23" s="278">
        <f t="shared" si="0"/>
        <v>21</v>
      </c>
      <c r="B23" s="280" t="s">
        <v>963</v>
      </c>
      <c r="C23" s="281" t="s">
        <v>964</v>
      </c>
      <c r="D23" s="282" t="s">
        <v>965</v>
      </c>
      <c r="E23" s="289">
        <v>12</v>
      </c>
      <c r="F23" s="281" t="s">
        <v>884</v>
      </c>
      <c r="G23" s="284" t="s">
        <v>966</v>
      </c>
      <c r="H23" s="65"/>
      <c r="I23" s="65"/>
      <c r="J23" s="65"/>
      <c r="K23" s="65"/>
      <c r="L23" s="65"/>
    </row>
    <row r="24" spans="1:12" s="66" customFormat="1" ht="94.2" customHeight="1" x14ac:dyDescent="0.45">
      <c r="A24" s="278">
        <f t="shared" si="0"/>
        <v>22</v>
      </c>
      <c r="B24" s="280" t="s">
        <v>967</v>
      </c>
      <c r="C24" s="281" t="s">
        <v>968</v>
      </c>
      <c r="D24" s="282" t="s">
        <v>969</v>
      </c>
      <c r="E24" s="289">
        <v>8</v>
      </c>
      <c r="F24" s="281" t="s">
        <v>884</v>
      </c>
      <c r="G24" s="284" t="s">
        <v>970</v>
      </c>
      <c r="H24" s="65"/>
      <c r="I24" s="65"/>
      <c r="J24" s="65"/>
      <c r="K24" s="65"/>
      <c r="L24" s="65"/>
    </row>
    <row r="25" spans="1:12" s="66" customFormat="1" ht="94.2" customHeight="1" x14ac:dyDescent="0.45">
      <c r="A25" s="278">
        <f t="shared" si="0"/>
        <v>23</v>
      </c>
      <c r="B25" s="280" t="s">
        <v>971</v>
      </c>
      <c r="C25" s="281" t="s">
        <v>972</v>
      </c>
      <c r="D25" s="282" t="s">
        <v>973</v>
      </c>
      <c r="E25" s="289">
        <v>7</v>
      </c>
      <c r="F25" s="281" t="s">
        <v>884</v>
      </c>
      <c r="G25" s="284" t="s">
        <v>974</v>
      </c>
      <c r="H25" s="65"/>
      <c r="I25" s="65"/>
      <c r="J25" s="65"/>
      <c r="K25" s="65"/>
      <c r="L25" s="65"/>
    </row>
    <row r="26" spans="1:12" s="66" customFormat="1" ht="94.2" customHeight="1" x14ac:dyDescent="0.45">
      <c r="A26" s="278">
        <f t="shared" si="0"/>
        <v>24</v>
      </c>
      <c r="B26" s="280" t="s">
        <v>975</v>
      </c>
      <c r="C26" s="281" t="s">
        <v>976</v>
      </c>
      <c r="D26" s="282" t="s">
        <v>977</v>
      </c>
      <c r="E26" s="289">
        <v>20</v>
      </c>
      <c r="F26" s="281" t="s">
        <v>958</v>
      </c>
      <c r="G26" s="284" t="s">
        <v>978</v>
      </c>
      <c r="H26" s="65"/>
      <c r="I26" s="65"/>
      <c r="J26" s="65"/>
      <c r="K26" s="65"/>
      <c r="L26" s="65"/>
    </row>
    <row r="27" spans="1:12" s="66" customFormat="1" ht="94.2" customHeight="1" x14ac:dyDescent="0.45">
      <c r="A27" s="278">
        <f t="shared" si="0"/>
        <v>25</v>
      </c>
      <c r="B27" s="280" t="s">
        <v>979</v>
      </c>
      <c r="C27" s="281" t="s">
        <v>980</v>
      </c>
      <c r="D27" s="282" t="s">
        <v>981</v>
      </c>
      <c r="E27" s="289">
        <v>14</v>
      </c>
      <c r="F27" s="281" t="s">
        <v>921</v>
      </c>
      <c r="G27" s="284" t="s">
        <v>982</v>
      </c>
      <c r="H27" s="65"/>
      <c r="I27" s="65"/>
      <c r="J27" s="65"/>
      <c r="K27" s="65"/>
      <c r="L27" s="65"/>
    </row>
    <row r="28" spans="1:12" s="66" customFormat="1" ht="94.2" customHeight="1" x14ac:dyDescent="0.45">
      <c r="A28" s="278">
        <f t="shared" si="0"/>
        <v>26</v>
      </c>
      <c r="B28" s="280" t="s">
        <v>983</v>
      </c>
      <c r="C28" s="281" t="s">
        <v>984</v>
      </c>
      <c r="D28" s="282" t="s">
        <v>985</v>
      </c>
      <c r="E28" s="289">
        <v>79</v>
      </c>
      <c r="F28" s="281" t="s">
        <v>884</v>
      </c>
      <c r="G28" s="284" t="s">
        <v>986</v>
      </c>
      <c r="H28" s="65"/>
      <c r="I28" s="65"/>
      <c r="J28" s="65"/>
      <c r="K28" s="65"/>
      <c r="L28" s="65"/>
    </row>
    <row r="29" spans="1:12" s="66" customFormat="1" ht="94.2" customHeight="1" x14ac:dyDescent="0.45">
      <c r="A29" s="278">
        <f t="shared" si="0"/>
        <v>27</v>
      </c>
      <c r="B29" s="280" t="s">
        <v>987</v>
      </c>
      <c r="C29" s="281" t="s">
        <v>988</v>
      </c>
      <c r="D29" s="282" t="s">
        <v>989</v>
      </c>
      <c r="E29" s="289">
        <v>46</v>
      </c>
      <c r="F29" s="281" t="s">
        <v>990</v>
      </c>
      <c r="G29" s="284" t="s">
        <v>991</v>
      </c>
      <c r="H29" s="65"/>
      <c r="I29" s="65"/>
      <c r="J29" s="65"/>
      <c r="K29" s="65"/>
      <c r="L29" s="65"/>
    </row>
    <row r="30" spans="1:12" s="66" customFormat="1" ht="94.2" customHeight="1" x14ac:dyDescent="0.45">
      <c r="A30" s="278">
        <f t="shared" si="0"/>
        <v>28</v>
      </c>
      <c r="B30" s="280" t="s">
        <v>992</v>
      </c>
      <c r="C30" s="281" t="s">
        <v>993</v>
      </c>
      <c r="D30" s="282" t="s">
        <v>994</v>
      </c>
      <c r="E30" s="289">
        <v>15</v>
      </c>
      <c r="F30" s="281" t="s">
        <v>884</v>
      </c>
      <c r="G30" s="284" t="s">
        <v>995</v>
      </c>
      <c r="H30" s="65"/>
      <c r="I30" s="65"/>
      <c r="J30" s="65"/>
      <c r="K30" s="65"/>
      <c r="L30" s="65"/>
    </row>
    <row r="31" spans="1:12" s="66" customFormat="1" ht="94.2" customHeight="1" x14ac:dyDescent="0.45">
      <c r="A31" s="278">
        <f t="shared" si="0"/>
        <v>29</v>
      </c>
      <c r="B31" s="280" t="s">
        <v>996</v>
      </c>
      <c r="C31" s="281" t="s">
        <v>997</v>
      </c>
      <c r="D31" s="282" t="s">
        <v>998</v>
      </c>
      <c r="E31" s="289">
        <v>15</v>
      </c>
      <c r="F31" s="281" t="s">
        <v>999</v>
      </c>
      <c r="G31" s="284" t="s">
        <v>1000</v>
      </c>
      <c r="H31" s="281" t="s">
        <v>999</v>
      </c>
      <c r="I31" s="284" t="s">
        <v>1000</v>
      </c>
      <c r="J31" s="300"/>
    </row>
    <row r="32" spans="1:12" s="66" customFormat="1" ht="94.2" customHeight="1" x14ac:dyDescent="0.45">
      <c r="A32" s="278">
        <f t="shared" si="0"/>
        <v>30</v>
      </c>
      <c r="B32" s="280" t="s">
        <v>1001</v>
      </c>
      <c r="C32" s="281" t="s">
        <v>1002</v>
      </c>
      <c r="D32" s="282" t="s">
        <v>1003</v>
      </c>
      <c r="E32" s="289">
        <v>32</v>
      </c>
      <c r="F32" s="281" t="s">
        <v>921</v>
      </c>
      <c r="G32" s="291" t="s">
        <v>1004</v>
      </c>
      <c r="H32" s="65"/>
      <c r="I32" s="65"/>
      <c r="J32" s="65"/>
      <c r="K32" s="65"/>
      <c r="L32" s="65"/>
    </row>
    <row r="33" spans="1:12" s="66" customFormat="1" ht="94.2" customHeight="1" x14ac:dyDescent="0.45">
      <c r="A33" s="278">
        <f t="shared" si="0"/>
        <v>31</v>
      </c>
      <c r="B33" s="280" t="s">
        <v>1005</v>
      </c>
      <c r="C33" s="281" t="s">
        <v>1006</v>
      </c>
      <c r="D33" s="282" t="s">
        <v>1007</v>
      </c>
      <c r="E33" s="289">
        <v>16</v>
      </c>
      <c r="F33" s="281" t="s">
        <v>884</v>
      </c>
      <c r="G33" s="284" t="s">
        <v>1008</v>
      </c>
      <c r="H33" s="65"/>
      <c r="I33" s="65"/>
      <c r="J33" s="65"/>
      <c r="K33" s="65"/>
      <c r="L33" s="65"/>
    </row>
    <row r="34" spans="1:12" s="66" customFormat="1" ht="94.2" customHeight="1" x14ac:dyDescent="0.45">
      <c r="A34" s="278">
        <f t="shared" si="0"/>
        <v>32</v>
      </c>
      <c r="B34" s="280" t="s">
        <v>1009</v>
      </c>
      <c r="C34" s="281" t="s">
        <v>1010</v>
      </c>
      <c r="D34" s="282" t="s">
        <v>1011</v>
      </c>
      <c r="E34" s="289">
        <v>22</v>
      </c>
      <c r="F34" s="281" t="s">
        <v>884</v>
      </c>
      <c r="G34" s="284" t="s">
        <v>1012</v>
      </c>
      <c r="H34" s="65"/>
      <c r="I34" s="65"/>
      <c r="J34" s="65"/>
      <c r="K34" s="65"/>
      <c r="L34" s="65"/>
    </row>
    <row r="35" spans="1:12" s="66" customFormat="1" ht="94.2" customHeight="1" x14ac:dyDescent="0.45">
      <c r="A35" s="278">
        <f t="shared" si="0"/>
        <v>33</v>
      </c>
      <c r="B35" s="280" t="s">
        <v>1013</v>
      </c>
      <c r="C35" s="281" t="s">
        <v>1014</v>
      </c>
      <c r="D35" s="282" t="s">
        <v>1015</v>
      </c>
      <c r="E35" s="289">
        <v>24</v>
      </c>
      <c r="F35" s="281" t="s">
        <v>884</v>
      </c>
      <c r="G35" s="284" t="s">
        <v>1016</v>
      </c>
      <c r="H35" s="65"/>
      <c r="I35" s="65"/>
      <c r="J35" s="65"/>
      <c r="K35" s="65"/>
      <c r="L35" s="65"/>
    </row>
    <row r="36" spans="1:12" s="66" customFormat="1" ht="94.2" customHeight="1" x14ac:dyDescent="0.45">
      <c r="A36" s="278">
        <f t="shared" si="0"/>
        <v>34</v>
      </c>
      <c r="B36" s="280" t="s">
        <v>1017</v>
      </c>
      <c r="C36" s="281" t="s">
        <v>1018</v>
      </c>
      <c r="D36" s="282" t="s">
        <v>1019</v>
      </c>
      <c r="E36" s="289">
        <v>26</v>
      </c>
      <c r="F36" s="281" t="s">
        <v>921</v>
      </c>
      <c r="G36" s="284" t="s">
        <v>938</v>
      </c>
      <c r="H36" s="65"/>
      <c r="I36" s="65"/>
      <c r="J36" s="65"/>
      <c r="K36" s="65"/>
      <c r="L36" s="65"/>
    </row>
    <row r="37" spans="1:12" s="66" customFormat="1" ht="94.2" customHeight="1" x14ac:dyDescent="0.45">
      <c r="A37" s="278">
        <f t="shared" si="0"/>
        <v>35</v>
      </c>
      <c r="B37" s="280" t="s">
        <v>1020</v>
      </c>
      <c r="C37" s="281" t="s">
        <v>1021</v>
      </c>
      <c r="D37" s="282" t="s">
        <v>1007</v>
      </c>
      <c r="E37" s="289">
        <v>10</v>
      </c>
      <c r="F37" s="281" t="s">
        <v>884</v>
      </c>
      <c r="G37" s="284" t="s">
        <v>1022</v>
      </c>
      <c r="H37" s="65"/>
      <c r="I37" s="65"/>
      <c r="J37" s="65"/>
      <c r="K37" s="65"/>
      <c r="L37" s="65"/>
    </row>
    <row r="38" spans="1:12" s="66" customFormat="1" ht="94.2" customHeight="1" x14ac:dyDescent="0.45">
      <c r="A38" s="278">
        <f t="shared" si="0"/>
        <v>36</v>
      </c>
      <c r="B38" s="280" t="s">
        <v>1023</v>
      </c>
      <c r="C38" s="281" t="s">
        <v>1024</v>
      </c>
      <c r="D38" s="282" t="s">
        <v>1025</v>
      </c>
      <c r="E38" s="289">
        <v>6</v>
      </c>
      <c r="F38" s="281" t="s">
        <v>916</v>
      </c>
      <c r="G38" s="284" t="s">
        <v>1026</v>
      </c>
      <c r="H38" s="65"/>
      <c r="I38" s="65"/>
      <c r="J38" s="65"/>
      <c r="K38" s="65"/>
      <c r="L38" s="65"/>
    </row>
    <row r="39" spans="1:12" s="66" customFormat="1" ht="94.2" customHeight="1" x14ac:dyDescent="0.45">
      <c r="A39" s="278">
        <f t="shared" si="0"/>
        <v>37</v>
      </c>
      <c r="B39" s="280" t="s">
        <v>1027</v>
      </c>
      <c r="C39" s="281" t="s">
        <v>1028</v>
      </c>
      <c r="D39" s="282" t="s">
        <v>911</v>
      </c>
      <c r="E39" s="289">
        <v>6</v>
      </c>
      <c r="F39" s="281" t="s">
        <v>921</v>
      </c>
      <c r="G39" s="284" t="s">
        <v>1029</v>
      </c>
      <c r="H39" s="65"/>
      <c r="I39" s="65"/>
      <c r="J39" s="65"/>
      <c r="K39" s="65"/>
      <c r="L39" s="65"/>
    </row>
    <row r="40" spans="1:12" s="66" customFormat="1" ht="94.2" customHeight="1" x14ac:dyDescent="0.45">
      <c r="A40" s="278">
        <f t="shared" si="0"/>
        <v>38</v>
      </c>
      <c r="B40" s="280" t="s">
        <v>1030</v>
      </c>
      <c r="C40" s="281" t="s">
        <v>1031</v>
      </c>
      <c r="D40" s="282" t="s">
        <v>1032</v>
      </c>
      <c r="E40" s="289">
        <v>22</v>
      </c>
      <c r="F40" s="281" t="s">
        <v>1033</v>
      </c>
      <c r="G40" s="284" t="s">
        <v>1034</v>
      </c>
      <c r="H40" s="65"/>
      <c r="I40" s="65"/>
      <c r="J40" s="65"/>
      <c r="K40" s="65"/>
      <c r="L40" s="65"/>
    </row>
    <row r="41" spans="1:12" s="66" customFormat="1" ht="94.2" customHeight="1" x14ac:dyDescent="0.45">
      <c r="A41" s="278">
        <f t="shared" si="0"/>
        <v>39</v>
      </c>
      <c r="B41" s="280" t="s">
        <v>1035</v>
      </c>
      <c r="C41" s="281" t="s">
        <v>1036</v>
      </c>
      <c r="D41" s="282" t="s">
        <v>1037</v>
      </c>
      <c r="E41" s="289">
        <v>10</v>
      </c>
      <c r="F41" s="281" t="s">
        <v>1038</v>
      </c>
      <c r="G41" s="284" t="s">
        <v>1039</v>
      </c>
      <c r="H41" s="65"/>
      <c r="I41" s="65"/>
      <c r="J41" s="65"/>
      <c r="K41" s="65"/>
      <c r="L41" s="65"/>
    </row>
    <row r="42" spans="1:12" s="66" customFormat="1" ht="94.2" customHeight="1" x14ac:dyDescent="0.45">
      <c r="A42" s="278">
        <f t="shared" si="0"/>
        <v>40</v>
      </c>
      <c r="B42" s="280" t="s">
        <v>1040</v>
      </c>
      <c r="C42" s="281" t="s">
        <v>1041</v>
      </c>
      <c r="D42" s="282" t="s">
        <v>1042</v>
      </c>
      <c r="E42" s="289">
        <v>9</v>
      </c>
      <c r="F42" s="281" t="s">
        <v>1043</v>
      </c>
      <c r="G42" s="284" t="s">
        <v>1044</v>
      </c>
      <c r="H42" s="65"/>
      <c r="I42" s="65"/>
      <c r="J42" s="65"/>
      <c r="K42" s="65"/>
      <c r="L42" s="65"/>
    </row>
    <row r="43" spans="1:12" s="66" customFormat="1" ht="94.2" customHeight="1" x14ac:dyDescent="0.45">
      <c r="A43" s="278">
        <f t="shared" si="0"/>
        <v>41</v>
      </c>
      <c r="B43" s="280" t="s">
        <v>1045</v>
      </c>
      <c r="C43" s="281" t="s">
        <v>1046</v>
      </c>
      <c r="D43" s="282" t="s">
        <v>1047</v>
      </c>
      <c r="E43" s="289">
        <v>10</v>
      </c>
      <c r="F43" s="281" t="s">
        <v>1043</v>
      </c>
      <c r="G43" s="284" t="s">
        <v>1048</v>
      </c>
      <c r="H43" s="65"/>
      <c r="I43" s="65"/>
      <c r="J43" s="65"/>
      <c r="K43" s="65"/>
      <c r="L43" s="65"/>
    </row>
    <row r="44" spans="1:12" s="66" customFormat="1" ht="94.2" customHeight="1" x14ac:dyDescent="0.45">
      <c r="A44" s="278">
        <f t="shared" si="0"/>
        <v>42</v>
      </c>
      <c r="B44" s="280" t="s">
        <v>1049</v>
      </c>
      <c r="C44" s="281" t="s">
        <v>1050</v>
      </c>
      <c r="D44" s="282" t="s">
        <v>1051</v>
      </c>
      <c r="E44" s="289">
        <v>19</v>
      </c>
      <c r="F44" s="281" t="s">
        <v>1052</v>
      </c>
      <c r="G44" s="284" t="s">
        <v>1053</v>
      </c>
      <c r="H44" s="65"/>
      <c r="I44" s="65"/>
      <c r="J44" s="65"/>
      <c r="K44" s="65"/>
      <c r="L44" s="65"/>
    </row>
    <row r="45" spans="1:12" s="66" customFormat="1" ht="94.2" customHeight="1" x14ac:dyDescent="0.45">
      <c r="A45" s="278">
        <f t="shared" si="0"/>
        <v>43</v>
      </c>
      <c r="B45" s="280" t="s">
        <v>1054</v>
      </c>
      <c r="C45" s="281" t="s">
        <v>1055</v>
      </c>
      <c r="D45" s="282" t="s">
        <v>1056</v>
      </c>
      <c r="E45" s="289">
        <v>78</v>
      </c>
      <c r="F45" s="281" t="s">
        <v>1038</v>
      </c>
      <c r="G45" s="284" t="s">
        <v>1057</v>
      </c>
      <c r="H45" s="65"/>
      <c r="I45" s="65"/>
      <c r="J45" s="65"/>
      <c r="K45" s="65"/>
      <c r="L45" s="65"/>
    </row>
    <row r="46" spans="1:12" s="66" customFormat="1" ht="94.2" customHeight="1" x14ac:dyDescent="0.45">
      <c r="A46" s="278">
        <f t="shared" si="0"/>
        <v>44</v>
      </c>
      <c r="B46" s="280" t="s">
        <v>1058</v>
      </c>
      <c r="C46" s="281" t="s">
        <v>1059</v>
      </c>
      <c r="D46" s="282" t="s">
        <v>1060</v>
      </c>
      <c r="E46" s="289">
        <v>36</v>
      </c>
      <c r="F46" s="281" t="s">
        <v>921</v>
      </c>
      <c r="G46" s="284" t="s">
        <v>1061</v>
      </c>
      <c r="H46" s="65"/>
      <c r="I46" s="65"/>
      <c r="J46" s="65"/>
      <c r="K46" s="65"/>
      <c r="L46" s="65"/>
    </row>
    <row r="47" spans="1:12" s="66" customFormat="1" ht="94.2" customHeight="1" x14ac:dyDescent="0.45">
      <c r="A47" s="278">
        <f t="shared" si="0"/>
        <v>45</v>
      </c>
      <c r="B47" s="280" t="s">
        <v>1062</v>
      </c>
      <c r="C47" s="281" t="s">
        <v>1063</v>
      </c>
      <c r="D47" s="282" t="s">
        <v>1064</v>
      </c>
      <c r="E47" s="289">
        <v>5</v>
      </c>
      <c r="F47" s="281" t="s">
        <v>907</v>
      </c>
      <c r="G47" s="284" t="s">
        <v>1065</v>
      </c>
      <c r="H47" s="65"/>
      <c r="I47" s="65"/>
      <c r="J47" s="65"/>
      <c r="K47" s="65"/>
      <c r="L47" s="65"/>
    </row>
    <row r="48" spans="1:12" s="66" customFormat="1" ht="94.2" customHeight="1" x14ac:dyDescent="0.45">
      <c r="A48" s="278">
        <f t="shared" si="0"/>
        <v>46</v>
      </c>
      <c r="B48" s="280" t="s">
        <v>1066</v>
      </c>
      <c r="C48" s="281" t="s">
        <v>1067</v>
      </c>
      <c r="D48" s="282" t="s">
        <v>1068</v>
      </c>
      <c r="E48" s="289">
        <v>5</v>
      </c>
      <c r="F48" s="281" t="s">
        <v>916</v>
      </c>
      <c r="G48" s="284" t="s">
        <v>1053</v>
      </c>
      <c r="H48" s="65"/>
      <c r="I48" s="65"/>
      <c r="J48" s="65"/>
      <c r="K48" s="65"/>
      <c r="L48" s="65"/>
    </row>
    <row r="49" spans="1:12" s="66" customFormat="1" ht="94.2" customHeight="1" x14ac:dyDescent="0.45">
      <c r="A49" s="278">
        <f t="shared" si="0"/>
        <v>47</v>
      </c>
      <c r="B49" s="280" t="s">
        <v>1069</v>
      </c>
      <c r="C49" s="281" t="s">
        <v>1070</v>
      </c>
      <c r="D49" s="282" t="s">
        <v>1071</v>
      </c>
      <c r="E49" s="289">
        <v>14</v>
      </c>
      <c r="F49" s="281" t="s">
        <v>916</v>
      </c>
      <c r="G49" s="284" t="s">
        <v>1072</v>
      </c>
      <c r="H49" s="65"/>
      <c r="I49" s="65"/>
      <c r="J49" s="65"/>
      <c r="K49" s="65"/>
      <c r="L49" s="65"/>
    </row>
    <row r="50" spans="1:12" s="66" customFormat="1" ht="94.2" customHeight="1" x14ac:dyDescent="0.45">
      <c r="A50" s="278">
        <f t="shared" si="0"/>
        <v>48</v>
      </c>
      <c r="B50" s="280" t="s">
        <v>1073</v>
      </c>
      <c r="C50" s="281" t="s">
        <v>1074</v>
      </c>
      <c r="D50" s="282" t="s">
        <v>1075</v>
      </c>
      <c r="E50" s="289">
        <v>26</v>
      </c>
      <c r="F50" s="281" t="s">
        <v>1076</v>
      </c>
      <c r="G50" s="284" t="s">
        <v>1077</v>
      </c>
      <c r="H50" s="65"/>
      <c r="I50" s="65"/>
      <c r="J50" s="65"/>
      <c r="K50" s="65"/>
      <c r="L50" s="65"/>
    </row>
    <row r="51" spans="1:12" s="66" customFormat="1" ht="94.2" customHeight="1" x14ac:dyDescent="0.45">
      <c r="A51" s="278">
        <f t="shared" si="0"/>
        <v>49</v>
      </c>
      <c r="B51" s="292" t="s">
        <v>1078</v>
      </c>
      <c r="C51" s="281" t="s">
        <v>1079</v>
      </c>
      <c r="D51" s="293" t="s">
        <v>1080</v>
      </c>
      <c r="E51" s="289">
        <v>28</v>
      </c>
      <c r="F51" s="281" t="s">
        <v>916</v>
      </c>
      <c r="G51" s="294" t="s">
        <v>1081</v>
      </c>
      <c r="H51" s="65"/>
      <c r="I51" s="65"/>
      <c r="J51" s="65"/>
      <c r="K51" s="65"/>
      <c r="L51" s="65"/>
    </row>
    <row r="52" spans="1:12" s="66" customFormat="1" ht="94.2" customHeight="1" x14ac:dyDescent="0.45">
      <c r="A52" s="278">
        <f t="shared" si="0"/>
        <v>50</v>
      </c>
      <c r="B52" s="295" t="s">
        <v>1082</v>
      </c>
      <c r="C52" s="281" t="s">
        <v>1083</v>
      </c>
      <c r="D52" s="293" t="s">
        <v>1084</v>
      </c>
      <c r="E52" s="289">
        <v>3</v>
      </c>
      <c r="F52" s="281" t="s">
        <v>921</v>
      </c>
      <c r="G52" s="284" t="s">
        <v>1039</v>
      </c>
      <c r="H52" s="65"/>
      <c r="I52" s="65"/>
      <c r="J52" s="65"/>
      <c r="K52" s="65"/>
      <c r="L52" s="65"/>
    </row>
    <row r="53" spans="1:12" s="66" customFormat="1" ht="94.2" customHeight="1" x14ac:dyDescent="0.45">
      <c r="A53" s="278">
        <f t="shared" si="0"/>
        <v>51</v>
      </c>
      <c r="B53" s="280" t="s">
        <v>1085</v>
      </c>
      <c r="C53" s="281" t="s">
        <v>1086</v>
      </c>
      <c r="D53" s="293" t="s">
        <v>1087</v>
      </c>
      <c r="E53" s="289">
        <v>4</v>
      </c>
      <c r="F53" s="281" t="s">
        <v>916</v>
      </c>
      <c r="G53" s="284" t="s">
        <v>1088</v>
      </c>
      <c r="H53" s="65"/>
      <c r="I53" s="65"/>
      <c r="J53" s="65"/>
      <c r="K53" s="65"/>
      <c r="L53" s="65"/>
    </row>
    <row r="54" spans="1:12" s="66" customFormat="1" ht="94.2" customHeight="1" x14ac:dyDescent="0.45">
      <c r="A54" s="278">
        <f t="shared" si="0"/>
        <v>52</v>
      </c>
      <c r="B54" s="295" t="s">
        <v>1089</v>
      </c>
      <c r="C54" s="281" t="s">
        <v>1090</v>
      </c>
      <c r="D54" s="293" t="s">
        <v>1091</v>
      </c>
      <c r="E54" s="289">
        <v>3</v>
      </c>
      <c r="F54" s="281" t="s">
        <v>916</v>
      </c>
      <c r="G54" s="284" t="s">
        <v>1092</v>
      </c>
      <c r="H54" s="65"/>
      <c r="I54" s="65"/>
      <c r="J54" s="65"/>
      <c r="K54" s="65"/>
      <c r="L54" s="65"/>
    </row>
    <row r="55" spans="1:12" s="66" customFormat="1" ht="94.2" customHeight="1" x14ac:dyDescent="0.45">
      <c r="A55" s="278">
        <f t="shared" si="0"/>
        <v>53</v>
      </c>
      <c r="B55" s="281" t="s">
        <v>1093</v>
      </c>
      <c r="C55" s="281" t="s">
        <v>1094</v>
      </c>
      <c r="D55" s="293" t="s">
        <v>1095</v>
      </c>
      <c r="E55" s="289">
        <v>8</v>
      </c>
      <c r="F55" s="281" t="s">
        <v>1038</v>
      </c>
      <c r="G55" s="284" t="s">
        <v>1096</v>
      </c>
      <c r="H55" s="65"/>
      <c r="I55" s="65"/>
      <c r="J55" s="65"/>
      <c r="K55" s="65"/>
      <c r="L55" s="65"/>
    </row>
    <row r="56" spans="1:12" s="66" customFormat="1" ht="94.2" customHeight="1" x14ac:dyDescent="0.45">
      <c r="A56" s="278">
        <f t="shared" si="0"/>
        <v>54</v>
      </c>
      <c r="B56" s="281" t="s">
        <v>1097</v>
      </c>
      <c r="C56" s="281" t="s">
        <v>1098</v>
      </c>
      <c r="D56" s="293" t="s">
        <v>1099</v>
      </c>
      <c r="E56" s="289">
        <v>9</v>
      </c>
      <c r="F56" s="281" t="s">
        <v>1100</v>
      </c>
      <c r="G56" s="284" t="s">
        <v>1101</v>
      </c>
      <c r="H56" s="65"/>
      <c r="I56" s="65"/>
      <c r="J56" s="65"/>
      <c r="K56" s="65"/>
      <c r="L56" s="65"/>
    </row>
    <row r="57" spans="1:12" s="66" customFormat="1" ht="94.2" customHeight="1" x14ac:dyDescent="0.45">
      <c r="A57" s="278">
        <f t="shared" si="0"/>
        <v>55</v>
      </c>
      <c r="B57" s="281" t="s">
        <v>1102</v>
      </c>
      <c r="C57" s="281" t="s">
        <v>1103</v>
      </c>
      <c r="D57" s="293" t="s">
        <v>1104</v>
      </c>
      <c r="E57" s="289">
        <v>12</v>
      </c>
      <c r="F57" s="281" t="s">
        <v>907</v>
      </c>
      <c r="G57" s="284" t="s">
        <v>1105</v>
      </c>
      <c r="H57" s="65"/>
      <c r="I57" s="65"/>
      <c r="J57" s="65"/>
      <c r="K57" s="65"/>
      <c r="L57" s="65"/>
    </row>
    <row r="58" spans="1:12" s="66" customFormat="1" ht="94.2" customHeight="1" x14ac:dyDescent="0.45">
      <c r="A58" s="278">
        <f t="shared" si="0"/>
        <v>56</v>
      </c>
      <c r="B58" s="281" t="s">
        <v>1106</v>
      </c>
      <c r="C58" s="280" t="s">
        <v>1107</v>
      </c>
      <c r="D58" s="293" t="s">
        <v>1108</v>
      </c>
      <c r="E58" s="289">
        <v>12</v>
      </c>
      <c r="F58" s="281" t="s">
        <v>1109</v>
      </c>
      <c r="G58" s="284" t="s">
        <v>1110</v>
      </c>
      <c r="H58" s="65"/>
      <c r="I58" s="65"/>
      <c r="J58" s="65"/>
      <c r="K58" s="65"/>
      <c r="L58" s="65"/>
    </row>
    <row r="59" spans="1:12" s="66" customFormat="1" ht="94.2" customHeight="1" x14ac:dyDescent="0.45">
      <c r="A59" s="278">
        <f t="shared" si="0"/>
        <v>57</v>
      </c>
      <c r="B59" s="281" t="s">
        <v>1111</v>
      </c>
      <c r="C59" s="281" t="s">
        <v>1112</v>
      </c>
      <c r="D59" s="293" t="s">
        <v>1113</v>
      </c>
      <c r="E59" s="289">
        <v>27</v>
      </c>
      <c r="F59" s="281" t="s">
        <v>921</v>
      </c>
      <c r="G59" s="284" t="s">
        <v>1114</v>
      </c>
      <c r="H59" s="65"/>
      <c r="I59" s="65"/>
      <c r="J59" s="65"/>
      <c r="K59" s="65"/>
      <c r="L59" s="65"/>
    </row>
    <row r="60" spans="1:12" s="66" customFormat="1" ht="94.2" customHeight="1" x14ac:dyDescent="0.45">
      <c r="A60" s="278">
        <f t="shared" si="0"/>
        <v>58</v>
      </c>
      <c r="B60" s="296" t="s">
        <v>1115</v>
      </c>
      <c r="C60" s="281" t="s">
        <v>1116</v>
      </c>
      <c r="D60" s="293" t="s">
        <v>1117</v>
      </c>
      <c r="E60" s="289">
        <v>4</v>
      </c>
      <c r="F60" s="281" t="s">
        <v>1118</v>
      </c>
      <c r="G60" s="284" t="s">
        <v>1119</v>
      </c>
      <c r="H60" s="65"/>
      <c r="I60" s="65"/>
      <c r="J60" s="65"/>
      <c r="K60" s="65"/>
      <c r="L60" s="65"/>
    </row>
    <row r="61" spans="1:12" s="66" customFormat="1" ht="94.2" customHeight="1" x14ac:dyDescent="0.45">
      <c r="A61" s="278">
        <f t="shared" si="0"/>
        <v>59</v>
      </c>
      <c r="B61" s="295" t="s">
        <v>1120</v>
      </c>
      <c r="C61" s="281" t="s">
        <v>1121</v>
      </c>
      <c r="D61" s="293" t="s">
        <v>1122</v>
      </c>
      <c r="E61" s="289">
        <v>3</v>
      </c>
      <c r="F61" s="281" t="s">
        <v>1123</v>
      </c>
      <c r="G61" s="284" t="s">
        <v>1124</v>
      </c>
      <c r="H61" s="65"/>
      <c r="I61" s="65"/>
      <c r="J61" s="65"/>
      <c r="K61" s="65"/>
      <c r="L61" s="65"/>
    </row>
    <row r="62" spans="1:12" s="66" customFormat="1" ht="142.19999999999999" customHeight="1" x14ac:dyDescent="0.45">
      <c r="A62" s="278">
        <f t="shared" si="0"/>
        <v>60</v>
      </c>
      <c r="B62" s="297" t="s">
        <v>1125</v>
      </c>
      <c r="C62" s="281" t="s">
        <v>1126</v>
      </c>
      <c r="D62" s="282" t="s">
        <v>1127</v>
      </c>
      <c r="E62" s="289">
        <v>29</v>
      </c>
      <c r="F62" s="281" t="s">
        <v>1128</v>
      </c>
      <c r="G62" s="284" t="s">
        <v>1124</v>
      </c>
      <c r="H62" s="65"/>
      <c r="I62" s="65"/>
      <c r="J62" s="65"/>
      <c r="K62" s="65"/>
      <c r="L62" s="65"/>
    </row>
    <row r="63" spans="1:12" s="66" customFormat="1" ht="94.2" customHeight="1" x14ac:dyDescent="0.45">
      <c r="A63" s="278">
        <f t="shared" si="0"/>
        <v>61</v>
      </c>
      <c r="B63" s="297" t="s">
        <v>1129</v>
      </c>
      <c r="C63" s="281" t="s">
        <v>1130</v>
      </c>
      <c r="D63" s="282" t="s">
        <v>1131</v>
      </c>
      <c r="E63" s="289">
        <v>15</v>
      </c>
      <c r="F63" s="281" t="s">
        <v>921</v>
      </c>
      <c r="G63" s="284" t="s">
        <v>1132</v>
      </c>
      <c r="H63" s="65"/>
      <c r="I63" s="65"/>
      <c r="J63" s="65"/>
      <c r="K63" s="65"/>
      <c r="L63" s="65"/>
    </row>
    <row r="64" spans="1:12" s="66" customFormat="1" ht="94.2" customHeight="1" x14ac:dyDescent="0.45">
      <c r="A64" s="278">
        <f t="shared" si="0"/>
        <v>62</v>
      </c>
      <c r="B64" s="297" t="s">
        <v>1133</v>
      </c>
      <c r="C64" s="281" t="s">
        <v>1134</v>
      </c>
      <c r="D64" s="282" t="s">
        <v>1135</v>
      </c>
      <c r="E64" s="289">
        <v>12</v>
      </c>
      <c r="F64" s="281" t="s">
        <v>921</v>
      </c>
      <c r="G64" s="284" t="s">
        <v>1136</v>
      </c>
      <c r="H64" s="65"/>
      <c r="I64" s="65"/>
      <c r="J64" s="65"/>
      <c r="K64" s="65"/>
      <c r="L64" s="65"/>
    </row>
    <row r="65" spans="1:12" s="66" customFormat="1" ht="94.2" customHeight="1" x14ac:dyDescent="0.45">
      <c r="A65" s="278">
        <f t="shared" si="0"/>
        <v>63</v>
      </c>
      <c r="B65" s="298" t="s">
        <v>1137</v>
      </c>
      <c r="C65" s="281" t="s">
        <v>1138</v>
      </c>
      <c r="D65" s="282" t="s">
        <v>1139</v>
      </c>
      <c r="E65" s="289">
        <v>7</v>
      </c>
      <c r="F65" s="281" t="s">
        <v>1140</v>
      </c>
      <c r="G65" s="284" t="s">
        <v>1141</v>
      </c>
      <c r="H65" s="65"/>
      <c r="I65" s="65"/>
      <c r="J65" s="65"/>
      <c r="K65" s="65"/>
      <c r="L65" s="65"/>
    </row>
    <row r="66" spans="1:12" s="66" customFormat="1" ht="94.2" customHeight="1" x14ac:dyDescent="0.45">
      <c r="A66" s="278">
        <f t="shared" si="0"/>
        <v>64</v>
      </c>
      <c r="B66" s="298" t="s">
        <v>1142</v>
      </c>
      <c r="C66" s="281" t="s">
        <v>1143</v>
      </c>
      <c r="D66" s="282" t="s">
        <v>1144</v>
      </c>
      <c r="E66" s="289">
        <v>4</v>
      </c>
      <c r="F66" s="281" t="s">
        <v>1145</v>
      </c>
      <c r="G66" s="284" t="s">
        <v>1146</v>
      </c>
      <c r="H66" s="65"/>
      <c r="I66" s="65"/>
      <c r="J66" s="65"/>
      <c r="K66" s="65"/>
      <c r="L66" s="65"/>
    </row>
    <row r="67" spans="1:12" ht="94.2" customHeight="1" x14ac:dyDescent="0.45">
      <c r="A67" s="278">
        <f t="shared" si="0"/>
        <v>65</v>
      </c>
      <c r="B67" s="299" t="s">
        <v>1147</v>
      </c>
      <c r="C67" s="281" t="s">
        <v>1148</v>
      </c>
      <c r="D67" s="282" t="s">
        <v>1149</v>
      </c>
      <c r="E67" s="289">
        <v>8</v>
      </c>
      <c r="F67" s="281" t="s">
        <v>1150</v>
      </c>
      <c r="G67" s="284" t="s">
        <v>1151</v>
      </c>
      <c r="H67" s="281" t="s">
        <v>1150</v>
      </c>
      <c r="I67" s="284" t="s">
        <v>1151</v>
      </c>
      <c r="J67" s="300" t="s">
        <v>1152</v>
      </c>
      <c r="K67" s="13"/>
      <c r="L67" s="13"/>
    </row>
    <row r="68" spans="1:12" ht="94.2" customHeight="1" x14ac:dyDescent="0.45">
      <c r="A68" s="278">
        <f>SUM(A67+1)</f>
        <v>66</v>
      </c>
      <c r="B68" s="299" t="s">
        <v>1153</v>
      </c>
      <c r="C68" s="281" t="s">
        <v>1154</v>
      </c>
      <c r="D68" s="282" t="s">
        <v>1155</v>
      </c>
      <c r="E68" s="289">
        <v>3</v>
      </c>
      <c r="F68" s="281" t="s">
        <v>1156</v>
      </c>
      <c r="G68" s="284" t="s">
        <v>1151</v>
      </c>
      <c r="H68" s="281" t="s">
        <v>1156</v>
      </c>
      <c r="I68" s="284" t="s">
        <v>1151</v>
      </c>
      <c r="J68" s="300" t="s">
        <v>1152</v>
      </c>
      <c r="K68" s="13"/>
      <c r="L68" s="13"/>
    </row>
    <row r="69" spans="1:12" ht="94.2" customHeight="1" x14ac:dyDescent="0.45">
      <c r="A69" s="278">
        <f>SUM(A68+1)</f>
        <v>67</v>
      </c>
      <c r="B69" s="299" t="s">
        <v>1157</v>
      </c>
      <c r="C69" s="281" t="s">
        <v>1158</v>
      </c>
      <c r="D69" s="282" t="s">
        <v>1159</v>
      </c>
      <c r="E69" s="289">
        <v>6</v>
      </c>
      <c r="F69" s="281" t="s">
        <v>1160</v>
      </c>
      <c r="G69" s="284" t="s">
        <v>1161</v>
      </c>
      <c r="H69" s="281" t="s">
        <v>1160</v>
      </c>
      <c r="I69" s="284" t="s">
        <v>1161</v>
      </c>
      <c r="J69" s="301"/>
      <c r="K69" s="13"/>
      <c r="L69" s="13"/>
    </row>
    <row r="70" spans="1:12" ht="94.2" customHeight="1" x14ac:dyDescent="0.45">
      <c r="A70" s="278">
        <f>SUM(A69+1)</f>
        <v>68</v>
      </c>
      <c r="B70" s="299" t="s">
        <v>1162</v>
      </c>
      <c r="C70" s="281" t="s">
        <v>1163</v>
      </c>
      <c r="D70" s="282" t="s">
        <v>1164</v>
      </c>
      <c r="E70" s="289">
        <v>5</v>
      </c>
      <c r="F70" s="281" t="s">
        <v>1165</v>
      </c>
      <c r="G70" s="284" t="s">
        <v>1166</v>
      </c>
      <c r="H70" s="281" t="s">
        <v>1165</v>
      </c>
      <c r="I70" s="284" t="s">
        <v>1166</v>
      </c>
      <c r="J70" s="300"/>
      <c r="K70" s="13"/>
      <c r="L70" s="13"/>
    </row>
  </sheetData>
  <mergeCells count="2">
    <mergeCell ref="A1:C1"/>
    <mergeCell ref="E1:G1"/>
  </mergeCells>
  <phoneticPr fontId="3"/>
  <printOptions horizontalCentered="1"/>
  <pageMargins left="0.70866141732283472" right="0.70866141732283472" top="0.74803149606299213" bottom="0.74803149606299213" header="0.31496062992125984" footer="0.31496062992125984"/>
  <pageSetup paperSize="9" scale="44" orientation="portrait" r:id="rId1"/>
  <headerFooter alignWithMargins="0">
    <oddFooter>&amp;C22</oddFooter>
  </headerFooter>
  <colBreaks count="1" manualBreakCount="1">
    <brk id="7"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2F922-FE7D-470F-AA80-627303DA9C35}">
  <sheetPr>
    <tabColor rgb="FFFFFF00"/>
    <pageSetUpPr fitToPage="1"/>
  </sheetPr>
  <dimension ref="A1:F44"/>
  <sheetViews>
    <sheetView view="pageBreakPreview" zoomScaleNormal="100" zoomScaleSheetLayoutView="100" workbookViewId="0">
      <selection activeCell="D14" sqref="D14"/>
    </sheetView>
  </sheetViews>
  <sheetFormatPr defaultColWidth="8.09765625" defaultRowHeight="13.2" x14ac:dyDescent="0.45"/>
  <cols>
    <col min="1" max="1" width="5.09765625" style="33" customWidth="1"/>
    <col min="2" max="2" width="45.59765625" style="33" customWidth="1"/>
    <col min="3" max="3" width="17.19921875" style="33" customWidth="1"/>
    <col min="4" max="4" width="17.19921875" style="33" hidden="1" customWidth="1"/>
    <col min="5" max="5" width="16.59765625" style="33" bestFit="1" customWidth="1"/>
    <col min="6" max="6" width="12.5" style="33" customWidth="1"/>
    <col min="7" max="16384" width="8.09765625" style="33"/>
  </cols>
  <sheetData>
    <row r="1" spans="1:6" ht="24" customHeight="1" x14ac:dyDescent="0.45">
      <c r="A1" s="161" t="s">
        <v>1167</v>
      </c>
      <c r="B1" s="161"/>
      <c r="C1" s="163"/>
      <c r="D1" s="163"/>
      <c r="E1" s="163"/>
      <c r="F1" s="163"/>
    </row>
    <row r="2" spans="1:6" x14ac:dyDescent="0.45">
      <c r="A2" s="163"/>
      <c r="B2" s="163"/>
      <c r="C2" s="163"/>
      <c r="D2" s="163"/>
      <c r="E2" s="163"/>
      <c r="F2" s="240" t="s">
        <v>1302</v>
      </c>
    </row>
    <row r="3" spans="1:6" x14ac:dyDescent="0.45">
      <c r="A3" s="164"/>
      <c r="B3" s="164" t="s">
        <v>1168</v>
      </c>
      <c r="C3" s="164" t="s">
        <v>1169</v>
      </c>
      <c r="D3" s="164" t="s">
        <v>1170</v>
      </c>
      <c r="E3" s="244" t="s">
        <v>1171</v>
      </c>
      <c r="F3" s="164" t="s">
        <v>1172</v>
      </c>
    </row>
    <row r="4" spans="1:6" x14ac:dyDescent="0.45">
      <c r="A4" s="302">
        <v>1</v>
      </c>
      <c r="B4" s="302" t="s">
        <v>1173</v>
      </c>
      <c r="C4" s="303">
        <v>4</v>
      </c>
      <c r="D4" s="303"/>
      <c r="E4" s="303">
        <v>2</v>
      </c>
      <c r="F4" s="304">
        <f t="shared" ref="F4:F23" si="0">E4/C4</f>
        <v>0.5</v>
      </c>
    </row>
    <row r="5" spans="1:6" ht="13.5" hidden="1" customHeight="1" x14ac:dyDescent="0.45">
      <c r="A5" s="302">
        <v>1</v>
      </c>
      <c r="B5" s="302" t="s">
        <v>1174</v>
      </c>
      <c r="C5" s="303"/>
      <c r="D5" s="303"/>
      <c r="E5" s="303"/>
      <c r="F5" s="304" t="e">
        <f t="shared" si="0"/>
        <v>#DIV/0!</v>
      </c>
    </row>
    <row r="6" spans="1:6" x14ac:dyDescent="0.45">
      <c r="A6" s="305">
        <v>2</v>
      </c>
      <c r="B6" s="305" t="s">
        <v>1175</v>
      </c>
      <c r="C6" s="306">
        <v>3</v>
      </c>
      <c r="D6" s="306"/>
      <c r="E6" s="306">
        <v>2</v>
      </c>
      <c r="F6" s="307">
        <f t="shared" si="0"/>
        <v>0.66666666666666663</v>
      </c>
    </row>
    <row r="7" spans="1:6" ht="13.5" hidden="1" customHeight="1" x14ac:dyDescent="0.45">
      <c r="A7" s="302">
        <v>1</v>
      </c>
      <c r="B7" s="302" t="s">
        <v>1176</v>
      </c>
      <c r="C7" s="303"/>
      <c r="D7" s="303"/>
      <c r="E7" s="303"/>
      <c r="F7" s="304" t="e">
        <f t="shared" si="0"/>
        <v>#DIV/0!</v>
      </c>
    </row>
    <row r="8" spans="1:6" x14ac:dyDescent="0.45">
      <c r="A8" s="302">
        <v>3</v>
      </c>
      <c r="B8" s="302" t="s">
        <v>1177</v>
      </c>
      <c r="C8" s="303">
        <v>10</v>
      </c>
      <c r="D8" s="303"/>
      <c r="E8" s="303">
        <v>1</v>
      </c>
      <c r="F8" s="304">
        <f t="shared" si="0"/>
        <v>0.1</v>
      </c>
    </row>
    <row r="9" spans="1:6" x14ac:dyDescent="0.45">
      <c r="A9" s="305">
        <v>4</v>
      </c>
      <c r="B9" s="305" t="s">
        <v>1178</v>
      </c>
      <c r="C9" s="306">
        <v>11</v>
      </c>
      <c r="D9" s="306"/>
      <c r="E9" s="306">
        <v>3</v>
      </c>
      <c r="F9" s="307">
        <f t="shared" si="0"/>
        <v>0.27272727272727271</v>
      </c>
    </row>
    <row r="10" spans="1:6" x14ac:dyDescent="0.45">
      <c r="A10" s="302">
        <v>5</v>
      </c>
      <c r="B10" s="302" t="s">
        <v>1179</v>
      </c>
      <c r="C10" s="303">
        <v>15</v>
      </c>
      <c r="D10" s="303"/>
      <c r="E10" s="303">
        <v>0</v>
      </c>
      <c r="F10" s="304">
        <f t="shared" si="0"/>
        <v>0</v>
      </c>
    </row>
    <row r="11" spans="1:6" ht="13.5" hidden="1" customHeight="1" x14ac:dyDescent="0.45">
      <c r="A11" s="302"/>
      <c r="B11" s="302" t="s">
        <v>1180</v>
      </c>
      <c r="C11" s="303"/>
      <c r="D11" s="303"/>
      <c r="E11" s="303"/>
      <c r="F11" s="304" t="e">
        <f t="shared" si="0"/>
        <v>#DIV/0!</v>
      </c>
    </row>
    <row r="12" spans="1:6" ht="13.5" hidden="1" customHeight="1" x14ac:dyDescent="0.45">
      <c r="A12" s="302"/>
      <c r="B12" s="302" t="s">
        <v>1181</v>
      </c>
      <c r="C12" s="303"/>
      <c r="D12" s="303"/>
      <c r="E12" s="303"/>
      <c r="F12" s="304" t="e">
        <f t="shared" si="0"/>
        <v>#DIV/0!</v>
      </c>
    </row>
    <row r="13" spans="1:6" ht="13.5" hidden="1" customHeight="1" x14ac:dyDescent="0.45">
      <c r="A13" s="302"/>
      <c r="B13" s="302" t="s">
        <v>1182</v>
      </c>
      <c r="C13" s="303"/>
      <c r="D13" s="303"/>
      <c r="E13" s="303"/>
      <c r="F13" s="304" t="e">
        <f t="shared" si="0"/>
        <v>#DIV/0!</v>
      </c>
    </row>
    <row r="14" spans="1:6" x14ac:dyDescent="0.45">
      <c r="A14" s="305">
        <v>6</v>
      </c>
      <c r="B14" s="305" t="s">
        <v>1183</v>
      </c>
      <c r="C14" s="306">
        <v>9</v>
      </c>
      <c r="D14" s="306"/>
      <c r="E14" s="306">
        <v>1</v>
      </c>
      <c r="F14" s="307">
        <f t="shared" si="0"/>
        <v>0.1111111111111111</v>
      </c>
    </row>
    <row r="15" spans="1:6" x14ac:dyDescent="0.45">
      <c r="A15" s="302">
        <v>7</v>
      </c>
      <c r="B15" s="302" t="s">
        <v>1184</v>
      </c>
      <c r="C15" s="303">
        <v>6</v>
      </c>
      <c r="D15" s="303"/>
      <c r="E15" s="303">
        <v>3</v>
      </c>
      <c r="F15" s="304">
        <f t="shared" si="0"/>
        <v>0.5</v>
      </c>
    </row>
    <row r="16" spans="1:6" x14ac:dyDescent="0.45">
      <c r="A16" s="305">
        <v>8</v>
      </c>
      <c r="B16" s="305" t="s">
        <v>1185</v>
      </c>
      <c r="C16" s="306">
        <v>6</v>
      </c>
      <c r="D16" s="306"/>
      <c r="E16" s="306">
        <v>5</v>
      </c>
      <c r="F16" s="307">
        <f t="shared" si="0"/>
        <v>0.83333333333333337</v>
      </c>
    </row>
    <row r="17" spans="1:6" x14ac:dyDescent="0.45">
      <c r="A17" s="302">
        <v>9</v>
      </c>
      <c r="B17" s="302" t="s">
        <v>1186</v>
      </c>
      <c r="C17" s="303">
        <v>6</v>
      </c>
      <c r="D17" s="303"/>
      <c r="E17" s="303">
        <v>2</v>
      </c>
      <c r="F17" s="304">
        <f t="shared" si="0"/>
        <v>0.33333333333333331</v>
      </c>
    </row>
    <row r="18" spans="1:6" x14ac:dyDescent="0.45">
      <c r="A18" s="305">
        <v>10</v>
      </c>
      <c r="B18" s="305" t="s">
        <v>1187</v>
      </c>
      <c r="C18" s="306">
        <v>12</v>
      </c>
      <c r="D18" s="306"/>
      <c r="E18" s="306">
        <v>4</v>
      </c>
      <c r="F18" s="307">
        <f t="shared" si="0"/>
        <v>0.33333333333333331</v>
      </c>
    </row>
    <row r="19" spans="1:6" x14ac:dyDescent="0.45">
      <c r="A19" s="302">
        <v>11</v>
      </c>
      <c r="B19" s="302" t="s">
        <v>1188</v>
      </c>
      <c r="C19" s="303">
        <v>5</v>
      </c>
      <c r="D19" s="303"/>
      <c r="E19" s="303">
        <v>1</v>
      </c>
      <c r="F19" s="304">
        <f t="shared" si="0"/>
        <v>0.2</v>
      </c>
    </row>
    <row r="20" spans="1:6" x14ac:dyDescent="0.45">
      <c r="A20" s="305">
        <v>12</v>
      </c>
      <c r="B20" s="305" t="s">
        <v>1189</v>
      </c>
      <c r="C20" s="306">
        <v>5</v>
      </c>
      <c r="D20" s="306"/>
      <c r="E20" s="306">
        <v>1</v>
      </c>
      <c r="F20" s="307">
        <f t="shared" si="0"/>
        <v>0.2</v>
      </c>
    </row>
    <row r="21" spans="1:6" ht="14.4" x14ac:dyDescent="0.45">
      <c r="A21" s="302">
        <v>13</v>
      </c>
      <c r="B21" s="302" t="s">
        <v>1190</v>
      </c>
      <c r="C21" s="303">
        <v>47</v>
      </c>
      <c r="D21" s="308"/>
      <c r="E21" s="303">
        <v>31</v>
      </c>
      <c r="F21" s="309">
        <f t="shared" si="0"/>
        <v>0.65957446808510634</v>
      </c>
    </row>
    <row r="22" spans="1:6" ht="14.4" x14ac:dyDescent="0.45">
      <c r="A22" s="305">
        <v>14</v>
      </c>
      <c r="B22" s="305" t="s">
        <v>1191</v>
      </c>
      <c r="C22" s="306">
        <v>3</v>
      </c>
      <c r="D22" s="310"/>
      <c r="E22" s="306">
        <v>3</v>
      </c>
      <c r="F22" s="311">
        <f t="shared" si="0"/>
        <v>1</v>
      </c>
    </row>
    <row r="23" spans="1:6" ht="14.4" x14ac:dyDescent="0.45">
      <c r="A23" s="628">
        <v>15</v>
      </c>
      <c r="B23" s="302" t="s">
        <v>1192</v>
      </c>
      <c r="C23" s="630">
        <v>16</v>
      </c>
      <c r="D23" s="308"/>
      <c r="E23" s="632">
        <v>4</v>
      </c>
      <c r="F23" s="634">
        <f t="shared" si="0"/>
        <v>0.25</v>
      </c>
    </row>
    <row r="24" spans="1:6" ht="13.5" customHeight="1" x14ac:dyDescent="0.45">
      <c r="A24" s="629"/>
      <c r="B24" s="302" t="s">
        <v>1193</v>
      </c>
      <c r="C24" s="631"/>
      <c r="D24" s="303"/>
      <c r="E24" s="633"/>
      <c r="F24" s="635"/>
    </row>
    <row r="25" spans="1:6" ht="14.4" x14ac:dyDescent="0.45">
      <c r="A25" s="305">
        <v>16</v>
      </c>
      <c r="B25" s="305" t="s">
        <v>1194</v>
      </c>
      <c r="C25" s="306">
        <v>4</v>
      </c>
      <c r="D25" s="306"/>
      <c r="E25" s="310">
        <v>0</v>
      </c>
      <c r="F25" s="307">
        <f t="shared" ref="F25:F43" si="1">E25/C25</f>
        <v>0</v>
      </c>
    </row>
    <row r="26" spans="1:6" x14ac:dyDescent="0.45">
      <c r="A26" s="302">
        <v>17</v>
      </c>
      <c r="B26" s="302" t="s">
        <v>1195</v>
      </c>
      <c r="C26" s="303">
        <v>14</v>
      </c>
      <c r="D26" s="303"/>
      <c r="E26" s="303">
        <v>1</v>
      </c>
      <c r="F26" s="304">
        <f t="shared" si="1"/>
        <v>7.1428571428571425E-2</v>
      </c>
    </row>
    <row r="27" spans="1:6" ht="13.5" hidden="1" customHeight="1" x14ac:dyDescent="0.45">
      <c r="A27" s="302"/>
      <c r="B27" s="302" t="s">
        <v>1196</v>
      </c>
      <c r="C27" s="303"/>
      <c r="D27" s="303"/>
      <c r="E27" s="303"/>
      <c r="F27" s="304" t="e">
        <f t="shared" si="1"/>
        <v>#DIV/0!</v>
      </c>
    </row>
    <row r="28" spans="1:6" ht="13.5" hidden="1" customHeight="1" x14ac:dyDescent="0.45">
      <c r="A28" s="302"/>
      <c r="B28" s="302" t="s">
        <v>1197</v>
      </c>
      <c r="C28" s="303"/>
      <c r="D28" s="303"/>
      <c r="E28" s="303"/>
      <c r="F28" s="304" t="e">
        <f t="shared" si="1"/>
        <v>#DIV/0!</v>
      </c>
    </row>
    <row r="29" spans="1:6" ht="13.5" hidden="1" customHeight="1" x14ac:dyDescent="0.45">
      <c r="A29" s="302"/>
      <c r="B29" s="302" t="s">
        <v>1198</v>
      </c>
      <c r="C29" s="303"/>
      <c r="D29" s="303"/>
      <c r="E29" s="303"/>
      <c r="F29" s="304" t="e">
        <f t="shared" si="1"/>
        <v>#DIV/0!</v>
      </c>
    </row>
    <row r="30" spans="1:6" x14ac:dyDescent="0.45">
      <c r="A30" s="305">
        <v>18</v>
      </c>
      <c r="B30" s="305" t="s">
        <v>1199</v>
      </c>
      <c r="C30" s="306">
        <v>10</v>
      </c>
      <c r="D30" s="306"/>
      <c r="E30" s="306">
        <v>3</v>
      </c>
      <c r="F30" s="307">
        <f t="shared" si="1"/>
        <v>0.3</v>
      </c>
    </row>
    <row r="31" spans="1:6" ht="13.5" hidden="1" customHeight="1" x14ac:dyDescent="0.45">
      <c r="A31" s="302"/>
      <c r="B31" s="302" t="s">
        <v>1200</v>
      </c>
      <c r="C31" s="303"/>
      <c r="D31" s="303"/>
      <c r="E31" s="303"/>
      <c r="F31" s="304" t="e">
        <f t="shared" si="1"/>
        <v>#DIV/0!</v>
      </c>
    </row>
    <row r="32" spans="1:6" x14ac:dyDescent="0.45">
      <c r="A32" s="302">
        <v>19</v>
      </c>
      <c r="B32" s="302" t="s">
        <v>1201</v>
      </c>
      <c r="C32" s="303">
        <v>10</v>
      </c>
      <c r="D32" s="303"/>
      <c r="E32" s="303">
        <v>2</v>
      </c>
      <c r="F32" s="304">
        <f t="shared" si="1"/>
        <v>0.2</v>
      </c>
    </row>
    <row r="33" spans="1:6" x14ac:dyDescent="0.45">
      <c r="A33" s="305">
        <v>20</v>
      </c>
      <c r="B33" s="305" t="s">
        <v>1202</v>
      </c>
      <c r="C33" s="306">
        <v>9</v>
      </c>
      <c r="D33" s="306"/>
      <c r="E33" s="306">
        <v>3</v>
      </c>
      <c r="F33" s="307">
        <f t="shared" si="1"/>
        <v>0.33333333333333331</v>
      </c>
    </row>
    <row r="34" spans="1:6" x14ac:dyDescent="0.45">
      <c r="A34" s="302">
        <v>21</v>
      </c>
      <c r="B34" s="302" t="s">
        <v>1203</v>
      </c>
      <c r="C34" s="303">
        <v>13</v>
      </c>
      <c r="D34" s="303"/>
      <c r="E34" s="303">
        <v>5</v>
      </c>
      <c r="F34" s="304">
        <f t="shared" si="1"/>
        <v>0.38461538461538464</v>
      </c>
    </row>
    <row r="35" spans="1:6" x14ac:dyDescent="0.45">
      <c r="A35" s="305">
        <v>22</v>
      </c>
      <c r="B35" s="305" t="s">
        <v>1204</v>
      </c>
      <c r="C35" s="306">
        <v>23</v>
      </c>
      <c r="D35" s="306"/>
      <c r="E35" s="306">
        <v>1</v>
      </c>
      <c r="F35" s="307">
        <f t="shared" si="1"/>
        <v>4.3478260869565216E-2</v>
      </c>
    </row>
    <row r="36" spans="1:6" x14ac:dyDescent="0.45">
      <c r="A36" s="302">
        <v>23</v>
      </c>
      <c r="B36" s="302" t="s">
        <v>1205</v>
      </c>
      <c r="C36" s="303">
        <v>7</v>
      </c>
      <c r="D36" s="303"/>
      <c r="E36" s="303">
        <v>2</v>
      </c>
      <c r="F36" s="304">
        <f t="shared" si="1"/>
        <v>0.2857142857142857</v>
      </c>
    </row>
    <row r="37" spans="1:6" x14ac:dyDescent="0.45">
      <c r="A37" s="305">
        <v>24</v>
      </c>
      <c r="B37" s="305" t="s">
        <v>1206</v>
      </c>
      <c r="C37" s="306">
        <v>9</v>
      </c>
      <c r="D37" s="306"/>
      <c r="E37" s="306">
        <v>6</v>
      </c>
      <c r="F37" s="307">
        <f t="shared" si="1"/>
        <v>0.66666666666666663</v>
      </c>
    </row>
    <row r="38" spans="1:6" x14ac:dyDescent="0.45">
      <c r="A38" s="302">
        <v>25</v>
      </c>
      <c r="B38" s="302" t="s">
        <v>1207</v>
      </c>
      <c r="C38" s="303">
        <v>4</v>
      </c>
      <c r="D38" s="303"/>
      <c r="E38" s="303">
        <v>2</v>
      </c>
      <c r="F38" s="304">
        <f t="shared" si="1"/>
        <v>0.5</v>
      </c>
    </row>
    <row r="39" spans="1:6" x14ac:dyDescent="0.45">
      <c r="A39" s="305">
        <v>26</v>
      </c>
      <c r="B39" s="305" t="s">
        <v>1208</v>
      </c>
      <c r="C39" s="306">
        <v>2</v>
      </c>
      <c r="D39" s="306"/>
      <c r="E39" s="306">
        <v>0</v>
      </c>
      <c r="F39" s="307">
        <f t="shared" si="1"/>
        <v>0</v>
      </c>
    </row>
    <row r="40" spans="1:6" x14ac:dyDescent="0.45">
      <c r="A40" s="302">
        <v>27</v>
      </c>
      <c r="B40" s="302" t="s">
        <v>1209</v>
      </c>
      <c r="C40" s="303">
        <v>5</v>
      </c>
      <c r="D40" s="303"/>
      <c r="E40" s="303">
        <v>1</v>
      </c>
      <c r="F40" s="304">
        <f t="shared" si="1"/>
        <v>0.2</v>
      </c>
    </row>
    <row r="41" spans="1:6" x14ac:dyDescent="0.45">
      <c r="A41" s="305">
        <v>28</v>
      </c>
      <c r="B41" s="305" t="s">
        <v>1210</v>
      </c>
      <c r="C41" s="306">
        <v>13</v>
      </c>
      <c r="D41" s="306"/>
      <c r="E41" s="306">
        <v>5</v>
      </c>
      <c r="F41" s="307">
        <f t="shared" si="1"/>
        <v>0.38461538461538464</v>
      </c>
    </row>
    <row r="42" spans="1:6" x14ac:dyDescent="0.45">
      <c r="A42" s="302">
        <v>29</v>
      </c>
      <c r="B42" s="302" t="s">
        <v>1211</v>
      </c>
      <c r="C42" s="303">
        <v>12</v>
      </c>
      <c r="D42" s="303"/>
      <c r="E42" s="303">
        <v>8</v>
      </c>
      <c r="F42" s="304">
        <f t="shared" si="1"/>
        <v>0.66666666666666663</v>
      </c>
    </row>
    <row r="43" spans="1:6" x14ac:dyDescent="0.45">
      <c r="A43" s="305">
        <v>30</v>
      </c>
      <c r="B43" s="305" t="s">
        <v>1212</v>
      </c>
      <c r="C43" s="306">
        <v>10</v>
      </c>
      <c r="D43" s="306"/>
      <c r="E43" s="306">
        <v>0</v>
      </c>
      <c r="F43" s="307">
        <f t="shared" si="1"/>
        <v>0</v>
      </c>
    </row>
    <row r="44" spans="1:6" ht="18.75" customHeight="1" x14ac:dyDescent="0.45">
      <c r="A44" s="178"/>
      <c r="B44" s="178" t="s">
        <v>1213</v>
      </c>
      <c r="C44" s="312">
        <f>SUM(C4:C43)</f>
        <v>303</v>
      </c>
      <c r="D44" s="312">
        <f>SUM(D4:D39)</f>
        <v>0</v>
      </c>
      <c r="E44" s="312">
        <f>SUM(E4:E43)</f>
        <v>102</v>
      </c>
      <c r="F44" s="313">
        <f>E44/C44</f>
        <v>0.33663366336633666</v>
      </c>
    </row>
  </sheetData>
  <mergeCells count="4">
    <mergeCell ref="A23:A24"/>
    <mergeCell ref="C23:C24"/>
    <mergeCell ref="E23:E24"/>
    <mergeCell ref="F23:F24"/>
  </mergeCells>
  <phoneticPr fontId="3"/>
  <printOptions horizontalCentered="1" verticalCentered="1"/>
  <pageMargins left="0.70866141732283472" right="0.70866141732283472" top="0.74803149606299213" bottom="0.74803149606299213" header="0.31496062992125984" footer="0.31496062992125984"/>
  <pageSetup paperSize="9" scale="90" orientation="landscape" r:id="rId1"/>
  <headerFooter alignWithMargins="0">
    <oddFooter>&amp;C23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7C081-1036-4F72-9170-2CC48249680F}">
  <sheetPr>
    <tabColor rgb="FFFFFF00"/>
    <pageSetUpPr fitToPage="1"/>
  </sheetPr>
  <dimension ref="A1:H26"/>
  <sheetViews>
    <sheetView view="pageBreakPreview" topLeftCell="A25" zoomScaleNormal="100" zoomScaleSheetLayoutView="100" zoomScalePageLayoutView="90" workbookViewId="0">
      <selection activeCell="D14" sqref="D14"/>
    </sheetView>
  </sheetViews>
  <sheetFormatPr defaultColWidth="8.09765625" defaultRowHeight="13.2" x14ac:dyDescent="0.45"/>
  <cols>
    <col min="1" max="2" width="11.59765625" style="21" customWidth="1"/>
    <col min="3" max="3" width="16.296875" style="21" customWidth="1"/>
    <col min="4" max="4" width="17.8984375" style="24" customWidth="1"/>
    <col min="5" max="5" width="19.5" style="21" bestFit="1" customWidth="1"/>
    <col min="6" max="16384" width="8.09765625" style="21"/>
  </cols>
  <sheetData>
    <row r="1" spans="1:8" ht="24" customHeight="1" x14ac:dyDescent="0.45">
      <c r="A1" s="161" t="s">
        <v>193</v>
      </c>
      <c r="B1" s="163"/>
      <c r="C1" s="163"/>
      <c r="D1" s="314"/>
      <c r="E1" s="163"/>
      <c r="F1" s="163"/>
      <c r="G1" s="163"/>
      <c r="H1" s="163"/>
    </row>
    <row r="2" spans="1:8" x14ac:dyDescent="0.45">
      <c r="A2" s="163"/>
      <c r="B2" s="163"/>
      <c r="C2" s="315" t="s">
        <v>194</v>
      </c>
      <c r="D2" s="314"/>
      <c r="E2" s="163"/>
      <c r="F2" s="163"/>
      <c r="G2" s="163"/>
      <c r="H2" s="163"/>
    </row>
    <row r="3" spans="1:8" x14ac:dyDescent="0.45">
      <c r="A3" s="164" t="s">
        <v>195</v>
      </c>
      <c r="B3" s="164" t="s">
        <v>196</v>
      </c>
      <c r="C3" s="316" t="s">
        <v>197</v>
      </c>
      <c r="D3" s="591" t="s">
        <v>198</v>
      </c>
      <c r="E3" s="163"/>
      <c r="F3" s="163"/>
      <c r="G3" s="163"/>
      <c r="H3" s="163"/>
    </row>
    <row r="4" spans="1:8" x14ac:dyDescent="0.45">
      <c r="A4" s="167" t="s">
        <v>199</v>
      </c>
      <c r="B4" s="178">
        <v>175</v>
      </c>
      <c r="C4" s="317">
        <v>6.8</v>
      </c>
      <c r="D4" s="318">
        <v>1.05</v>
      </c>
      <c r="E4" s="163"/>
      <c r="F4" s="163"/>
      <c r="G4" s="163"/>
      <c r="H4" s="163"/>
    </row>
    <row r="5" spans="1:8" x14ac:dyDescent="0.45">
      <c r="A5" s="167" t="s">
        <v>200</v>
      </c>
      <c r="B5" s="178">
        <v>170</v>
      </c>
      <c r="C5" s="317">
        <v>6.6</v>
      </c>
      <c r="D5" s="318">
        <v>1.03</v>
      </c>
      <c r="E5" s="163"/>
      <c r="F5" s="163"/>
      <c r="G5" s="163"/>
      <c r="H5" s="163"/>
    </row>
    <row r="6" spans="1:8" x14ac:dyDescent="0.45">
      <c r="A6" s="167" t="s">
        <v>201</v>
      </c>
      <c r="B6" s="178">
        <v>186</v>
      </c>
      <c r="C6" s="317">
        <v>7.3</v>
      </c>
      <c r="D6" s="318">
        <v>1.18</v>
      </c>
      <c r="E6" s="163"/>
      <c r="F6" s="163"/>
      <c r="G6" s="163"/>
      <c r="H6" s="163"/>
    </row>
    <row r="7" spans="1:8" x14ac:dyDescent="0.45">
      <c r="A7" s="167" t="s">
        <v>202</v>
      </c>
      <c r="B7" s="178">
        <v>183</v>
      </c>
      <c r="C7" s="317">
        <v>7.2</v>
      </c>
      <c r="D7" s="318">
        <v>1.18</v>
      </c>
      <c r="E7" s="163"/>
      <c r="F7" s="163"/>
      <c r="G7" s="163"/>
      <c r="H7" s="163"/>
    </row>
    <row r="8" spans="1:8" x14ac:dyDescent="0.45">
      <c r="A8" s="167" t="s">
        <v>203</v>
      </c>
      <c r="B8" s="178">
        <v>185</v>
      </c>
      <c r="C8" s="317">
        <v>7.2</v>
      </c>
      <c r="D8" s="318">
        <v>1.21</v>
      </c>
      <c r="E8" s="163"/>
      <c r="F8" s="163"/>
      <c r="G8" s="163"/>
      <c r="H8" s="163"/>
    </row>
    <row r="9" spans="1:8" x14ac:dyDescent="0.45">
      <c r="A9" s="167" t="s">
        <v>204</v>
      </c>
      <c r="B9" s="178">
        <v>179</v>
      </c>
      <c r="C9" s="317">
        <v>7</v>
      </c>
      <c r="D9" s="318">
        <v>1.21</v>
      </c>
      <c r="E9" s="163"/>
      <c r="F9" s="163"/>
      <c r="G9" s="163"/>
      <c r="H9" s="163"/>
    </row>
    <row r="10" spans="1:8" x14ac:dyDescent="0.45">
      <c r="A10" s="167" t="s">
        <v>205</v>
      </c>
      <c r="B10" s="178">
        <v>193</v>
      </c>
      <c r="C10" s="317">
        <v>7.6</v>
      </c>
      <c r="D10" s="318">
        <v>1.35</v>
      </c>
      <c r="E10" s="163"/>
      <c r="F10" s="163"/>
      <c r="G10" s="163"/>
      <c r="H10" s="163"/>
    </row>
    <row r="11" spans="1:8" x14ac:dyDescent="0.45">
      <c r="A11" s="167" t="s">
        <v>206</v>
      </c>
      <c r="B11" s="178">
        <v>179</v>
      </c>
      <c r="C11" s="317">
        <v>7</v>
      </c>
      <c r="D11" s="318">
        <v>1.28</v>
      </c>
      <c r="E11" s="163"/>
      <c r="F11" s="163"/>
      <c r="G11" s="163"/>
      <c r="H11" s="163"/>
    </row>
    <row r="12" spans="1:8" x14ac:dyDescent="0.45">
      <c r="A12" s="167" t="s">
        <v>207</v>
      </c>
      <c r="B12" s="178">
        <v>177</v>
      </c>
      <c r="C12" s="317">
        <v>7</v>
      </c>
      <c r="D12" s="318">
        <v>1.34</v>
      </c>
      <c r="E12" s="163"/>
      <c r="F12" s="163"/>
      <c r="G12" s="163"/>
      <c r="H12" s="163"/>
    </row>
    <row r="13" spans="1:8" x14ac:dyDescent="0.45">
      <c r="A13" s="167" t="s">
        <v>208</v>
      </c>
      <c r="B13" s="178">
        <v>177</v>
      </c>
      <c r="C13" s="317">
        <v>7</v>
      </c>
      <c r="D13" s="318">
        <v>1.36</v>
      </c>
      <c r="E13" s="163"/>
      <c r="F13" s="163"/>
      <c r="G13" s="163"/>
      <c r="H13" s="163"/>
    </row>
    <row r="14" spans="1:8" x14ac:dyDescent="0.45">
      <c r="A14" s="167" t="s">
        <v>209</v>
      </c>
      <c r="B14" s="178">
        <v>170</v>
      </c>
      <c r="C14" s="317">
        <v>6.7</v>
      </c>
      <c r="D14" s="318">
        <v>1.33</v>
      </c>
      <c r="E14" s="163"/>
      <c r="F14" s="163"/>
      <c r="G14" s="163"/>
      <c r="H14" s="163"/>
    </row>
    <row r="15" spans="1:8" x14ac:dyDescent="0.45">
      <c r="A15" s="167" t="s">
        <v>210</v>
      </c>
      <c r="B15" s="178">
        <v>177</v>
      </c>
      <c r="C15" s="317">
        <v>7</v>
      </c>
      <c r="D15" s="318">
        <v>1.36</v>
      </c>
      <c r="E15" s="163"/>
      <c r="F15" s="163"/>
      <c r="G15" s="163"/>
      <c r="H15" s="163"/>
    </row>
    <row r="16" spans="1:8" x14ac:dyDescent="0.45">
      <c r="A16" s="167" t="s">
        <v>211</v>
      </c>
      <c r="B16" s="178">
        <v>178</v>
      </c>
      <c r="C16" s="317">
        <v>7</v>
      </c>
      <c r="D16" s="318">
        <v>1.41</v>
      </c>
      <c r="E16" s="163"/>
      <c r="F16" s="163"/>
      <c r="G16" s="163"/>
      <c r="H16" s="163"/>
    </row>
    <row r="17" spans="1:8" x14ac:dyDescent="0.45">
      <c r="A17" s="167" t="s">
        <v>212</v>
      </c>
      <c r="B17" s="178">
        <v>171</v>
      </c>
      <c r="C17" s="317">
        <v>6.7</v>
      </c>
      <c r="D17" s="318">
        <v>1.36</v>
      </c>
      <c r="E17" s="163"/>
      <c r="F17" s="163"/>
      <c r="G17" s="163"/>
      <c r="H17" s="163"/>
    </row>
    <row r="18" spans="1:8" x14ac:dyDescent="0.45">
      <c r="A18" s="167" t="s">
        <v>213</v>
      </c>
      <c r="B18" s="178">
        <v>189</v>
      </c>
      <c r="C18" s="317">
        <v>7.3</v>
      </c>
      <c r="D18" s="318">
        <v>1.52</v>
      </c>
      <c r="E18" s="163"/>
      <c r="F18" s="163"/>
      <c r="G18" s="163"/>
      <c r="H18" s="163"/>
    </row>
    <row r="19" spans="1:8" x14ac:dyDescent="0.45">
      <c r="A19" s="167" t="s">
        <v>214</v>
      </c>
      <c r="B19" s="178">
        <v>181</v>
      </c>
      <c r="C19" s="317">
        <v>7</v>
      </c>
      <c r="D19" s="318">
        <v>1.45</v>
      </c>
      <c r="E19" s="163"/>
      <c r="F19" s="163"/>
      <c r="G19" s="163"/>
      <c r="H19" s="163"/>
    </row>
    <row r="20" spans="1:8" x14ac:dyDescent="0.45">
      <c r="A20" s="167" t="s">
        <v>135</v>
      </c>
      <c r="B20" s="178">
        <v>201</v>
      </c>
      <c r="C20" s="317">
        <v>7.8</v>
      </c>
      <c r="D20" s="318">
        <v>1.65</v>
      </c>
      <c r="E20" s="163"/>
      <c r="F20" s="163"/>
      <c r="G20" s="163"/>
      <c r="H20" s="163"/>
    </row>
    <row r="21" spans="1:8" x14ac:dyDescent="0.45">
      <c r="A21" s="167" t="s">
        <v>137</v>
      </c>
      <c r="B21" s="178">
        <v>148</v>
      </c>
      <c r="C21" s="317">
        <v>5.7</v>
      </c>
      <c r="D21" s="318">
        <v>1.24</v>
      </c>
      <c r="E21" s="163"/>
      <c r="F21" s="163"/>
      <c r="G21" s="163"/>
      <c r="H21" s="163"/>
    </row>
    <row r="22" spans="1:8" x14ac:dyDescent="0.45">
      <c r="A22" s="314" t="s">
        <v>215</v>
      </c>
      <c r="B22" s="219"/>
      <c r="C22" s="163"/>
      <c r="D22" s="314"/>
      <c r="E22" s="163"/>
      <c r="F22" s="163"/>
      <c r="G22" s="163"/>
      <c r="H22" s="163"/>
    </row>
    <row r="23" spans="1:8" x14ac:dyDescent="0.45">
      <c r="A23" s="163" t="s">
        <v>216</v>
      </c>
      <c r="B23" s="163"/>
      <c r="C23" s="163"/>
      <c r="D23" s="314"/>
      <c r="E23" s="163"/>
      <c r="F23" s="163"/>
      <c r="G23" s="163"/>
      <c r="H23" s="163"/>
    </row>
    <row r="24" spans="1:8" x14ac:dyDescent="0.45">
      <c r="A24" s="163" t="s">
        <v>217</v>
      </c>
      <c r="B24" s="163"/>
      <c r="C24" s="319"/>
      <c r="D24" s="314"/>
      <c r="E24" s="163"/>
      <c r="F24" s="163"/>
      <c r="G24" s="163"/>
      <c r="H24" s="163"/>
    </row>
    <row r="25" spans="1:8" x14ac:dyDescent="0.45">
      <c r="A25" s="163" t="s">
        <v>218</v>
      </c>
      <c r="B25" s="163"/>
      <c r="C25" s="319"/>
      <c r="D25" s="314"/>
      <c r="E25" s="163"/>
      <c r="F25" s="163"/>
      <c r="G25" s="163"/>
      <c r="H25" s="163"/>
    </row>
    <row r="26" spans="1:8" x14ac:dyDescent="0.45">
      <c r="A26" s="163"/>
      <c r="B26" s="163"/>
      <c r="C26" s="319"/>
      <c r="D26" s="314"/>
      <c r="E26" s="163"/>
      <c r="F26" s="163"/>
      <c r="G26" s="163"/>
      <c r="H26" s="163"/>
    </row>
  </sheetData>
  <phoneticPr fontId="3"/>
  <printOptions horizontalCentered="1" verticalCentered="1"/>
  <pageMargins left="0.70866141732283472" right="0.70866141732283472" top="0.74803149606299213" bottom="0.74803149606299213" header="0.31496062992125984" footer="0.31496062992125984"/>
  <pageSetup paperSize="9" scale="67" orientation="landscape" r:id="rId1"/>
  <headerFooter alignWithMargins="0">
    <oddFooter>&amp;C24</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D7F3B-62DE-48DC-824B-D86E980C9894}">
  <sheetPr>
    <tabColor rgb="FFFFFF00"/>
    <pageSetUpPr fitToPage="1"/>
  </sheetPr>
  <dimension ref="A1:M22"/>
  <sheetViews>
    <sheetView view="pageBreakPreview" zoomScaleNormal="100" zoomScaleSheetLayoutView="100" zoomScalePageLayoutView="90" workbookViewId="0">
      <selection activeCell="D14" sqref="D14"/>
    </sheetView>
  </sheetViews>
  <sheetFormatPr defaultColWidth="8.09765625" defaultRowHeight="13.2" x14ac:dyDescent="0.45"/>
  <cols>
    <col min="1" max="1" width="8.09765625" style="75"/>
    <col min="2" max="13" width="9.3984375" style="75" customWidth="1"/>
    <col min="14" max="16384" width="8.09765625" style="75"/>
  </cols>
  <sheetData>
    <row r="1" spans="1:13" ht="25.5" customHeight="1" x14ac:dyDescent="0.45">
      <c r="A1" s="320" t="s">
        <v>1329</v>
      </c>
      <c r="B1" s="99"/>
      <c r="C1" s="99"/>
      <c r="D1" s="99"/>
      <c r="E1" s="99"/>
      <c r="F1" s="99"/>
      <c r="G1" s="99"/>
      <c r="H1" s="99"/>
      <c r="I1" s="99"/>
      <c r="J1" s="99"/>
      <c r="K1" s="99"/>
      <c r="L1" s="99"/>
      <c r="M1" s="99"/>
    </row>
    <row r="2" spans="1:13" ht="13.8" thickBot="1" x14ac:dyDescent="0.5">
      <c r="A2" s="99"/>
      <c r="B2" s="99"/>
      <c r="C2" s="99"/>
      <c r="D2" s="99"/>
      <c r="E2" s="99"/>
      <c r="F2" s="99"/>
      <c r="G2" s="99"/>
      <c r="H2" s="99"/>
      <c r="I2" s="99"/>
      <c r="J2" s="99"/>
      <c r="K2" s="99"/>
      <c r="L2" s="99"/>
      <c r="M2" s="99"/>
    </row>
    <row r="3" spans="1:13" ht="24" customHeight="1" x14ac:dyDescent="0.45">
      <c r="A3" s="639" t="s">
        <v>260</v>
      </c>
      <c r="B3" s="641" t="s">
        <v>1330</v>
      </c>
      <c r="C3" s="642"/>
      <c r="D3" s="641" t="s">
        <v>1331</v>
      </c>
      <c r="E3" s="642"/>
      <c r="F3" s="641" t="s">
        <v>1332</v>
      </c>
      <c r="G3" s="642"/>
      <c r="H3" s="643" t="s">
        <v>1333</v>
      </c>
      <c r="I3" s="643"/>
      <c r="J3" s="644" t="s">
        <v>1334</v>
      </c>
      <c r="K3" s="637"/>
      <c r="L3" s="636" t="s">
        <v>1335</v>
      </c>
      <c r="M3" s="637"/>
    </row>
    <row r="4" spans="1:13" ht="50.25" customHeight="1" thickBot="1" x14ac:dyDescent="0.5">
      <c r="A4" s="640"/>
      <c r="B4" s="321" t="s">
        <v>1336</v>
      </c>
      <c r="C4" s="322" t="s">
        <v>1337</v>
      </c>
      <c r="D4" s="321" t="s">
        <v>1336</v>
      </c>
      <c r="E4" s="322" t="s">
        <v>1337</v>
      </c>
      <c r="F4" s="321" t="s">
        <v>1336</v>
      </c>
      <c r="G4" s="322" t="s">
        <v>1337</v>
      </c>
      <c r="H4" s="323" t="s">
        <v>1336</v>
      </c>
      <c r="I4" s="324" t="s">
        <v>1337</v>
      </c>
      <c r="J4" s="321" t="s">
        <v>1336</v>
      </c>
      <c r="K4" s="322" t="s">
        <v>1337</v>
      </c>
      <c r="L4" s="323" t="s">
        <v>1336</v>
      </c>
      <c r="M4" s="322" t="s">
        <v>1337</v>
      </c>
    </row>
    <row r="5" spans="1:13" ht="35.25" customHeight="1" x14ac:dyDescent="0.45">
      <c r="A5" s="325" t="s">
        <v>202</v>
      </c>
      <c r="B5" s="326">
        <v>1240</v>
      </c>
      <c r="C5" s="327">
        <v>80</v>
      </c>
      <c r="D5" s="326">
        <v>1182</v>
      </c>
      <c r="E5" s="327">
        <v>15</v>
      </c>
      <c r="F5" s="326">
        <v>1253</v>
      </c>
      <c r="G5" s="327">
        <v>98</v>
      </c>
      <c r="H5" s="328">
        <v>1552</v>
      </c>
      <c r="I5" s="329">
        <v>107</v>
      </c>
      <c r="J5" s="326">
        <v>1153</v>
      </c>
      <c r="K5" s="327">
        <v>15</v>
      </c>
      <c r="L5" s="328">
        <v>448</v>
      </c>
      <c r="M5" s="327">
        <v>20</v>
      </c>
    </row>
    <row r="6" spans="1:13" ht="35.25" customHeight="1" x14ac:dyDescent="0.45">
      <c r="A6" s="330" t="s">
        <v>203</v>
      </c>
      <c r="B6" s="331">
        <v>1257</v>
      </c>
      <c r="C6" s="332">
        <v>71</v>
      </c>
      <c r="D6" s="331">
        <v>1010</v>
      </c>
      <c r="E6" s="332">
        <v>12</v>
      </c>
      <c r="F6" s="331">
        <v>979</v>
      </c>
      <c r="G6" s="332">
        <v>67</v>
      </c>
      <c r="H6" s="333">
        <v>1580</v>
      </c>
      <c r="I6" s="334">
        <v>100</v>
      </c>
      <c r="J6" s="331">
        <v>1115</v>
      </c>
      <c r="K6" s="332">
        <v>6</v>
      </c>
      <c r="L6" s="333">
        <v>532</v>
      </c>
      <c r="M6" s="332">
        <v>24</v>
      </c>
    </row>
    <row r="7" spans="1:13" ht="35.25" customHeight="1" x14ac:dyDescent="0.45">
      <c r="A7" s="330" t="s">
        <v>204</v>
      </c>
      <c r="B7" s="331">
        <v>1469</v>
      </c>
      <c r="C7" s="332">
        <v>66</v>
      </c>
      <c r="D7" s="331">
        <v>1101</v>
      </c>
      <c r="E7" s="332">
        <v>11</v>
      </c>
      <c r="F7" s="331">
        <v>1045</v>
      </c>
      <c r="G7" s="332">
        <v>70</v>
      </c>
      <c r="H7" s="333">
        <v>2041</v>
      </c>
      <c r="I7" s="334">
        <v>133</v>
      </c>
      <c r="J7" s="331">
        <v>1277</v>
      </c>
      <c r="K7" s="332">
        <v>39</v>
      </c>
      <c r="L7" s="333">
        <v>693</v>
      </c>
      <c r="M7" s="332">
        <v>39</v>
      </c>
    </row>
    <row r="8" spans="1:13" ht="35.25" customHeight="1" x14ac:dyDescent="0.45">
      <c r="A8" s="330" t="s">
        <v>205</v>
      </c>
      <c r="B8" s="331">
        <v>1514</v>
      </c>
      <c r="C8" s="332">
        <v>116</v>
      </c>
      <c r="D8" s="331">
        <v>1046</v>
      </c>
      <c r="E8" s="332">
        <v>0</v>
      </c>
      <c r="F8" s="331">
        <v>1008</v>
      </c>
      <c r="G8" s="332">
        <v>47</v>
      </c>
      <c r="H8" s="333">
        <v>2048</v>
      </c>
      <c r="I8" s="334">
        <v>70</v>
      </c>
      <c r="J8" s="331">
        <v>1434</v>
      </c>
      <c r="K8" s="332">
        <v>3</v>
      </c>
      <c r="L8" s="333">
        <v>757</v>
      </c>
      <c r="M8" s="332">
        <v>38</v>
      </c>
    </row>
    <row r="9" spans="1:13" ht="35.25" customHeight="1" x14ac:dyDescent="0.45">
      <c r="A9" s="330" t="s">
        <v>206</v>
      </c>
      <c r="B9" s="331">
        <v>1474</v>
      </c>
      <c r="C9" s="332">
        <v>149</v>
      </c>
      <c r="D9" s="331">
        <v>1234</v>
      </c>
      <c r="E9" s="332">
        <v>6</v>
      </c>
      <c r="F9" s="331">
        <v>1167</v>
      </c>
      <c r="G9" s="332">
        <v>24</v>
      </c>
      <c r="H9" s="333">
        <v>2080</v>
      </c>
      <c r="I9" s="334">
        <v>180</v>
      </c>
      <c r="J9" s="331">
        <v>1405</v>
      </c>
      <c r="K9" s="332">
        <v>8</v>
      </c>
      <c r="L9" s="333">
        <v>757</v>
      </c>
      <c r="M9" s="332">
        <v>12</v>
      </c>
    </row>
    <row r="10" spans="1:13" ht="35.25" customHeight="1" x14ac:dyDescent="0.45">
      <c r="A10" s="335" t="s">
        <v>568</v>
      </c>
      <c r="B10" s="336">
        <v>1590</v>
      </c>
      <c r="C10" s="337">
        <v>67</v>
      </c>
      <c r="D10" s="336">
        <v>1359</v>
      </c>
      <c r="E10" s="337">
        <v>12</v>
      </c>
      <c r="F10" s="336">
        <v>1262</v>
      </c>
      <c r="G10" s="337">
        <v>24</v>
      </c>
      <c r="H10" s="338">
        <v>2287</v>
      </c>
      <c r="I10" s="339">
        <v>107</v>
      </c>
      <c r="J10" s="336">
        <v>1464</v>
      </c>
      <c r="K10" s="337">
        <v>29</v>
      </c>
      <c r="L10" s="338">
        <v>829</v>
      </c>
      <c r="M10" s="337">
        <v>18</v>
      </c>
    </row>
    <row r="11" spans="1:13" ht="35.25" customHeight="1" x14ac:dyDescent="0.45">
      <c r="A11" s="330" t="s">
        <v>180</v>
      </c>
      <c r="B11" s="333">
        <v>1663</v>
      </c>
      <c r="C11" s="332">
        <v>97</v>
      </c>
      <c r="D11" s="333">
        <v>1148</v>
      </c>
      <c r="E11" s="332">
        <v>10</v>
      </c>
      <c r="F11" s="333">
        <v>1159</v>
      </c>
      <c r="G11" s="332">
        <v>70</v>
      </c>
      <c r="H11" s="333">
        <v>2477</v>
      </c>
      <c r="I11" s="332">
        <v>208</v>
      </c>
      <c r="J11" s="333">
        <v>1254</v>
      </c>
      <c r="K11" s="332">
        <v>47</v>
      </c>
      <c r="L11" s="333">
        <v>943</v>
      </c>
      <c r="M11" s="332">
        <v>39</v>
      </c>
    </row>
    <row r="12" spans="1:13" ht="35.25" customHeight="1" x14ac:dyDescent="0.45">
      <c r="A12" s="330" t="s">
        <v>253</v>
      </c>
      <c r="B12" s="333">
        <v>1799</v>
      </c>
      <c r="C12" s="332">
        <v>103</v>
      </c>
      <c r="D12" s="333">
        <v>1326</v>
      </c>
      <c r="E12" s="332">
        <v>10</v>
      </c>
      <c r="F12" s="333">
        <v>1329</v>
      </c>
      <c r="G12" s="332">
        <v>57</v>
      </c>
      <c r="H12" s="333">
        <v>2625</v>
      </c>
      <c r="I12" s="332">
        <v>216</v>
      </c>
      <c r="J12" s="333">
        <v>1215</v>
      </c>
      <c r="K12" s="332">
        <v>41</v>
      </c>
      <c r="L12" s="333">
        <v>1012</v>
      </c>
      <c r="M12" s="332">
        <v>98</v>
      </c>
    </row>
    <row r="13" spans="1:13" ht="35.25" customHeight="1" x14ac:dyDescent="0.45">
      <c r="A13" s="330" t="s">
        <v>1289</v>
      </c>
      <c r="B13" s="331">
        <v>1676</v>
      </c>
      <c r="C13" s="332">
        <v>113</v>
      </c>
      <c r="D13" s="333">
        <v>1449</v>
      </c>
      <c r="E13" s="332">
        <v>12</v>
      </c>
      <c r="F13" s="333">
        <v>1252</v>
      </c>
      <c r="G13" s="332">
        <v>61</v>
      </c>
      <c r="H13" s="333">
        <v>2557</v>
      </c>
      <c r="I13" s="332">
        <v>223</v>
      </c>
      <c r="J13" s="333">
        <v>1231</v>
      </c>
      <c r="K13" s="332">
        <v>41</v>
      </c>
      <c r="L13" s="333">
        <v>982</v>
      </c>
      <c r="M13" s="332">
        <v>94</v>
      </c>
    </row>
    <row r="14" spans="1:13" ht="35.25" customHeight="1" x14ac:dyDescent="0.45">
      <c r="A14" s="330" t="s">
        <v>832</v>
      </c>
      <c r="B14" s="331">
        <v>1567</v>
      </c>
      <c r="C14" s="332">
        <v>81</v>
      </c>
      <c r="D14" s="333">
        <v>1383</v>
      </c>
      <c r="E14" s="332">
        <v>30</v>
      </c>
      <c r="F14" s="333">
        <v>1371</v>
      </c>
      <c r="G14" s="332">
        <v>52</v>
      </c>
      <c r="H14" s="333">
        <v>2476</v>
      </c>
      <c r="I14" s="332">
        <v>175</v>
      </c>
      <c r="J14" s="333">
        <v>1082</v>
      </c>
      <c r="K14" s="332">
        <v>16</v>
      </c>
      <c r="L14" s="333">
        <v>947</v>
      </c>
      <c r="M14" s="332">
        <v>51</v>
      </c>
    </row>
    <row r="15" spans="1:13" ht="35.25" customHeight="1" x14ac:dyDescent="0.45">
      <c r="A15" s="330" t="s">
        <v>212</v>
      </c>
      <c r="B15" s="331">
        <v>1552</v>
      </c>
      <c r="C15" s="332">
        <v>91</v>
      </c>
      <c r="D15" s="333">
        <v>1355</v>
      </c>
      <c r="E15" s="332">
        <v>19</v>
      </c>
      <c r="F15" s="333">
        <v>1340</v>
      </c>
      <c r="G15" s="332">
        <v>65</v>
      </c>
      <c r="H15" s="333">
        <v>2552</v>
      </c>
      <c r="I15" s="332">
        <v>172</v>
      </c>
      <c r="J15" s="333">
        <v>1034</v>
      </c>
      <c r="K15" s="332">
        <v>25</v>
      </c>
      <c r="L15" s="333">
        <v>992</v>
      </c>
      <c r="M15" s="332">
        <v>60</v>
      </c>
    </row>
    <row r="16" spans="1:13" ht="35.25" customHeight="1" x14ac:dyDescent="0.45">
      <c r="A16" s="330" t="s">
        <v>129</v>
      </c>
      <c r="B16" s="331">
        <v>1281</v>
      </c>
      <c r="C16" s="332">
        <v>100</v>
      </c>
      <c r="D16" s="333">
        <v>1239</v>
      </c>
      <c r="E16" s="332">
        <v>12</v>
      </c>
      <c r="F16" s="333">
        <v>1202</v>
      </c>
      <c r="G16" s="332">
        <v>31</v>
      </c>
      <c r="H16" s="333">
        <v>2275</v>
      </c>
      <c r="I16" s="332">
        <v>193</v>
      </c>
      <c r="J16" s="333">
        <v>1022</v>
      </c>
      <c r="K16" s="332">
        <v>34</v>
      </c>
      <c r="L16" s="333">
        <v>857</v>
      </c>
      <c r="M16" s="332">
        <v>48</v>
      </c>
    </row>
    <row r="17" spans="1:13" ht="35.25" customHeight="1" x14ac:dyDescent="0.45">
      <c r="A17" s="330" t="s">
        <v>255</v>
      </c>
      <c r="B17" s="331">
        <v>1188</v>
      </c>
      <c r="C17" s="332">
        <v>86</v>
      </c>
      <c r="D17" s="333">
        <v>1259</v>
      </c>
      <c r="E17" s="332">
        <v>7</v>
      </c>
      <c r="F17" s="333">
        <v>1225</v>
      </c>
      <c r="G17" s="332">
        <v>36</v>
      </c>
      <c r="H17" s="333">
        <v>2103</v>
      </c>
      <c r="I17" s="332">
        <v>140</v>
      </c>
      <c r="J17" s="333">
        <v>1093</v>
      </c>
      <c r="K17" s="332">
        <v>38</v>
      </c>
      <c r="L17" s="333">
        <v>839</v>
      </c>
      <c r="M17" s="332">
        <v>63</v>
      </c>
    </row>
    <row r="18" spans="1:13" ht="35.25" customHeight="1" x14ac:dyDescent="0.45">
      <c r="A18" s="340" t="s">
        <v>135</v>
      </c>
      <c r="B18" s="341">
        <v>1246</v>
      </c>
      <c r="C18" s="342">
        <v>65</v>
      </c>
      <c r="D18" s="343">
        <v>1282</v>
      </c>
      <c r="E18" s="342">
        <v>14</v>
      </c>
      <c r="F18" s="343">
        <v>1296</v>
      </c>
      <c r="G18" s="342">
        <v>57</v>
      </c>
      <c r="H18" s="343">
        <v>2321</v>
      </c>
      <c r="I18" s="342">
        <v>169</v>
      </c>
      <c r="J18" s="343">
        <v>1222</v>
      </c>
      <c r="K18" s="342">
        <v>45</v>
      </c>
      <c r="L18" s="343">
        <v>885</v>
      </c>
      <c r="M18" s="342">
        <v>59</v>
      </c>
    </row>
    <row r="19" spans="1:13" ht="35.25" customHeight="1" x14ac:dyDescent="0.45">
      <c r="A19" s="330" t="s">
        <v>569</v>
      </c>
      <c r="B19" s="331">
        <v>1124</v>
      </c>
      <c r="C19" s="332">
        <v>40</v>
      </c>
      <c r="D19" s="333">
        <v>1183</v>
      </c>
      <c r="E19" s="332">
        <v>5</v>
      </c>
      <c r="F19" s="333">
        <v>1207</v>
      </c>
      <c r="G19" s="332">
        <v>46</v>
      </c>
      <c r="H19" s="333">
        <v>2279</v>
      </c>
      <c r="I19" s="332">
        <v>141</v>
      </c>
      <c r="J19" s="333">
        <v>1225</v>
      </c>
      <c r="K19" s="332">
        <v>28</v>
      </c>
      <c r="L19" s="333">
        <v>850</v>
      </c>
      <c r="M19" s="332">
        <v>66</v>
      </c>
    </row>
    <row r="20" spans="1:13" ht="34.799999999999997" customHeight="1" thickBot="1" x14ac:dyDescent="0.5">
      <c r="A20" s="344" t="s">
        <v>288</v>
      </c>
      <c r="B20" s="345">
        <v>1103</v>
      </c>
      <c r="C20" s="346">
        <v>43</v>
      </c>
      <c r="D20" s="347">
        <v>1229</v>
      </c>
      <c r="E20" s="346">
        <v>9</v>
      </c>
      <c r="F20" s="347">
        <v>1231</v>
      </c>
      <c r="G20" s="346">
        <v>39</v>
      </c>
      <c r="H20" s="347">
        <v>2350</v>
      </c>
      <c r="I20" s="346">
        <v>168</v>
      </c>
      <c r="J20" s="347">
        <v>1287</v>
      </c>
      <c r="K20" s="346">
        <v>34</v>
      </c>
      <c r="L20" s="347">
        <v>864</v>
      </c>
      <c r="M20" s="346">
        <v>62</v>
      </c>
    </row>
    <row r="21" spans="1:13" x14ac:dyDescent="0.45">
      <c r="A21" s="348" t="s">
        <v>1338</v>
      </c>
      <c r="B21" s="348"/>
      <c r="C21" s="348"/>
      <c r="D21" s="348"/>
      <c r="E21" s="348"/>
      <c r="F21" s="348"/>
      <c r="G21" s="348"/>
      <c r="H21" s="348"/>
      <c r="I21" s="348"/>
      <c r="J21" s="348"/>
      <c r="K21" s="348"/>
      <c r="L21" s="348"/>
      <c r="M21" s="348"/>
    </row>
    <row r="22" spans="1:13" x14ac:dyDescent="0.45">
      <c r="A22" s="348"/>
      <c r="B22" s="348"/>
      <c r="C22" s="348"/>
      <c r="D22" s="348"/>
      <c r="E22" s="348"/>
      <c r="F22" s="348"/>
      <c r="G22" s="348"/>
      <c r="H22" s="348"/>
      <c r="I22" s="348"/>
      <c r="J22" s="348"/>
      <c r="K22" s="348"/>
      <c r="L22" s="638" t="s">
        <v>1339</v>
      </c>
      <c r="M22" s="638"/>
    </row>
  </sheetData>
  <mergeCells count="8">
    <mergeCell ref="L3:M3"/>
    <mergeCell ref="L22:M22"/>
    <mergeCell ref="A3:A4"/>
    <mergeCell ref="B3:C3"/>
    <mergeCell ref="D3:E3"/>
    <mergeCell ref="F3:G3"/>
    <mergeCell ref="H3:I3"/>
    <mergeCell ref="J3:K3"/>
  </mergeCells>
  <phoneticPr fontId="3"/>
  <printOptions horizontalCentered="1" verticalCentered="1"/>
  <pageMargins left="0.70866141732283472" right="0.70866141732283472" top="0.74803149606299213" bottom="0.74803149606299213" header="0.31496062992125984" footer="0.31496062992125984"/>
  <pageSetup paperSize="9" scale="67" orientation="landscape" r:id="rId1"/>
  <headerFooter alignWithMargins="0">
    <oddFooter>&amp;C25</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57D9E-A19F-4922-99C3-56DC0A5E52BF}">
  <sheetPr>
    <tabColor rgb="FFFFFF00"/>
    <pageSetUpPr fitToPage="1"/>
  </sheetPr>
  <dimension ref="A1:L18"/>
  <sheetViews>
    <sheetView view="pageBreakPreview" zoomScaleNormal="100" zoomScaleSheetLayoutView="100" zoomScalePageLayoutView="80" workbookViewId="0">
      <selection activeCell="D14" sqref="D14"/>
    </sheetView>
  </sheetViews>
  <sheetFormatPr defaultColWidth="8.09765625" defaultRowHeight="13.2" x14ac:dyDescent="0.45"/>
  <cols>
    <col min="1" max="1" width="30.69921875" style="33" bestFit="1" customWidth="1"/>
    <col min="2" max="6" width="16.796875" style="33" customWidth="1"/>
    <col min="7" max="16384" width="8.09765625" style="33"/>
  </cols>
  <sheetData>
    <row r="1" spans="1:6" ht="22.5" customHeight="1" x14ac:dyDescent="0.45">
      <c r="A1" s="161" t="s">
        <v>1340</v>
      </c>
      <c r="B1" s="98"/>
      <c r="C1" s="98"/>
      <c r="D1" s="98"/>
      <c r="E1" s="98"/>
      <c r="F1" s="98"/>
    </row>
    <row r="2" spans="1:6" ht="13.8" thickBot="1" x14ac:dyDescent="0.5">
      <c r="A2" s="98"/>
      <c r="B2" s="98"/>
      <c r="C2" s="98"/>
      <c r="D2" s="98"/>
      <c r="E2" s="98"/>
      <c r="F2" s="163" t="s">
        <v>1341</v>
      </c>
    </row>
    <row r="3" spans="1:6" ht="24" customHeight="1" x14ac:dyDescent="0.45">
      <c r="A3" s="645" t="s">
        <v>1213</v>
      </c>
      <c r="B3" s="647" t="s">
        <v>1342</v>
      </c>
      <c r="C3" s="648"/>
      <c r="D3" s="648" t="s">
        <v>1343</v>
      </c>
      <c r="E3" s="648"/>
      <c r="F3" s="649" t="s">
        <v>1344</v>
      </c>
    </row>
    <row r="4" spans="1:6" ht="24" customHeight="1" x14ac:dyDescent="0.45">
      <c r="A4" s="646"/>
      <c r="B4" s="349" t="s">
        <v>1345</v>
      </c>
      <c r="C4" s="164" t="s">
        <v>1346</v>
      </c>
      <c r="D4" s="164" t="s">
        <v>1347</v>
      </c>
      <c r="E4" s="164" t="s">
        <v>1348</v>
      </c>
      <c r="F4" s="650"/>
    </row>
    <row r="5" spans="1:6" ht="24" customHeight="1" thickBot="1" x14ac:dyDescent="0.5">
      <c r="A5" s="350">
        <f>SUM(B5:F5)</f>
        <v>27</v>
      </c>
      <c r="B5" s="351">
        <v>0</v>
      </c>
      <c r="C5" s="352">
        <v>2</v>
      </c>
      <c r="D5" s="352">
        <v>0</v>
      </c>
      <c r="E5" s="352">
        <v>16</v>
      </c>
      <c r="F5" s="353">
        <v>9</v>
      </c>
    </row>
    <row r="6" spans="1:6" ht="18.75" customHeight="1" x14ac:dyDescent="0.45">
      <c r="A6" s="163"/>
      <c r="B6" s="163"/>
      <c r="C6" s="163"/>
      <c r="D6" s="163"/>
      <c r="E6" s="163"/>
      <c r="F6" s="163"/>
    </row>
    <row r="7" spans="1:6" s="22" customFormat="1" ht="18.75" customHeight="1" x14ac:dyDescent="0.45">
      <c r="A7" s="259" t="s">
        <v>1349</v>
      </c>
      <c r="B7" s="651" t="s">
        <v>1350</v>
      </c>
      <c r="C7" s="651"/>
      <c r="D7" s="651"/>
      <c r="E7" s="651"/>
      <c r="F7" s="651"/>
    </row>
    <row r="8" spans="1:6" ht="18.75" customHeight="1" x14ac:dyDescent="0.45">
      <c r="A8" s="76"/>
      <c r="B8" s="100"/>
      <c r="C8" s="100"/>
      <c r="D8" s="100"/>
      <c r="E8" s="100"/>
      <c r="F8" s="100"/>
    </row>
    <row r="9" spans="1:6" ht="18.75" customHeight="1" x14ac:dyDescent="0.45">
      <c r="A9" s="163" t="s">
        <v>1351</v>
      </c>
      <c r="B9" s="100"/>
      <c r="C9" s="100"/>
      <c r="D9" s="100"/>
      <c r="E9" s="98"/>
      <c r="F9" s="100"/>
    </row>
    <row r="18" spans="12:12" ht="14.4" x14ac:dyDescent="0.45">
      <c r="L18" s="34"/>
    </row>
  </sheetData>
  <mergeCells count="5">
    <mergeCell ref="A3:A4"/>
    <mergeCell ref="B3:C3"/>
    <mergeCell ref="D3:E3"/>
    <mergeCell ref="F3:F4"/>
    <mergeCell ref="B7:F7"/>
  </mergeCells>
  <phoneticPr fontId="3"/>
  <printOptions horizontalCentered="1" verticalCentered="1"/>
  <pageMargins left="0.70866141732283472" right="0.70866141732283472" top="0.74803149606299213" bottom="0.74803149606299213" header="0.31496062992125984" footer="0.31496062992125984"/>
  <pageSetup paperSize="9" scale="92" orientation="landscape" r:id="rId1"/>
  <headerFooter alignWithMargins="0">
    <oddFooter>&amp;C26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B54E7-53E8-4342-B821-0AE411E9136C}">
  <sheetPr>
    <tabColor rgb="FFFFFF00"/>
    <pageSetUpPr fitToPage="1"/>
  </sheetPr>
  <dimension ref="A1:I80"/>
  <sheetViews>
    <sheetView view="pageBreakPreview" topLeftCell="B1" zoomScaleNormal="100" zoomScaleSheetLayoutView="100" workbookViewId="0">
      <pane ySplit="1" topLeftCell="A2" activePane="bottomLeft" state="frozen"/>
      <selection activeCell="D14" sqref="D14"/>
      <selection pane="bottomLeft" activeCell="D14" sqref="D14"/>
    </sheetView>
  </sheetViews>
  <sheetFormatPr defaultRowHeight="22.2" x14ac:dyDescent="0.45"/>
  <cols>
    <col min="1" max="1" width="7.3984375" style="17" hidden="1" customWidth="1"/>
    <col min="2" max="2" width="11.8984375" style="16" customWidth="1"/>
    <col min="3" max="3" width="13.8984375" style="15" customWidth="1"/>
    <col min="4" max="4" width="4.296875" style="14" customWidth="1"/>
    <col min="5" max="5" width="33.296875" style="15" customWidth="1"/>
    <col min="6" max="7" width="17.796875" style="15" customWidth="1"/>
    <col min="8" max="8" width="38.8984375" style="15" customWidth="1"/>
    <col min="9" max="9" width="3.3984375" style="14" customWidth="1"/>
    <col min="10" max="10" width="5.59765625" style="13" customWidth="1"/>
    <col min="11" max="16384" width="8.796875" style="13"/>
  </cols>
  <sheetData>
    <row r="1" spans="1:9" s="18" customFormat="1" ht="22.95" customHeight="1" x14ac:dyDescent="0.45">
      <c r="A1" s="12" t="s">
        <v>124</v>
      </c>
      <c r="B1" s="131" t="s">
        <v>167</v>
      </c>
      <c r="C1" s="132" t="s">
        <v>123</v>
      </c>
      <c r="D1" s="133" t="s">
        <v>122</v>
      </c>
      <c r="E1" s="133" t="s">
        <v>121</v>
      </c>
      <c r="F1" s="133" t="s">
        <v>166</v>
      </c>
      <c r="G1" s="133" t="s">
        <v>165</v>
      </c>
      <c r="H1" s="134" t="s">
        <v>164</v>
      </c>
      <c r="I1" s="14"/>
    </row>
    <row r="2" spans="1:9" ht="22.95" customHeight="1" x14ac:dyDescent="0.45">
      <c r="A2" s="7" t="s">
        <v>120</v>
      </c>
      <c r="B2" s="135" t="s">
        <v>143</v>
      </c>
      <c r="C2" s="136" t="s">
        <v>119</v>
      </c>
      <c r="D2" s="123">
        <v>1</v>
      </c>
      <c r="E2" s="137" t="s">
        <v>118</v>
      </c>
      <c r="F2" s="138" t="s">
        <v>157</v>
      </c>
      <c r="G2" s="140" t="s">
        <v>163</v>
      </c>
      <c r="H2" s="138" t="s">
        <v>162</v>
      </c>
    </row>
    <row r="3" spans="1:9" ht="22.95" customHeight="1" x14ac:dyDescent="0.45">
      <c r="A3" s="7"/>
      <c r="B3" s="139"/>
      <c r="C3" s="136" t="s">
        <v>119</v>
      </c>
      <c r="D3" s="123">
        <v>2</v>
      </c>
      <c r="E3" s="137" t="s">
        <v>117</v>
      </c>
      <c r="F3" s="138" t="s">
        <v>157</v>
      </c>
      <c r="G3" s="140" t="s">
        <v>163</v>
      </c>
      <c r="H3" s="138" t="s">
        <v>162</v>
      </c>
    </row>
    <row r="4" spans="1:9" ht="22.95" customHeight="1" x14ac:dyDescent="0.45">
      <c r="A4" s="7"/>
      <c r="B4" s="139"/>
      <c r="C4" s="136" t="s">
        <v>119</v>
      </c>
      <c r="D4" s="123">
        <v>3</v>
      </c>
      <c r="E4" s="137" t="s">
        <v>116</v>
      </c>
      <c r="F4" s="138" t="s">
        <v>157</v>
      </c>
      <c r="G4" s="140" t="s">
        <v>161</v>
      </c>
      <c r="H4" s="138" t="s">
        <v>160</v>
      </c>
    </row>
    <row r="5" spans="1:9" ht="22.95" customHeight="1" x14ac:dyDescent="0.45">
      <c r="A5" s="7"/>
      <c r="B5" s="139"/>
      <c r="C5" s="138" t="s">
        <v>62</v>
      </c>
      <c r="D5" s="123">
        <v>36</v>
      </c>
      <c r="E5" s="137" t="s">
        <v>61</v>
      </c>
      <c r="F5" s="138" t="s">
        <v>157</v>
      </c>
      <c r="G5" s="140" t="s">
        <v>159</v>
      </c>
      <c r="H5" s="138" t="s">
        <v>158</v>
      </c>
    </row>
    <row r="6" spans="1:9" ht="22.95" customHeight="1" x14ac:dyDescent="0.45">
      <c r="A6" s="7"/>
      <c r="B6" s="139"/>
      <c r="C6" s="136" t="s">
        <v>59</v>
      </c>
      <c r="D6" s="123">
        <v>37</v>
      </c>
      <c r="E6" s="137" t="s">
        <v>58</v>
      </c>
      <c r="F6" s="138" t="s">
        <v>157</v>
      </c>
      <c r="G6" s="140" t="s">
        <v>156</v>
      </c>
      <c r="H6" s="138" t="s">
        <v>155</v>
      </c>
    </row>
    <row r="7" spans="1:9" ht="22.95" customHeight="1" x14ac:dyDescent="0.45">
      <c r="A7" s="7"/>
      <c r="B7" s="139"/>
      <c r="C7" s="136" t="s">
        <v>57</v>
      </c>
      <c r="D7" s="123">
        <v>38</v>
      </c>
      <c r="E7" s="137" t="s">
        <v>56</v>
      </c>
      <c r="F7" s="138" t="s">
        <v>154</v>
      </c>
      <c r="G7" s="140" t="s">
        <v>153</v>
      </c>
      <c r="H7" s="138" t="s">
        <v>152</v>
      </c>
    </row>
    <row r="8" spans="1:9" ht="22.95" customHeight="1" x14ac:dyDescent="0.45">
      <c r="A8" s="7"/>
      <c r="B8" s="139"/>
      <c r="C8" s="136" t="s">
        <v>55</v>
      </c>
      <c r="D8" s="123">
        <v>39</v>
      </c>
      <c r="E8" s="137" t="s">
        <v>54</v>
      </c>
      <c r="F8" s="138" t="s">
        <v>151</v>
      </c>
      <c r="G8" s="140" t="s">
        <v>150</v>
      </c>
      <c r="H8" s="138" t="s">
        <v>149</v>
      </c>
    </row>
    <row r="9" spans="1:9" ht="22.95" customHeight="1" x14ac:dyDescent="0.45">
      <c r="A9" s="7"/>
      <c r="B9" s="139"/>
      <c r="C9" s="136" t="s">
        <v>53</v>
      </c>
      <c r="D9" s="123">
        <v>40</v>
      </c>
      <c r="E9" s="137" t="s">
        <v>52</v>
      </c>
      <c r="F9" s="138" t="s">
        <v>148</v>
      </c>
      <c r="G9" s="140" t="s">
        <v>147</v>
      </c>
      <c r="H9" s="138" t="s">
        <v>146</v>
      </c>
    </row>
    <row r="10" spans="1:9" ht="22.95" customHeight="1" x14ac:dyDescent="0.45">
      <c r="A10" s="7"/>
      <c r="B10" s="139"/>
      <c r="C10" s="136" t="s">
        <v>43</v>
      </c>
      <c r="D10" s="123">
        <v>45</v>
      </c>
      <c r="E10" s="137" t="s">
        <v>42</v>
      </c>
      <c r="F10" s="138" t="s">
        <v>143</v>
      </c>
      <c r="G10" s="140" t="s">
        <v>145</v>
      </c>
      <c r="H10" s="138" t="s">
        <v>144</v>
      </c>
    </row>
    <row r="11" spans="1:9" ht="22.95" customHeight="1" x14ac:dyDescent="0.45">
      <c r="A11" s="7"/>
      <c r="B11" s="139"/>
      <c r="C11" s="136" t="s">
        <v>35</v>
      </c>
      <c r="D11" s="123">
        <v>49</v>
      </c>
      <c r="E11" s="137" t="s">
        <v>34</v>
      </c>
      <c r="F11" s="138" t="s">
        <v>143</v>
      </c>
      <c r="G11" s="140" t="s">
        <v>142</v>
      </c>
      <c r="H11" s="138" t="s">
        <v>141</v>
      </c>
    </row>
    <row r="12" spans="1:9" ht="22.95" customHeight="1" x14ac:dyDescent="0.45">
      <c r="A12" s="7"/>
      <c r="B12" s="139"/>
      <c r="C12" s="141" t="s">
        <v>18</v>
      </c>
      <c r="D12" s="123">
        <v>51</v>
      </c>
      <c r="E12" s="137" t="s">
        <v>139</v>
      </c>
      <c r="F12" s="138" t="s">
        <v>130</v>
      </c>
      <c r="G12" s="140" t="s">
        <v>138</v>
      </c>
      <c r="H12" s="138" t="s">
        <v>136</v>
      </c>
    </row>
    <row r="13" spans="1:9" ht="22.95" customHeight="1" x14ac:dyDescent="0.45">
      <c r="A13" s="7"/>
      <c r="B13" s="139"/>
      <c r="C13" s="142"/>
      <c r="D13" s="123">
        <v>52</v>
      </c>
      <c r="E13" s="137" t="s">
        <v>16</v>
      </c>
      <c r="F13" s="138" t="s">
        <v>130</v>
      </c>
      <c r="G13" s="140" t="s">
        <v>137</v>
      </c>
      <c r="H13" s="138" t="s">
        <v>136</v>
      </c>
    </row>
    <row r="14" spans="1:9" ht="22.95" customHeight="1" x14ac:dyDescent="0.45">
      <c r="A14" s="7"/>
      <c r="B14" s="139"/>
      <c r="C14" s="142"/>
      <c r="D14" s="123">
        <v>53</v>
      </c>
      <c r="E14" s="137" t="s">
        <v>15</v>
      </c>
      <c r="F14" s="138" t="s">
        <v>130</v>
      </c>
      <c r="G14" s="140" t="s">
        <v>135</v>
      </c>
      <c r="H14" s="138" t="s">
        <v>131</v>
      </c>
    </row>
    <row r="15" spans="1:9" ht="22.95" customHeight="1" x14ac:dyDescent="0.45">
      <c r="A15" s="7"/>
      <c r="B15" s="139"/>
      <c r="C15" s="142"/>
      <c r="D15" s="123">
        <v>60</v>
      </c>
      <c r="E15" s="137" t="s">
        <v>134</v>
      </c>
      <c r="F15" s="138" t="s">
        <v>130</v>
      </c>
      <c r="G15" s="140" t="s">
        <v>133</v>
      </c>
      <c r="H15" s="138" t="s">
        <v>131</v>
      </c>
    </row>
    <row r="16" spans="1:9" ht="22.95" customHeight="1" x14ac:dyDescent="0.45">
      <c r="A16" s="7" t="s">
        <v>99</v>
      </c>
      <c r="B16" s="139"/>
      <c r="C16" s="142"/>
      <c r="D16" s="123">
        <v>61</v>
      </c>
      <c r="E16" s="137" t="s">
        <v>7</v>
      </c>
      <c r="F16" s="138" t="s">
        <v>130</v>
      </c>
      <c r="G16" s="140" t="s">
        <v>132</v>
      </c>
      <c r="H16" s="138" t="s">
        <v>131</v>
      </c>
    </row>
    <row r="17" spans="1:9" ht="22.95" customHeight="1" x14ac:dyDescent="0.45">
      <c r="A17" s="7"/>
      <c r="B17" s="139"/>
      <c r="C17" s="142"/>
      <c r="D17" s="123">
        <v>62</v>
      </c>
      <c r="E17" s="137" t="s">
        <v>6</v>
      </c>
      <c r="F17" s="138" t="s">
        <v>130</v>
      </c>
      <c r="G17" s="140" t="s">
        <v>132</v>
      </c>
      <c r="H17" s="138" t="s">
        <v>131</v>
      </c>
    </row>
    <row r="18" spans="1:9" ht="22.95" customHeight="1" x14ac:dyDescent="0.45">
      <c r="A18" s="7"/>
      <c r="B18" s="139"/>
      <c r="C18" s="142"/>
      <c r="D18" s="123">
        <v>63</v>
      </c>
      <c r="E18" s="137" t="s">
        <v>5</v>
      </c>
      <c r="F18" s="138" t="s">
        <v>130</v>
      </c>
      <c r="G18" s="140" t="s">
        <v>132</v>
      </c>
      <c r="H18" s="138" t="s">
        <v>131</v>
      </c>
    </row>
    <row r="19" spans="1:9" ht="22.95" customHeight="1" x14ac:dyDescent="0.45">
      <c r="A19" s="7"/>
      <c r="B19" s="139"/>
      <c r="C19" s="142"/>
      <c r="D19" s="123">
        <v>67</v>
      </c>
      <c r="E19" s="137" t="s">
        <v>21</v>
      </c>
      <c r="F19" s="138" t="s">
        <v>130</v>
      </c>
      <c r="G19" s="140" t="s">
        <v>129</v>
      </c>
      <c r="H19" s="138" t="s">
        <v>128</v>
      </c>
    </row>
    <row r="20" spans="1:9" ht="22.95" customHeight="1" x14ac:dyDescent="0.45">
      <c r="A20" s="7"/>
      <c r="B20" s="139"/>
      <c r="C20" s="143"/>
      <c r="D20" s="123">
        <v>68</v>
      </c>
      <c r="E20" s="137" t="s">
        <v>20</v>
      </c>
      <c r="F20" s="138" t="s">
        <v>130</v>
      </c>
      <c r="G20" s="140" t="s">
        <v>129</v>
      </c>
      <c r="H20" s="138" t="s">
        <v>128</v>
      </c>
    </row>
    <row r="21" spans="1:9" ht="22.95" customHeight="1" x14ac:dyDescent="0.45">
      <c r="A21" s="7"/>
      <c r="B21" s="139"/>
      <c r="C21" s="138" t="s">
        <v>84</v>
      </c>
      <c r="D21" s="123">
        <v>24</v>
      </c>
      <c r="E21" s="137" t="s">
        <v>83</v>
      </c>
      <c r="F21" s="138" t="s">
        <v>127</v>
      </c>
      <c r="G21" s="140" t="s">
        <v>126</v>
      </c>
      <c r="H21" s="138" t="s">
        <v>125</v>
      </c>
    </row>
    <row r="22" spans="1:9" customFormat="1" ht="22.95" customHeight="1" x14ac:dyDescent="0.45">
      <c r="A22" s="103"/>
      <c r="B22" s="144" t="s">
        <v>556</v>
      </c>
      <c r="C22" s="145" t="s">
        <v>69</v>
      </c>
      <c r="D22" s="146">
        <v>32</v>
      </c>
      <c r="E22" s="137" t="s">
        <v>68</v>
      </c>
      <c r="F22" s="147" t="s">
        <v>557</v>
      </c>
      <c r="G22" s="147" t="s">
        <v>145</v>
      </c>
      <c r="H22" s="148" t="s">
        <v>558</v>
      </c>
      <c r="I22" s="36"/>
    </row>
    <row r="23" spans="1:9" customFormat="1" ht="22.95" customHeight="1" x14ac:dyDescent="0.45">
      <c r="A23" s="103"/>
      <c r="B23" s="149"/>
      <c r="C23" s="150"/>
      <c r="D23" s="146">
        <v>33</v>
      </c>
      <c r="E23" s="137" t="s">
        <v>67</v>
      </c>
      <c r="F23" s="147" t="s">
        <v>557</v>
      </c>
      <c r="G23" s="147" t="s">
        <v>559</v>
      </c>
      <c r="H23" s="151" t="s">
        <v>560</v>
      </c>
      <c r="I23" s="36"/>
    </row>
    <row r="24" spans="1:9" customFormat="1" ht="22.95" customHeight="1" x14ac:dyDescent="0.45">
      <c r="A24" s="103"/>
      <c r="B24" s="152"/>
      <c r="C24" s="150" t="s">
        <v>33</v>
      </c>
      <c r="D24" s="153">
        <v>50</v>
      </c>
      <c r="E24" s="137" t="s">
        <v>32</v>
      </c>
      <c r="F24" s="148" t="s">
        <v>312</v>
      </c>
      <c r="G24" s="147" t="s">
        <v>142</v>
      </c>
      <c r="H24" s="154"/>
      <c r="I24" s="36"/>
    </row>
    <row r="25" spans="1:9" customFormat="1" ht="22.95" customHeight="1" x14ac:dyDescent="0.45">
      <c r="A25" s="103"/>
      <c r="B25" s="144" t="s">
        <v>597</v>
      </c>
      <c r="C25" s="145" t="s">
        <v>113</v>
      </c>
      <c r="D25" s="146">
        <v>5</v>
      </c>
      <c r="E25" s="137" t="s">
        <v>112</v>
      </c>
      <c r="F25" s="147" t="s">
        <v>597</v>
      </c>
      <c r="G25" s="147" t="s">
        <v>598</v>
      </c>
      <c r="H25" s="155"/>
      <c r="I25" s="36"/>
    </row>
    <row r="26" spans="1:9" customFormat="1" ht="22.95" customHeight="1" x14ac:dyDescent="0.45">
      <c r="A26" s="103"/>
      <c r="B26" s="149"/>
      <c r="C26" s="156"/>
      <c r="D26" s="146">
        <v>6</v>
      </c>
      <c r="E26" s="137" t="s">
        <v>111</v>
      </c>
      <c r="F26" s="147" t="s">
        <v>599</v>
      </c>
      <c r="G26" s="147" t="s">
        <v>600</v>
      </c>
      <c r="H26" s="148"/>
      <c r="I26" s="36"/>
    </row>
    <row r="27" spans="1:9" customFormat="1" ht="22.95" customHeight="1" x14ac:dyDescent="0.45">
      <c r="A27" s="103"/>
      <c r="B27" s="149"/>
      <c r="C27" s="156"/>
      <c r="D27" s="146">
        <v>7</v>
      </c>
      <c r="E27" s="137" t="s">
        <v>110</v>
      </c>
      <c r="F27" s="147" t="s">
        <v>599</v>
      </c>
      <c r="G27" s="147" t="s">
        <v>601</v>
      </c>
      <c r="H27" s="148"/>
      <c r="I27" s="36"/>
    </row>
    <row r="28" spans="1:9" customFormat="1" ht="22.95" customHeight="1" x14ac:dyDescent="0.45">
      <c r="A28" s="103"/>
      <c r="B28" s="149"/>
      <c r="C28" s="156"/>
      <c r="D28" s="146">
        <v>8</v>
      </c>
      <c r="E28" s="137" t="s">
        <v>109</v>
      </c>
      <c r="F28" s="147" t="s">
        <v>599</v>
      </c>
      <c r="G28" s="147" t="s">
        <v>600</v>
      </c>
      <c r="H28" s="148"/>
      <c r="I28" s="36"/>
    </row>
    <row r="29" spans="1:9" customFormat="1" ht="22.95" customHeight="1" x14ac:dyDescent="0.45">
      <c r="A29" s="103" t="s">
        <v>82</v>
      </c>
      <c r="B29" s="149"/>
      <c r="C29" s="150"/>
      <c r="D29" s="146">
        <v>9</v>
      </c>
      <c r="E29" s="137" t="s">
        <v>108</v>
      </c>
      <c r="F29" s="147" t="s">
        <v>599</v>
      </c>
      <c r="G29" s="147" t="s">
        <v>600</v>
      </c>
      <c r="H29" s="148"/>
      <c r="I29" s="36"/>
    </row>
    <row r="30" spans="1:9" customFormat="1" ht="22.95" customHeight="1" x14ac:dyDescent="0.45">
      <c r="A30" s="103"/>
      <c r="B30" s="149"/>
      <c r="C30" s="148" t="s">
        <v>140</v>
      </c>
      <c r="D30" s="146">
        <v>50</v>
      </c>
      <c r="E30" s="137" t="s">
        <v>31</v>
      </c>
      <c r="F30" s="147" t="s">
        <v>597</v>
      </c>
      <c r="G30" s="147" t="s">
        <v>602</v>
      </c>
      <c r="H30" s="154"/>
      <c r="I30" s="36"/>
    </row>
    <row r="31" spans="1:9" customFormat="1" ht="22.95" customHeight="1" x14ac:dyDescent="0.45">
      <c r="A31" s="103"/>
      <c r="B31" s="149"/>
      <c r="C31" s="145" t="s">
        <v>18</v>
      </c>
      <c r="D31" s="146">
        <v>55</v>
      </c>
      <c r="E31" s="137" t="s">
        <v>13</v>
      </c>
      <c r="F31" s="147" t="s">
        <v>599</v>
      </c>
      <c r="G31" s="147" t="s">
        <v>603</v>
      </c>
      <c r="H31" s="148" t="s">
        <v>604</v>
      </c>
      <c r="I31" s="36"/>
    </row>
    <row r="32" spans="1:9" customFormat="1" ht="22.95" customHeight="1" x14ac:dyDescent="0.45">
      <c r="A32" s="103"/>
      <c r="B32" s="149"/>
      <c r="C32" s="156"/>
      <c r="D32" s="146">
        <v>56</v>
      </c>
      <c r="E32" s="137" t="s">
        <v>12</v>
      </c>
      <c r="F32" s="147" t="s">
        <v>599</v>
      </c>
      <c r="G32" s="147" t="s">
        <v>603</v>
      </c>
      <c r="H32" s="148" t="s">
        <v>604</v>
      </c>
      <c r="I32" s="36"/>
    </row>
    <row r="33" spans="1:9" customFormat="1" ht="22.95" customHeight="1" x14ac:dyDescent="0.45">
      <c r="A33" s="103"/>
      <c r="B33" s="149"/>
      <c r="C33" s="156"/>
      <c r="D33" s="146">
        <v>58</v>
      </c>
      <c r="E33" s="137" t="s">
        <v>10</v>
      </c>
      <c r="F33" s="147" t="s">
        <v>599</v>
      </c>
      <c r="G33" s="147" t="s">
        <v>603</v>
      </c>
      <c r="H33" s="148" t="s">
        <v>604</v>
      </c>
      <c r="I33" s="36"/>
    </row>
    <row r="34" spans="1:9" customFormat="1" ht="22.95" customHeight="1" x14ac:dyDescent="0.45">
      <c r="A34" s="103"/>
      <c r="B34" s="152"/>
      <c r="C34" s="150"/>
      <c r="D34" s="146">
        <v>59</v>
      </c>
      <c r="E34" s="137" t="s">
        <v>9</v>
      </c>
      <c r="F34" s="147" t="s">
        <v>599</v>
      </c>
      <c r="G34" s="147" t="s">
        <v>603</v>
      </c>
      <c r="H34" s="148" t="s">
        <v>604</v>
      </c>
      <c r="I34" s="36"/>
    </row>
    <row r="35" spans="1:9" customFormat="1" ht="22.95" customHeight="1" x14ac:dyDescent="0.45">
      <c r="A35" s="103"/>
      <c r="B35" s="157" t="s">
        <v>815</v>
      </c>
      <c r="C35" s="148" t="s">
        <v>64</v>
      </c>
      <c r="D35" s="146">
        <v>35</v>
      </c>
      <c r="E35" s="137" t="s">
        <v>63</v>
      </c>
      <c r="F35" s="147" t="s">
        <v>815</v>
      </c>
      <c r="G35" s="147" t="s">
        <v>816</v>
      </c>
      <c r="H35" s="148" t="s">
        <v>817</v>
      </c>
      <c r="I35" s="36"/>
    </row>
    <row r="36" spans="1:9" customFormat="1" ht="22.95" customHeight="1" x14ac:dyDescent="0.45">
      <c r="A36" s="103"/>
      <c r="B36" s="144" t="s">
        <v>340</v>
      </c>
      <c r="C36" s="145" t="s">
        <v>115</v>
      </c>
      <c r="D36" s="146">
        <v>4</v>
      </c>
      <c r="E36" s="137" t="s">
        <v>114</v>
      </c>
      <c r="F36" s="147" t="s">
        <v>824</v>
      </c>
      <c r="G36" s="147" t="s">
        <v>825</v>
      </c>
      <c r="H36" s="148"/>
      <c r="I36" s="36"/>
    </row>
    <row r="37" spans="1:9" customFormat="1" ht="22.95" customHeight="1" x14ac:dyDescent="0.45">
      <c r="A37" s="103"/>
      <c r="B37" s="149"/>
      <c r="C37" s="148" t="s">
        <v>140</v>
      </c>
      <c r="D37" s="146">
        <v>50</v>
      </c>
      <c r="E37" s="137" t="s">
        <v>30</v>
      </c>
      <c r="F37" s="148" t="s">
        <v>826</v>
      </c>
      <c r="G37" s="147" t="s">
        <v>603</v>
      </c>
      <c r="H37" s="154"/>
      <c r="I37" s="36"/>
    </row>
    <row r="38" spans="1:9" customFormat="1" ht="22.95" customHeight="1" x14ac:dyDescent="0.45">
      <c r="A38" s="103"/>
      <c r="B38" s="152"/>
      <c r="C38" s="150" t="s">
        <v>1706</v>
      </c>
      <c r="D38" s="146">
        <v>57</v>
      </c>
      <c r="E38" s="137" t="s">
        <v>11</v>
      </c>
      <c r="F38" s="148" t="s">
        <v>827</v>
      </c>
      <c r="G38" s="147" t="s">
        <v>603</v>
      </c>
      <c r="H38" s="148" t="s">
        <v>604</v>
      </c>
      <c r="I38" s="36"/>
    </row>
    <row r="39" spans="1:9" customFormat="1" ht="22.95" customHeight="1" x14ac:dyDescent="0.45">
      <c r="A39" s="103" t="s">
        <v>60</v>
      </c>
      <c r="B39" s="144" t="s">
        <v>353</v>
      </c>
      <c r="C39" s="148" t="s">
        <v>88</v>
      </c>
      <c r="D39" s="146">
        <v>22</v>
      </c>
      <c r="E39" s="137" t="s">
        <v>87</v>
      </c>
      <c r="F39" s="148" t="s">
        <v>353</v>
      </c>
      <c r="G39" s="147" t="s">
        <v>862</v>
      </c>
      <c r="H39" s="148" t="s">
        <v>863</v>
      </c>
      <c r="I39" s="36"/>
    </row>
    <row r="40" spans="1:9" customFormat="1" ht="22.95" customHeight="1" x14ac:dyDescent="0.45">
      <c r="A40" s="103"/>
      <c r="B40" s="149"/>
      <c r="C40" s="148" t="s">
        <v>86</v>
      </c>
      <c r="D40" s="146">
        <v>23</v>
      </c>
      <c r="E40" s="137" t="s">
        <v>85</v>
      </c>
      <c r="F40" s="148" t="s">
        <v>353</v>
      </c>
      <c r="G40" s="147" t="s">
        <v>862</v>
      </c>
      <c r="H40" s="148" t="s">
        <v>864</v>
      </c>
      <c r="I40" s="36"/>
    </row>
    <row r="41" spans="1:9" customFormat="1" ht="22.95" customHeight="1" x14ac:dyDescent="0.45">
      <c r="A41" s="103"/>
      <c r="B41" s="149"/>
      <c r="C41" s="145" t="s">
        <v>75</v>
      </c>
      <c r="D41" s="146">
        <v>28</v>
      </c>
      <c r="E41" s="137" t="s">
        <v>74</v>
      </c>
      <c r="F41" s="148" t="s">
        <v>865</v>
      </c>
      <c r="G41" s="147" t="s">
        <v>816</v>
      </c>
      <c r="H41" s="148"/>
      <c r="I41" s="36"/>
    </row>
    <row r="42" spans="1:9" customFormat="1" ht="22.95" customHeight="1" x14ac:dyDescent="0.45">
      <c r="A42" s="103"/>
      <c r="B42" s="149"/>
      <c r="C42" s="150"/>
      <c r="D42" s="146">
        <v>29</v>
      </c>
      <c r="E42" s="137" t="s">
        <v>73</v>
      </c>
      <c r="F42" s="148" t="s">
        <v>865</v>
      </c>
      <c r="G42" s="147" t="s">
        <v>816</v>
      </c>
      <c r="H42" s="148" t="s">
        <v>866</v>
      </c>
      <c r="I42" s="36"/>
    </row>
    <row r="43" spans="1:9" customFormat="1" ht="22.95" customHeight="1" x14ac:dyDescent="0.45">
      <c r="A43" s="103"/>
      <c r="B43" s="149"/>
      <c r="C43" s="145" t="s">
        <v>66</v>
      </c>
      <c r="D43" s="146">
        <v>34</v>
      </c>
      <c r="E43" s="137" t="s">
        <v>65</v>
      </c>
      <c r="F43" s="148" t="s">
        <v>867</v>
      </c>
      <c r="G43" s="147" t="s">
        <v>868</v>
      </c>
      <c r="H43" s="148"/>
      <c r="I43" s="36"/>
    </row>
    <row r="44" spans="1:9" customFormat="1" ht="22.95" customHeight="1" x14ac:dyDescent="0.45">
      <c r="A44" s="103"/>
      <c r="B44" s="149"/>
      <c r="C44" s="145" t="s">
        <v>140</v>
      </c>
      <c r="D44" s="146">
        <v>50</v>
      </c>
      <c r="E44" s="158" t="s">
        <v>29</v>
      </c>
      <c r="F44" s="148" t="s">
        <v>353</v>
      </c>
      <c r="G44" s="147" t="s">
        <v>142</v>
      </c>
      <c r="H44" s="154"/>
      <c r="I44" s="36"/>
    </row>
    <row r="45" spans="1:9" customFormat="1" ht="22.95" customHeight="1" x14ac:dyDescent="0.45">
      <c r="A45" s="103"/>
      <c r="B45" s="149"/>
      <c r="C45" s="156"/>
      <c r="D45" s="146">
        <v>50</v>
      </c>
      <c r="E45" s="158" t="s">
        <v>28</v>
      </c>
      <c r="F45" s="148" t="s">
        <v>353</v>
      </c>
      <c r="G45" s="147" t="s">
        <v>142</v>
      </c>
      <c r="H45" s="154"/>
      <c r="I45" s="36"/>
    </row>
    <row r="46" spans="1:9" customFormat="1" ht="22.95" customHeight="1" x14ac:dyDescent="0.45">
      <c r="A46" s="103"/>
      <c r="B46" s="149"/>
      <c r="C46" s="156"/>
      <c r="D46" s="146">
        <v>50</v>
      </c>
      <c r="E46" s="158" t="s">
        <v>27</v>
      </c>
      <c r="F46" s="148" t="s">
        <v>353</v>
      </c>
      <c r="G46" s="147" t="s">
        <v>869</v>
      </c>
      <c r="H46" s="154"/>
      <c r="I46" s="36"/>
    </row>
    <row r="47" spans="1:9" customFormat="1" ht="22.95" customHeight="1" x14ac:dyDescent="0.45">
      <c r="A47" s="103"/>
      <c r="B47" s="149"/>
      <c r="C47" s="156"/>
      <c r="D47" s="146">
        <v>50</v>
      </c>
      <c r="E47" s="158" t="s">
        <v>26</v>
      </c>
      <c r="F47" s="148" t="s">
        <v>353</v>
      </c>
      <c r="G47" s="147" t="s">
        <v>869</v>
      </c>
      <c r="H47" s="154"/>
      <c r="I47" s="36"/>
    </row>
    <row r="48" spans="1:9" customFormat="1" ht="22.95" customHeight="1" x14ac:dyDescent="0.45">
      <c r="A48" s="103"/>
      <c r="B48" s="149"/>
      <c r="C48" s="156"/>
      <c r="D48" s="146">
        <v>50</v>
      </c>
      <c r="E48" s="158" t="s">
        <v>25</v>
      </c>
      <c r="F48" s="148" t="s">
        <v>353</v>
      </c>
      <c r="G48" s="147" t="s">
        <v>869</v>
      </c>
      <c r="H48" s="154"/>
      <c r="I48" s="36"/>
    </row>
    <row r="49" spans="1:9" customFormat="1" ht="22.95" customHeight="1" x14ac:dyDescent="0.45">
      <c r="A49" s="103"/>
      <c r="B49" s="149"/>
      <c r="C49" s="156"/>
      <c r="D49" s="146">
        <v>50</v>
      </c>
      <c r="E49" s="158" t="s">
        <v>24</v>
      </c>
      <c r="F49" s="148" t="s">
        <v>353</v>
      </c>
      <c r="G49" s="147" t="s">
        <v>869</v>
      </c>
      <c r="H49" s="154"/>
      <c r="I49" s="36"/>
    </row>
    <row r="50" spans="1:9" customFormat="1" ht="22.95" customHeight="1" x14ac:dyDescent="0.45">
      <c r="A50" s="103"/>
      <c r="B50" s="149"/>
      <c r="C50" s="156"/>
      <c r="D50" s="146">
        <v>50</v>
      </c>
      <c r="E50" s="158" t="s">
        <v>23</v>
      </c>
      <c r="F50" s="148" t="s">
        <v>353</v>
      </c>
      <c r="G50" s="147" t="s">
        <v>142</v>
      </c>
      <c r="H50" s="154"/>
      <c r="I50" s="36"/>
    </row>
    <row r="51" spans="1:9" customFormat="1" ht="22.95" customHeight="1" x14ac:dyDescent="0.45">
      <c r="A51" s="103"/>
      <c r="B51" s="149"/>
      <c r="C51" s="150"/>
      <c r="D51" s="146">
        <v>50</v>
      </c>
      <c r="E51" s="158" t="s">
        <v>22</v>
      </c>
      <c r="F51" s="148" t="s">
        <v>353</v>
      </c>
      <c r="G51" s="147" t="s">
        <v>870</v>
      </c>
      <c r="H51" s="154"/>
      <c r="I51" s="36"/>
    </row>
    <row r="52" spans="1:9" customFormat="1" ht="22.95" customHeight="1" x14ac:dyDescent="0.45">
      <c r="A52" s="103"/>
      <c r="B52" s="149"/>
      <c r="C52" s="156" t="s">
        <v>1706</v>
      </c>
      <c r="D52" s="146">
        <v>54</v>
      </c>
      <c r="E52" s="137" t="s">
        <v>14</v>
      </c>
      <c r="F52" s="148" t="s">
        <v>871</v>
      </c>
      <c r="G52" s="147" t="s">
        <v>872</v>
      </c>
      <c r="H52" s="148" t="s">
        <v>604</v>
      </c>
      <c r="I52" s="36"/>
    </row>
    <row r="53" spans="1:9" customFormat="1" ht="22.95" customHeight="1" x14ac:dyDescent="0.45">
      <c r="A53" s="103"/>
      <c r="B53" s="159" t="s">
        <v>1284</v>
      </c>
      <c r="C53" s="148" t="s">
        <v>37</v>
      </c>
      <c r="D53" s="146">
        <v>48</v>
      </c>
      <c r="E53" s="137" t="s">
        <v>1285</v>
      </c>
      <c r="F53" s="148" t="s">
        <v>1284</v>
      </c>
      <c r="G53" s="147" t="s">
        <v>816</v>
      </c>
      <c r="H53" s="148" t="s">
        <v>1286</v>
      </c>
      <c r="I53" s="36"/>
    </row>
    <row r="54" spans="1:9" customFormat="1" ht="22.95" customHeight="1" x14ac:dyDescent="0.45">
      <c r="A54" s="103"/>
      <c r="B54" s="159" t="s">
        <v>1294</v>
      </c>
      <c r="C54" s="145" t="s">
        <v>77</v>
      </c>
      <c r="D54" s="146">
        <v>27</v>
      </c>
      <c r="E54" s="137" t="s">
        <v>76</v>
      </c>
      <c r="F54" s="147" t="s">
        <v>1294</v>
      </c>
      <c r="G54" s="147" t="s">
        <v>1295</v>
      </c>
      <c r="H54" s="148" t="s">
        <v>1296</v>
      </c>
      <c r="I54" s="36"/>
    </row>
    <row r="55" spans="1:9" customFormat="1" ht="22.95" customHeight="1" x14ac:dyDescent="0.45">
      <c r="A55" s="103"/>
      <c r="B55" s="144" t="s">
        <v>364</v>
      </c>
      <c r="C55" s="145" t="s">
        <v>18</v>
      </c>
      <c r="D55" s="146">
        <v>64</v>
      </c>
      <c r="E55" s="137" t="s">
        <v>4</v>
      </c>
      <c r="F55" s="148" t="s">
        <v>1303</v>
      </c>
      <c r="G55" s="147" t="s">
        <v>603</v>
      </c>
      <c r="H55" s="148" t="s">
        <v>604</v>
      </c>
      <c r="I55" s="36"/>
    </row>
    <row r="56" spans="1:9" customFormat="1" ht="22.95" customHeight="1" x14ac:dyDescent="0.45">
      <c r="A56" s="103"/>
      <c r="B56" s="152"/>
      <c r="C56" s="150"/>
      <c r="D56" s="146">
        <v>65</v>
      </c>
      <c r="E56" s="137" t="s">
        <v>3</v>
      </c>
      <c r="F56" s="148" t="s">
        <v>363</v>
      </c>
      <c r="G56" s="147" t="s">
        <v>603</v>
      </c>
      <c r="H56" s="148" t="s">
        <v>604</v>
      </c>
      <c r="I56" s="36"/>
    </row>
    <row r="57" spans="1:9" customFormat="1" ht="22.95" customHeight="1" x14ac:dyDescent="0.45">
      <c r="A57" s="103"/>
      <c r="B57" s="149" t="s">
        <v>373</v>
      </c>
      <c r="C57" s="145" t="s">
        <v>81</v>
      </c>
      <c r="D57" s="146">
        <v>25</v>
      </c>
      <c r="E57" s="137" t="s">
        <v>80</v>
      </c>
      <c r="F57" s="147" t="s">
        <v>373</v>
      </c>
      <c r="G57" s="147" t="s">
        <v>1318</v>
      </c>
      <c r="H57" s="148" t="s">
        <v>1319</v>
      </c>
      <c r="I57" s="36"/>
    </row>
    <row r="58" spans="1:9" customFormat="1" ht="22.95" customHeight="1" x14ac:dyDescent="0.45">
      <c r="A58" s="103"/>
      <c r="B58" s="149"/>
      <c r="C58" s="145" t="s">
        <v>79</v>
      </c>
      <c r="D58" s="146">
        <v>26</v>
      </c>
      <c r="E58" s="137" t="s">
        <v>78</v>
      </c>
      <c r="F58" s="147" t="s">
        <v>1320</v>
      </c>
      <c r="G58" s="147" t="s">
        <v>603</v>
      </c>
      <c r="H58" s="148" t="s">
        <v>1321</v>
      </c>
      <c r="I58" s="36"/>
    </row>
    <row r="59" spans="1:9" customFormat="1" ht="22.95" customHeight="1" x14ac:dyDescent="0.45">
      <c r="A59" s="103"/>
      <c r="B59" s="149"/>
      <c r="C59" s="145" t="s">
        <v>75</v>
      </c>
      <c r="D59" s="146">
        <v>30</v>
      </c>
      <c r="E59" s="137" t="s">
        <v>72</v>
      </c>
      <c r="F59" s="147" t="s">
        <v>373</v>
      </c>
      <c r="G59" s="147" t="s">
        <v>1322</v>
      </c>
      <c r="H59" s="148"/>
      <c r="I59" s="36"/>
    </row>
    <row r="60" spans="1:9" customFormat="1" ht="22.95" customHeight="1" x14ac:dyDescent="0.45">
      <c r="A60" s="103"/>
      <c r="B60" s="149"/>
      <c r="C60" s="145" t="s">
        <v>71</v>
      </c>
      <c r="D60" s="146">
        <v>31</v>
      </c>
      <c r="E60" s="137" t="s">
        <v>70</v>
      </c>
      <c r="F60" s="147" t="s">
        <v>373</v>
      </c>
      <c r="G60" s="147" t="s">
        <v>1323</v>
      </c>
      <c r="H60" s="148" t="s">
        <v>1324</v>
      </c>
      <c r="I60" s="36"/>
    </row>
    <row r="61" spans="1:9" customFormat="1" ht="22.95" customHeight="1" x14ac:dyDescent="0.45">
      <c r="A61" s="103"/>
      <c r="B61" s="149"/>
      <c r="C61" s="148" t="s">
        <v>1706</v>
      </c>
      <c r="D61" s="146">
        <v>66</v>
      </c>
      <c r="E61" s="137" t="s">
        <v>1325</v>
      </c>
      <c r="F61" s="148" t="s">
        <v>1326</v>
      </c>
      <c r="G61" s="147" t="s">
        <v>872</v>
      </c>
      <c r="H61" s="148" t="s">
        <v>604</v>
      </c>
      <c r="I61" s="36"/>
    </row>
    <row r="62" spans="1:9" customFormat="1" ht="22.95" customHeight="1" x14ac:dyDescent="0.45">
      <c r="A62" s="103"/>
      <c r="B62" s="152"/>
      <c r="C62" s="150" t="s">
        <v>1707</v>
      </c>
      <c r="D62" s="146">
        <v>69</v>
      </c>
      <c r="E62" s="137" t="s">
        <v>19</v>
      </c>
      <c r="F62" s="148" t="s">
        <v>1327</v>
      </c>
      <c r="G62" s="147" t="s">
        <v>1328</v>
      </c>
      <c r="H62" s="148"/>
      <c r="I62" s="36"/>
    </row>
    <row r="63" spans="1:9" customFormat="1" ht="22.95" customHeight="1" x14ac:dyDescent="0.45">
      <c r="A63" s="103"/>
      <c r="B63" s="144" t="s">
        <v>379</v>
      </c>
      <c r="C63" s="145" t="s">
        <v>49</v>
      </c>
      <c r="D63" s="146">
        <v>42</v>
      </c>
      <c r="E63" s="137" t="s">
        <v>48</v>
      </c>
      <c r="F63" s="148" t="s">
        <v>379</v>
      </c>
      <c r="G63" s="147" t="s">
        <v>142</v>
      </c>
      <c r="H63" s="148" t="s">
        <v>1413</v>
      </c>
      <c r="I63" s="36"/>
    </row>
    <row r="64" spans="1:9" customFormat="1" ht="22.95" customHeight="1" x14ac:dyDescent="0.45">
      <c r="A64" s="103"/>
      <c r="B64" s="149"/>
      <c r="C64" s="145" t="s">
        <v>47</v>
      </c>
      <c r="D64" s="146">
        <v>43</v>
      </c>
      <c r="E64" s="137" t="s">
        <v>46</v>
      </c>
      <c r="F64" s="148" t="s">
        <v>379</v>
      </c>
      <c r="G64" s="147" t="s">
        <v>142</v>
      </c>
      <c r="H64" s="148" t="s">
        <v>1414</v>
      </c>
      <c r="I64" s="36"/>
    </row>
    <row r="65" spans="1:9" customFormat="1" ht="22.95" customHeight="1" x14ac:dyDescent="0.45">
      <c r="A65" s="103"/>
      <c r="B65" s="149"/>
      <c r="C65" s="145" t="s">
        <v>41</v>
      </c>
      <c r="D65" s="146">
        <v>46</v>
      </c>
      <c r="E65" s="137" t="s">
        <v>40</v>
      </c>
      <c r="F65" s="148" t="s">
        <v>379</v>
      </c>
      <c r="G65" s="147" t="s">
        <v>816</v>
      </c>
      <c r="H65" s="148" t="s">
        <v>1415</v>
      </c>
      <c r="I65" s="36"/>
    </row>
    <row r="66" spans="1:9" customFormat="1" ht="22.95" customHeight="1" x14ac:dyDescent="0.45">
      <c r="A66" s="103"/>
      <c r="B66" s="152"/>
      <c r="C66" s="145" t="s">
        <v>39</v>
      </c>
      <c r="D66" s="146">
        <v>47</v>
      </c>
      <c r="E66" s="137" t="s">
        <v>38</v>
      </c>
      <c r="F66" s="148" t="s">
        <v>379</v>
      </c>
      <c r="G66" s="595" t="s">
        <v>1416</v>
      </c>
      <c r="H66" s="148" t="s">
        <v>1417</v>
      </c>
      <c r="I66" s="36"/>
    </row>
    <row r="67" spans="1:9" customFormat="1" ht="22.95" customHeight="1" x14ac:dyDescent="0.45">
      <c r="A67" s="103"/>
      <c r="B67" s="144" t="s">
        <v>398</v>
      </c>
      <c r="C67" s="145" t="s">
        <v>1458</v>
      </c>
      <c r="D67" s="146">
        <v>41</v>
      </c>
      <c r="E67" s="137" t="s">
        <v>1459</v>
      </c>
      <c r="F67" s="148" t="s">
        <v>398</v>
      </c>
      <c r="G67" s="147" t="s">
        <v>1460</v>
      </c>
      <c r="H67" s="148" t="s">
        <v>1461</v>
      </c>
      <c r="I67" s="36"/>
    </row>
    <row r="68" spans="1:9" customFormat="1" ht="22.95" customHeight="1" x14ac:dyDescent="0.45">
      <c r="A68" s="103"/>
      <c r="B68" s="152"/>
      <c r="C68" s="145" t="s">
        <v>45</v>
      </c>
      <c r="D68" s="146">
        <v>44</v>
      </c>
      <c r="E68" s="137" t="s">
        <v>44</v>
      </c>
      <c r="F68" s="148" t="s">
        <v>398</v>
      </c>
      <c r="G68" s="147" t="s">
        <v>1462</v>
      </c>
      <c r="H68" s="148"/>
      <c r="I68" s="36"/>
    </row>
    <row r="69" spans="1:9" customFormat="1" ht="22.95" customHeight="1" x14ac:dyDescent="0.45">
      <c r="A69" s="103"/>
      <c r="B69" s="144" t="s">
        <v>423</v>
      </c>
      <c r="C69" s="145" t="s">
        <v>107</v>
      </c>
      <c r="D69" s="146">
        <v>10</v>
      </c>
      <c r="E69" s="137" t="s">
        <v>106</v>
      </c>
      <c r="F69" s="148" t="s">
        <v>1487</v>
      </c>
      <c r="G69" s="147" t="s">
        <v>1323</v>
      </c>
      <c r="H69" s="160" t="s">
        <v>1488</v>
      </c>
      <c r="I69" s="36"/>
    </row>
    <row r="70" spans="1:9" customFormat="1" ht="22.95" customHeight="1" x14ac:dyDescent="0.45">
      <c r="A70" s="103"/>
      <c r="B70" s="149"/>
      <c r="C70" s="156"/>
      <c r="D70" s="146">
        <v>11</v>
      </c>
      <c r="E70" s="137" t="s">
        <v>105</v>
      </c>
      <c r="F70" s="147" t="s">
        <v>1489</v>
      </c>
      <c r="G70" s="147" t="s">
        <v>1490</v>
      </c>
      <c r="H70" s="148" t="s">
        <v>1491</v>
      </c>
      <c r="I70" s="36"/>
    </row>
    <row r="71" spans="1:9" customFormat="1" ht="22.95" customHeight="1" x14ac:dyDescent="0.45">
      <c r="A71" s="103"/>
      <c r="B71" s="149"/>
      <c r="C71" s="156"/>
      <c r="D71" s="146">
        <v>12</v>
      </c>
      <c r="E71" s="137" t="s">
        <v>104</v>
      </c>
      <c r="F71" s="148" t="s">
        <v>423</v>
      </c>
      <c r="G71" s="147" t="s">
        <v>862</v>
      </c>
      <c r="H71" s="147" t="s">
        <v>1492</v>
      </c>
      <c r="I71" s="36"/>
    </row>
    <row r="72" spans="1:9" customFormat="1" ht="22.95" customHeight="1" x14ac:dyDescent="0.45">
      <c r="A72" s="103"/>
      <c r="B72" s="152"/>
      <c r="C72" s="150"/>
      <c r="D72" s="146">
        <v>13</v>
      </c>
      <c r="E72" s="137" t="s">
        <v>103</v>
      </c>
      <c r="F72" s="148" t="s">
        <v>423</v>
      </c>
      <c r="G72" s="147" t="s">
        <v>862</v>
      </c>
      <c r="H72" s="148" t="s">
        <v>1493</v>
      </c>
      <c r="I72" s="36"/>
    </row>
    <row r="73" spans="1:9" customFormat="1" ht="22.95" customHeight="1" x14ac:dyDescent="0.45">
      <c r="A73" s="103"/>
      <c r="B73" s="144" t="s">
        <v>434</v>
      </c>
      <c r="C73" s="145" t="s">
        <v>102</v>
      </c>
      <c r="D73" s="146">
        <v>14</v>
      </c>
      <c r="E73" s="137" t="s">
        <v>101</v>
      </c>
      <c r="F73" s="148" t="s">
        <v>434</v>
      </c>
      <c r="G73" s="147" t="s">
        <v>1532</v>
      </c>
      <c r="H73" s="148" t="s">
        <v>1533</v>
      </c>
      <c r="I73" s="36"/>
    </row>
    <row r="74" spans="1:9" customFormat="1" ht="22.95" customHeight="1" x14ac:dyDescent="0.45">
      <c r="A74" s="103"/>
      <c r="B74" s="149"/>
      <c r="C74" s="156"/>
      <c r="D74" s="146">
        <v>15</v>
      </c>
      <c r="E74" s="137" t="s">
        <v>100</v>
      </c>
      <c r="F74" s="148" t="s">
        <v>434</v>
      </c>
      <c r="G74" s="147" t="s">
        <v>1534</v>
      </c>
      <c r="H74" s="148"/>
      <c r="I74" s="36"/>
    </row>
    <row r="75" spans="1:9" customFormat="1" ht="22.95" customHeight="1" x14ac:dyDescent="0.45">
      <c r="A75" s="103"/>
      <c r="B75" s="149"/>
      <c r="C75" s="156"/>
      <c r="D75" s="146">
        <v>16</v>
      </c>
      <c r="E75" s="137" t="s">
        <v>98</v>
      </c>
      <c r="F75" s="148" t="s">
        <v>434</v>
      </c>
      <c r="G75" s="147" t="s">
        <v>1535</v>
      </c>
      <c r="H75" s="148" t="s">
        <v>1536</v>
      </c>
      <c r="I75" s="36"/>
    </row>
    <row r="76" spans="1:9" customFormat="1" ht="22.95" customHeight="1" x14ac:dyDescent="0.45">
      <c r="A76" s="103"/>
      <c r="B76" s="152"/>
      <c r="C76" s="150"/>
      <c r="D76" s="146">
        <v>17</v>
      </c>
      <c r="E76" s="137" t="s">
        <v>97</v>
      </c>
      <c r="F76" s="148" t="s">
        <v>434</v>
      </c>
      <c r="G76" s="147" t="s">
        <v>1535</v>
      </c>
      <c r="H76" s="148" t="s">
        <v>1536</v>
      </c>
      <c r="I76" s="36"/>
    </row>
    <row r="77" spans="1:9" customFormat="1" ht="22.95" customHeight="1" x14ac:dyDescent="0.45">
      <c r="A77" s="103"/>
      <c r="B77" s="144" t="s">
        <v>1585</v>
      </c>
      <c r="C77" s="145" t="s">
        <v>96</v>
      </c>
      <c r="D77" s="146">
        <v>18</v>
      </c>
      <c r="E77" s="137" t="s">
        <v>95</v>
      </c>
      <c r="F77" s="148" t="s">
        <v>454</v>
      </c>
      <c r="G77" s="147" t="s">
        <v>1586</v>
      </c>
      <c r="H77" s="148" t="s">
        <v>1587</v>
      </c>
      <c r="I77" s="36"/>
    </row>
    <row r="78" spans="1:9" customFormat="1" ht="22.95" customHeight="1" x14ac:dyDescent="0.45">
      <c r="A78" s="103"/>
      <c r="B78" s="149"/>
      <c r="C78" s="145" t="s">
        <v>94</v>
      </c>
      <c r="D78" s="146">
        <v>19</v>
      </c>
      <c r="E78" s="137" t="s">
        <v>93</v>
      </c>
      <c r="F78" s="148" t="s">
        <v>454</v>
      </c>
      <c r="G78" s="147" t="s">
        <v>142</v>
      </c>
      <c r="H78" s="148" t="s">
        <v>1588</v>
      </c>
      <c r="I78" s="36"/>
    </row>
    <row r="79" spans="1:9" customFormat="1" ht="22.95" customHeight="1" x14ac:dyDescent="0.45">
      <c r="A79" s="103"/>
      <c r="B79" s="149"/>
      <c r="C79" s="145" t="s">
        <v>92</v>
      </c>
      <c r="D79" s="146">
        <v>20</v>
      </c>
      <c r="E79" s="137" t="s">
        <v>91</v>
      </c>
      <c r="F79" s="148" t="s">
        <v>1589</v>
      </c>
      <c r="G79" s="595" t="s">
        <v>1590</v>
      </c>
      <c r="H79" s="147" t="s">
        <v>1708</v>
      </c>
      <c r="I79" s="36"/>
    </row>
    <row r="80" spans="1:9" customFormat="1" ht="22.95" customHeight="1" x14ac:dyDescent="0.45">
      <c r="A80" s="103"/>
      <c r="B80" s="152"/>
      <c r="C80" s="148" t="s">
        <v>90</v>
      </c>
      <c r="D80" s="146">
        <v>21</v>
      </c>
      <c r="E80" s="137" t="s">
        <v>89</v>
      </c>
      <c r="F80" s="148" t="s">
        <v>454</v>
      </c>
      <c r="G80" s="147" t="s">
        <v>1591</v>
      </c>
      <c r="H80" s="148" t="s">
        <v>1592</v>
      </c>
      <c r="I80" s="36"/>
    </row>
  </sheetData>
  <autoFilter ref="A1:I21" xr:uid="{00000000-0009-0000-0000-000000000000}"/>
  <phoneticPr fontId="3"/>
  <hyperlinks>
    <hyperlink ref="E18" location="'６３．老年人口割合'!Print_Area" display="老年人口割合" xr:uid="{D2DEAA25-A0A5-40DB-961D-3E3DA4D92E5C}"/>
    <hyperlink ref="E2" location="'０１．人口'!A1" display="人口の推移" xr:uid="{35C56035-60B1-4608-8ED9-3160CD9E2230}"/>
    <hyperlink ref="E3" location="'０２．世帯数等'!A1" display="世帯数、１世帯あたり世帯人員の推移" xr:uid="{62DBC5A4-1BEF-459E-A0FA-A57CDB21B060}"/>
    <hyperlink ref="E4" location="'０３．年層人口'!A1" display="年齢階層別人口の推移" xr:uid="{231CA11F-2652-480F-AB75-23C8FF11CCD0}"/>
    <hyperlink ref="E21" location="'２４．出生率'!A1" display="出生数・出生率・合計特殊出生率の推移" xr:uid="{7B547F93-332A-43EE-B2CB-2AE6BBFD4B6C}"/>
    <hyperlink ref="E8" location="'３９．商業 '!A1" display="卸売・小売業の推移" xr:uid="{B0D8BB35-BA24-4A2A-A2D5-84D0829AAE60}"/>
    <hyperlink ref="E9" location="'４０．工業 '!A1" display="製造業事業所数推移（従業者4人以上の事業所）" xr:uid="{F97C1351-FE15-4921-B1EE-EF0FEB4289BA}"/>
    <hyperlink ref="E10" location="'４５．オレンジバス '!A1" display="オレンジバス年間利用者数の推移" xr:uid="{D70AC23B-8BA6-4D5D-9891-D9C2B838B439}"/>
    <hyperlink ref="E11" location="'４９．広域行政 '!A1" display="東員町が参加している主な広域行政組織等" xr:uid="{AFD9E855-7904-456A-8E16-B68DBA9768EF}"/>
    <hyperlink ref="E12" location="'５１．人口増減率'!A1" display="人口増減率" xr:uid="{CE5F9963-12E5-4025-89D2-6697B5F72F7F}"/>
    <hyperlink ref="E13" location="'５２．出生率 '!A1" display="出生率（人口千人当たり）" xr:uid="{F808A72D-A724-4308-82C9-5429DD9B4352}"/>
    <hyperlink ref="E14" location="'５３．婚姻率 '!A1" display="婚姻率（人口千人当たり）" xr:uid="{F334D590-3B63-4DB5-AD50-8AC3A1E50051}"/>
    <hyperlink ref="E5" location="'３６．産業別就業者'!A1" display="産業別就業人口の推移" xr:uid="{EB15902C-5510-4458-BC11-9D2F56F3F2CF}"/>
    <hyperlink ref="E6" location="'３７．昼間流出人口'!A1" display="昼間流出人口の推移" xr:uid="{1780FBBE-970B-4356-A3D9-A166C02159C5}"/>
    <hyperlink ref="E7" location="'３８．農家・耕地 '!A1" display="総農家数及び経営耕地面積の推移" xr:uid="{7637EEF5-F3C9-4390-8468-ED109BEA54A4}"/>
    <hyperlink ref="E16" location="'６１．年少人口割合'!Print_Area" display="年少人口割合" xr:uid="{20E776EF-72CE-45DA-9DE8-7D51DE551081}"/>
    <hyperlink ref="E17" location="'６２．生産年齢人口割合'!Print_Area" display="生産年齢人口割合" xr:uid="{3785715F-3947-4F86-9BF5-64AFAF8F5968}"/>
    <hyperlink ref="E15" location="'６０．職員数'!Print_Area" display="一般職員数（人口千人当たり）" xr:uid="{D9E3725E-6B06-4B27-9D21-B2490549D568}"/>
    <hyperlink ref="E19" location="'６７．平均寿命（男）'!Print_Area" display="平均寿命（男）" xr:uid="{F8390A01-17BF-4231-AF95-8A7DA3668B58}"/>
    <hyperlink ref="E20" location="'６８．平均寿命（女）'!Print_Area" display="平均寿命（女）" xr:uid="{1DD8D614-DC24-46C1-B906-4BC4BCC545A8}"/>
    <hyperlink ref="E24" location="'５０．身近なデータ '!A1" display="町職員" xr:uid="{E3D32F7E-5EFF-4267-8343-3FA8D6A93894}"/>
    <hyperlink ref="E22" location="'３２．救急'!A1" display="内容別救急出動件数の推移" xr:uid="{4EDA0101-8C8B-42A2-BA71-2CECCDB2384A}"/>
    <hyperlink ref="E23" location="'３３．火災'!A1" display="種別火災発生件数" xr:uid="{C28C3B3D-F971-4A41-937A-4ECD46DA34EF}"/>
    <hyperlink ref="E25" location="'０５．歳入・歳出、基金、町債'!Print_Area" display="歳入・歳出" xr:uid="{0C1C953A-3D60-400E-9654-8CF19CE1F2F9}"/>
    <hyperlink ref="E26" location="'０６．財政力指数'!A1" display="財政力指数の推移" xr:uid="{075F97B5-5C3F-417E-96F7-511FD59CC267}"/>
    <hyperlink ref="E27" location="'０７．実質公債費比率'!A1" display="実質公債費比率の推移" xr:uid="{BACC8854-7F83-4DC6-BDDF-9620097E8078}"/>
    <hyperlink ref="E28" location="'０８．経常収支比率'!A1" display="経常経費比率の推移" xr:uid="{308E8EFD-E22F-4BC1-822B-114CD81FD2B4}"/>
    <hyperlink ref="E29" location="'０９．投資的経費比率'!A1" display="投資的経費率の推移" xr:uid="{428379A5-C6AB-4F74-B0FC-CCD1E1853DD1}"/>
    <hyperlink ref="E30" location="'５０．身近なデータ '!A1" display="町予算" xr:uid="{435711ED-88B8-44FA-8F84-94D4CDC22FCB}"/>
    <hyperlink ref="E31" location="'５５．財政力指数'!A1" display="財政力指数" xr:uid="{392A4615-27BB-474D-87B9-C0C90773D331}"/>
    <hyperlink ref="E32" location="'５６．経常収支比率'!A1" display="経常収支比率" xr:uid="{E9787E0B-5B6B-4D24-9D53-C7AB95C654B9}"/>
    <hyperlink ref="E33" location="'５８．地方交付税'!A1" display="地方交付税" xr:uid="{6AE82F10-AE21-4FE3-93B9-0909C3B48C00}"/>
    <hyperlink ref="E34" location="'５９．実質公債費比率'!A1" display="実質公債費比率" xr:uid="{74639F90-EB5E-4A66-B9E8-45C835830F44}"/>
    <hyperlink ref="E35" location="'３５．ごみ収集量'!A1" display="ごみ収集量の推移（収集ごみ）" xr:uid="{BF630EEF-DD50-4BD7-8598-46FEB5CE4ACB}"/>
    <hyperlink ref="E38" location="'５７．市町税徴収率'!Print_Area" display="市町税徴収率" xr:uid="{ACC126B5-CCEF-4897-BB00-E7FDB031C3C2}"/>
    <hyperlink ref="E37" location="'５０．身近なデータ '!A1" display="町税" xr:uid="{4DC49214-AFBA-44E4-B638-E150C3CC1B9B}"/>
    <hyperlink ref="E36" location="'０４．土地利用の推移'!A1" display="土地利用の推移" xr:uid="{29435821-D7DF-48A1-8ABC-38B08110553A}"/>
    <hyperlink ref="E53" location="'４８．コミュニティ補助金等'!A1" display="自治会のコミュニティ活動事業に対する補助金等の推移" xr:uid="{7F488147-3B57-4052-8837-55E1BECF95ED}"/>
    <hyperlink ref="E54" location="'２７．乳幼児インフル'!Print_Area" display="乳幼児インフルエンザ予防接種費用助成の状況" xr:uid="{461367D0-22AB-469C-8265-4CF0B8E25E0E}"/>
    <hyperlink ref="E41" location="'２８．高齢者の人口と高齢化率の推移'!A1" display="高齢者の人口と高齢化率の推移" xr:uid="{F0C79A6F-CAD4-4BE2-AA20-F91E2E2B9EE1}"/>
    <hyperlink ref="E42" location="'２９．地区別高齢化率の推移'!A1" display="地区別高齢化率の推移" xr:uid="{8DD288CB-5A97-4932-BB20-116CC1420F56}"/>
    <hyperlink ref="E43" location="'３４．刑法犯罪'!A1" display="刑法犯罪認知件数の推移" xr:uid="{2479B18E-3F72-4CCA-97DD-BE2BB700D27A}"/>
    <hyperlink ref="E44" location="'５０．身近なデータ '!Print_Area" display="人口" xr:uid="{F61405AB-C78B-4FD0-B0BA-561DE56A9DB5}"/>
    <hyperlink ref="E39" location="'２２．市民活動'!A1" display="とういん市民活動支援センター登録団体" xr:uid="{34983750-34C1-424B-98A7-995D9E07D4F4}"/>
    <hyperlink ref="E52" location="'５４．外国人登録人口'!Print_Area" display="外国人登録人口" xr:uid="{2EAF90A3-0401-46CB-90B0-E8042E84E0C8}"/>
    <hyperlink ref="E40" location="'２３．女性登用'!Print_Area" display="女性委員の登用状況" xr:uid="{24BC6D1D-92C7-412A-865D-C85446CA08C7}"/>
    <hyperlink ref="E56" location="'６５．後期高齢収納率'!A1" display="後期高齢医療保険料収納率（現年度分）" xr:uid="{724B805D-22CC-4317-887F-3EACB1188A63}"/>
    <hyperlink ref="E55" location="'６４．国保収納率'!Print_Area" display="国民健康保険料収納率（現年度分）" xr:uid="{66DFDABE-3C19-4435-A8C0-6FF4F69BBF01}"/>
    <hyperlink ref="E57" location="'２５．集団がん検診'!A1" display="集団がん検診の実施状況と受診者数" xr:uid="{DCEC8B1B-4C04-4CE3-9BC2-38E490885DA2}"/>
    <hyperlink ref="E58" location="'２６．医療機関施設数'!Print_Area" display="医療関係施設数" xr:uid="{001C5A78-BE03-43AE-8185-AF2FF2964A36}"/>
    <hyperlink ref="E59" location="'３０．要介護認定者数'!Print_Area" display="要介護（要支援）認定者数の推移" xr:uid="{454ED0EC-9FCF-4283-A495-9616E1D20E43}"/>
    <hyperlink ref="E60" location="'３１．シニアクラブ会員数'!A1" display="シニアクラブの状況（地区別会員数）" xr:uid="{AD0C9499-6D03-450B-8912-97D3B75D7DE0}"/>
    <hyperlink ref="E61" location="'６６．高齢者ﾒｲﾄ・ｻﾎﾟ'!Print_Area" display="高齢者メイト及びサポーターの1人当たり担当高齢者人口" xr:uid="{FBE6E808-EDA0-4F98-84A0-EC377F69614F}"/>
    <hyperlink ref="E62" location="'６９．健康寿命'!A1" display="健康寿命" xr:uid="{A93AA4AB-D6B4-465C-AFB7-3A03D16D5CA6}"/>
    <hyperlink ref="E63" location="'４２．町道の整備状況'!A1" display="町道の整備状況" xr:uid="{A9FB3BEF-F8B9-4AEA-876F-449AA9D82064}"/>
    <hyperlink ref="E64" location="'４３．歩道設置状況'!A1" display="町道の歩道設置状況" xr:uid="{B7BAED31-5C16-4E08-AD46-D8957F0072FD}"/>
    <hyperlink ref="E65" location="'４６．交通事故'!A1" display="交通事故発生件数、死傷者数の推移" xr:uid="{BEE68BDE-6BDE-4BFE-8AB7-24098CB4E45C}"/>
    <hyperlink ref="E66" location="'４７．公園'!Print_Area" display="公園の状況" xr:uid="{8348649D-6ABC-4EFE-A494-551817C10745}"/>
    <hyperlink ref="E67" location="'４１．観光'!A1" display="観光イベント参加者数" xr:uid="{FBEB242D-E2C5-4C55-BF52-89E2FA102A2A}"/>
    <hyperlink ref="E68" location="'４４．地籍調査進捗率'!A1" display="地籍調査進捗率" xr:uid="{9CA15171-F835-4598-ADB4-4482F79EC443}"/>
    <hyperlink ref="E70" location="'１１．下水道普及率'!A1" display="下水道普及率" xr:uid="{35600EDE-5155-4D79-B67D-05C652BF3E61}"/>
    <hyperlink ref="E69" location="'１０．水道料金'!A1" display="水道料金" xr:uid="{304ABE75-FCD3-4FBC-BF5B-D7A0534BC12B}"/>
    <hyperlink ref="E71" location="'１２．上水道の整備状況'!A1" display="上水道の整備状況" xr:uid="{8CB22E4A-B23F-4917-A9F3-AF38E76083BD}"/>
    <hyperlink ref="E72" location="'１３．下水道の整備状況'!A1" display="下水道の整備状況" xr:uid="{1D3D7BB8-C0DC-4376-889B-6F1B3E3FDEC1}"/>
    <hyperlink ref="E75" location="'１６．児童数推移'!A1" display="児童数の推移（小学生）" xr:uid="{E1D39ED0-8D23-427D-8ED3-0DCA03BFCAAE}"/>
    <hyperlink ref="E76" location="'１７．生徒数推移'!A1" display="生徒数の推移（中学生）" xr:uid="{6E9E55B3-EF39-4EC1-8976-1E2FA89B52F6}"/>
    <hyperlink ref="E73" location="'１４．園施設'!A1" display="保育園・幼稚園の建物の状況" xr:uid="{6B1C27BF-56A4-41EB-B4B1-998E9453FD9A}"/>
    <hyperlink ref="E74" location="'１５．園児数推移'!Print_Area" display="園児数の推移" xr:uid="{30111684-C0E8-40EB-B7D7-11CBA3E6EB59}"/>
    <hyperlink ref="E77" location="'１８．開催講座'!A1" display="生涯学習　開催講座の状況" xr:uid="{0DD3B2C7-A671-4623-8102-72E21FEB02C5}"/>
    <hyperlink ref="E78" location="'１９．文化財'!A1" display="指定文化財・天然記念物の状況" xr:uid="{993A6CAB-3596-421A-B1AA-13ACA8FA3A3E}"/>
    <hyperlink ref="E79" location="'２０．図書館蔵書冊数'!A1" display="図書館蔵書冊数、町民一人当たり貸出数" xr:uid="{A42C3511-CAF3-4D3A-84A7-558E5AEE0A22}"/>
    <hyperlink ref="E80" location="'２１．スポーツ施設'!A1" display="スポーツ施設の概要" xr:uid="{C66D69C1-EBE7-4AFF-96AF-AF637D9003D2}"/>
    <hyperlink ref="E45" location="'５０．身近なデータ '!A1" display="人口密度" xr:uid="{4ECAADF5-C399-424C-945B-06217468100C}"/>
    <hyperlink ref="E46" location="'５０．身近なデータ '!A1" display="出生" xr:uid="{5B7E8863-5E37-4F8E-B7FF-29214D5D77FA}"/>
    <hyperlink ref="E47" location="'５０．身近なデータ '!A1" display="死亡" xr:uid="{8A0384AA-A660-4C28-8668-D6178D9ABE3E}"/>
    <hyperlink ref="E48" location="'５０．身近なデータ '!Print_Area" display="転入" xr:uid="{C697BC14-3306-48E9-83D9-1A0413172970}"/>
    <hyperlink ref="E49" location="'５０．身近なデータ '!A1" display="転出" xr:uid="{D6E20211-E7E2-4338-94DF-18AA8DE97D41}"/>
    <hyperlink ref="E50" location="'５０．身近なデータ '!A1" display="世帯人員" xr:uid="{514BA909-F7A3-4541-AF20-9FF89BD9A740}"/>
    <hyperlink ref="E51" location="'５０．身近なデータ '!A1" display="結婚" xr:uid="{E0B2262A-3A62-43C0-B56F-85E5654F689A}"/>
  </hyperlinks>
  <printOptions horizontalCentered="1"/>
  <pageMargins left="0.23622047244094491" right="0.23622047244094491" top="0.74803149606299213" bottom="0.74803149606299213" header="0.31496062992125984" footer="0.31496062992125984"/>
  <pageSetup paperSize="9" scale="95" fitToHeight="0" orientation="landscape" r:id="rId1"/>
  <rowBreaks count="4" manualBreakCount="4">
    <brk id="21" max="7" man="1"/>
    <brk id="38" max="7" man="1"/>
    <brk id="56" max="7" man="1"/>
    <brk id="76" max="7"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125B-2C7D-4DAE-A649-E17841B2AE1E}">
  <sheetPr>
    <tabColor rgb="FFFFFF00"/>
    <pageSetUpPr fitToPage="1"/>
  </sheetPr>
  <dimension ref="A1:D16"/>
  <sheetViews>
    <sheetView view="pageBreakPreview" topLeftCell="A10" zoomScaleNormal="100" zoomScaleSheetLayoutView="100" workbookViewId="0">
      <selection activeCell="D14" sqref="D14"/>
    </sheetView>
  </sheetViews>
  <sheetFormatPr defaultColWidth="8.09765625" defaultRowHeight="13.2" x14ac:dyDescent="0.45"/>
  <cols>
    <col min="1" max="1" width="16.3984375" style="33" customWidth="1"/>
    <col min="2" max="2" width="22.296875" style="33" customWidth="1"/>
    <col min="3" max="3" width="23.796875" style="33" customWidth="1"/>
    <col min="4" max="4" width="15.69921875" style="33" bestFit="1" customWidth="1"/>
    <col min="5" max="16384" width="8.09765625" style="33"/>
  </cols>
  <sheetData>
    <row r="1" spans="1:4" ht="21.75" customHeight="1" x14ac:dyDescent="0.45">
      <c r="A1" s="161" t="s">
        <v>76</v>
      </c>
      <c r="B1" s="163"/>
      <c r="C1" s="163"/>
      <c r="D1" s="163"/>
    </row>
    <row r="2" spans="1:4" ht="4.8" customHeight="1" x14ac:dyDescent="0.45">
      <c r="A2" s="163"/>
      <c r="B2" s="163"/>
      <c r="C2" s="163"/>
      <c r="D2" s="240"/>
    </row>
    <row r="3" spans="1:4" ht="18" customHeight="1" x14ac:dyDescent="0.45">
      <c r="A3" s="164" t="s">
        <v>260</v>
      </c>
      <c r="B3" s="164" t="s">
        <v>1297</v>
      </c>
      <c r="C3" s="184" t="s">
        <v>1298</v>
      </c>
      <c r="D3" s="354" t="s">
        <v>1299</v>
      </c>
    </row>
    <row r="4" spans="1:4" ht="18" customHeight="1" x14ac:dyDescent="0.45">
      <c r="A4" s="355" t="s">
        <v>205</v>
      </c>
      <c r="B4" s="356">
        <v>1631</v>
      </c>
      <c r="C4" s="356">
        <v>1760</v>
      </c>
      <c r="D4" s="357"/>
    </row>
    <row r="5" spans="1:4" ht="18" customHeight="1" x14ac:dyDescent="0.45">
      <c r="A5" s="355" t="s">
        <v>206</v>
      </c>
      <c r="B5" s="356">
        <v>1667</v>
      </c>
      <c r="C5" s="356">
        <v>1733</v>
      </c>
      <c r="D5" s="357"/>
    </row>
    <row r="6" spans="1:4" ht="18" customHeight="1" x14ac:dyDescent="0.45">
      <c r="A6" s="355" t="s">
        <v>568</v>
      </c>
      <c r="B6" s="356">
        <v>1630</v>
      </c>
      <c r="C6" s="356">
        <v>1692</v>
      </c>
      <c r="D6" s="357"/>
    </row>
    <row r="7" spans="1:4" ht="18" customHeight="1" x14ac:dyDescent="0.45">
      <c r="A7" s="355" t="s">
        <v>208</v>
      </c>
      <c r="B7" s="356">
        <v>1564</v>
      </c>
      <c r="C7" s="356">
        <v>1579</v>
      </c>
      <c r="D7" s="357"/>
    </row>
    <row r="8" spans="1:4" ht="18" customHeight="1" x14ac:dyDescent="0.45">
      <c r="A8" s="355" t="s">
        <v>285</v>
      </c>
      <c r="B8" s="356">
        <v>1533</v>
      </c>
      <c r="C8" s="356">
        <v>1568</v>
      </c>
      <c r="D8" s="357"/>
    </row>
    <row r="9" spans="1:4" ht="18" customHeight="1" x14ac:dyDescent="0.45">
      <c r="A9" s="355" t="s">
        <v>286</v>
      </c>
      <c r="B9" s="356">
        <v>1489</v>
      </c>
      <c r="C9" s="356">
        <v>1507</v>
      </c>
      <c r="D9" s="358"/>
    </row>
    <row r="10" spans="1:4" ht="18" customHeight="1" x14ac:dyDescent="0.45">
      <c r="A10" s="355" t="s">
        <v>211</v>
      </c>
      <c r="B10" s="356">
        <v>1409</v>
      </c>
      <c r="C10" s="356">
        <v>1556</v>
      </c>
      <c r="D10" s="163"/>
    </row>
    <row r="11" spans="1:4" ht="18" customHeight="1" x14ac:dyDescent="0.45">
      <c r="A11" s="355" t="s">
        <v>212</v>
      </c>
      <c r="B11" s="356">
        <v>1416</v>
      </c>
      <c r="C11" s="356">
        <v>1652</v>
      </c>
      <c r="D11" s="163"/>
    </row>
    <row r="12" spans="1:4" ht="18" customHeight="1" x14ac:dyDescent="0.45">
      <c r="A12" s="355" t="s">
        <v>129</v>
      </c>
      <c r="B12" s="356">
        <v>1427</v>
      </c>
      <c r="C12" s="356">
        <v>1736</v>
      </c>
      <c r="D12" s="163"/>
    </row>
    <row r="13" spans="1:4" ht="18" customHeight="1" x14ac:dyDescent="0.45">
      <c r="A13" s="355" t="s">
        <v>255</v>
      </c>
      <c r="B13" s="356">
        <v>1412</v>
      </c>
      <c r="C13" s="356">
        <v>1431</v>
      </c>
      <c r="D13" s="163"/>
    </row>
    <row r="14" spans="1:4" ht="18" customHeight="1" x14ac:dyDescent="0.45">
      <c r="A14" s="355" t="s">
        <v>287</v>
      </c>
      <c r="B14" s="356">
        <v>1396</v>
      </c>
      <c r="C14" s="356">
        <v>1177</v>
      </c>
      <c r="D14" s="163"/>
    </row>
    <row r="15" spans="1:4" ht="18" customHeight="1" x14ac:dyDescent="0.45">
      <c r="A15" s="355" t="s">
        <v>1300</v>
      </c>
      <c r="B15" s="356">
        <v>1359</v>
      </c>
      <c r="C15" s="356">
        <v>1156</v>
      </c>
      <c r="D15" s="163"/>
    </row>
    <row r="16" spans="1:4" ht="18" customHeight="1" x14ac:dyDescent="0.45">
      <c r="A16" s="355" t="s">
        <v>1301</v>
      </c>
      <c r="B16" s="356">
        <v>1307</v>
      </c>
      <c r="C16" s="356">
        <v>947</v>
      </c>
      <c r="D16" s="163"/>
    </row>
  </sheetData>
  <phoneticPr fontId="3"/>
  <printOptions horizontalCentered="1" verticalCentered="1"/>
  <pageMargins left="0.70866141732283472" right="0.70866141732283472" top="0.74803149606299213" bottom="0.74803149606299213" header="0.31496062992125984" footer="0.31496062992125984"/>
  <pageSetup paperSize="9" scale="85" orientation="landscape" r:id="rId1"/>
  <headerFooter>
    <oddFooter>&amp;C27</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C93FE-6F44-483D-B07C-218FD74A271B}">
  <sheetPr>
    <tabColor rgb="FFFFFF00"/>
    <pageSetUpPr fitToPage="1"/>
  </sheetPr>
  <dimension ref="A1:K38"/>
  <sheetViews>
    <sheetView view="pageBreakPreview" topLeftCell="A2" zoomScale="85" zoomScaleNormal="100" zoomScaleSheetLayoutView="85" zoomScalePageLayoutView="80" workbookViewId="0">
      <selection activeCell="D14" sqref="D14"/>
    </sheetView>
  </sheetViews>
  <sheetFormatPr defaultColWidth="8.09765625" defaultRowHeight="13.2" x14ac:dyDescent="0.45"/>
  <cols>
    <col min="1" max="1" width="11" style="33" customWidth="1"/>
    <col min="2" max="3" width="15" style="22" customWidth="1"/>
    <col min="4" max="5" width="10.796875" style="33" customWidth="1"/>
    <col min="6" max="6" width="26.5" style="33" customWidth="1"/>
    <col min="7" max="8" width="10.796875" style="33" customWidth="1"/>
    <col min="9" max="9" width="15.19921875" style="33" customWidth="1"/>
    <col min="10" max="10" width="14.19921875" style="33" customWidth="1"/>
    <col min="11" max="16384" width="8.09765625" style="33"/>
  </cols>
  <sheetData>
    <row r="1" spans="1:11" ht="24" customHeight="1" x14ac:dyDescent="0.45">
      <c r="A1" s="161" t="s">
        <v>1214</v>
      </c>
      <c r="B1" s="101"/>
      <c r="C1" s="101"/>
      <c r="D1" s="98"/>
    </row>
    <row r="2" spans="1:11" x14ac:dyDescent="0.45">
      <c r="A2" s="60"/>
      <c r="B2" s="101"/>
      <c r="C2" s="240" t="s">
        <v>1215</v>
      </c>
      <c r="D2" s="98"/>
      <c r="I2" s="163" t="s">
        <v>1216</v>
      </c>
      <c r="J2" s="163"/>
      <c r="K2" s="163"/>
    </row>
    <row r="3" spans="1:11" s="22" customFormat="1" x14ac:dyDescent="0.45">
      <c r="A3" s="164" t="s">
        <v>195</v>
      </c>
      <c r="B3" s="164" t="s">
        <v>1217</v>
      </c>
      <c r="C3" s="164" t="s">
        <v>1218</v>
      </c>
      <c r="D3" s="101"/>
      <c r="I3" s="166"/>
      <c r="J3" s="268" t="s">
        <v>1217</v>
      </c>
      <c r="K3" s="268" t="s">
        <v>1219</v>
      </c>
    </row>
    <row r="4" spans="1:11" x14ac:dyDescent="0.45">
      <c r="A4" s="167" t="s">
        <v>200</v>
      </c>
      <c r="B4" s="178">
        <f>J4</f>
        <v>4257</v>
      </c>
      <c r="C4" s="359">
        <f t="shared" ref="C4:C20" si="0">B4/K4*100</f>
        <v>16.287878787878789</v>
      </c>
      <c r="D4" s="98"/>
      <c r="I4" s="167" t="s">
        <v>200</v>
      </c>
      <c r="J4" s="268">
        <v>4257</v>
      </c>
      <c r="K4" s="259">
        <v>26136</v>
      </c>
    </row>
    <row r="5" spans="1:11" x14ac:dyDescent="0.45">
      <c r="A5" s="167" t="s">
        <v>201</v>
      </c>
      <c r="B5" s="178">
        <f>J5</f>
        <v>4687</v>
      </c>
      <c r="C5" s="359">
        <f t="shared" si="0"/>
        <v>17.93792338015232</v>
      </c>
      <c r="D5" s="98"/>
      <c r="I5" s="167" t="s">
        <v>201</v>
      </c>
      <c r="J5" s="268">
        <v>4687</v>
      </c>
      <c r="K5" s="259">
        <v>26129</v>
      </c>
    </row>
    <row r="6" spans="1:11" x14ac:dyDescent="0.45">
      <c r="A6" s="167" t="s">
        <v>202</v>
      </c>
      <c r="B6" s="178">
        <f>J6</f>
        <v>4722</v>
      </c>
      <c r="C6" s="359">
        <f t="shared" si="0"/>
        <v>18.156650132656594</v>
      </c>
      <c r="D6" s="98"/>
      <c r="I6" s="167" t="s">
        <v>202</v>
      </c>
      <c r="J6" s="268">
        <v>4722</v>
      </c>
      <c r="K6" s="259">
        <v>26007</v>
      </c>
    </row>
    <row r="7" spans="1:11" x14ac:dyDescent="0.45">
      <c r="A7" s="167" t="s">
        <v>203</v>
      </c>
      <c r="B7" s="178">
        <f>J7</f>
        <v>4963</v>
      </c>
      <c r="C7" s="359">
        <f t="shared" si="0"/>
        <v>19.199226305609287</v>
      </c>
      <c r="D7" s="98"/>
      <c r="I7" s="167" t="s">
        <v>203</v>
      </c>
      <c r="J7" s="268">
        <v>4963</v>
      </c>
      <c r="K7" s="259">
        <v>25850</v>
      </c>
    </row>
    <row r="8" spans="1:11" x14ac:dyDescent="0.45">
      <c r="A8" s="167" t="s">
        <v>204</v>
      </c>
      <c r="B8" s="178">
        <v>5073</v>
      </c>
      <c r="C8" s="359">
        <f t="shared" si="0"/>
        <v>19.6544109100771</v>
      </c>
      <c r="D8" s="98"/>
      <c r="I8" s="167" t="s">
        <v>204</v>
      </c>
      <c r="J8" s="268">
        <v>5073</v>
      </c>
      <c r="K8" s="259">
        <v>25811</v>
      </c>
    </row>
    <row r="9" spans="1:11" x14ac:dyDescent="0.45">
      <c r="A9" s="167" t="s">
        <v>205</v>
      </c>
      <c r="B9" s="178">
        <v>5349</v>
      </c>
      <c r="C9" s="359">
        <f t="shared" si="0"/>
        <v>20.661284715516242</v>
      </c>
      <c r="D9" s="98"/>
      <c r="I9" s="167" t="s">
        <v>205</v>
      </c>
      <c r="J9" s="268">
        <v>5349</v>
      </c>
      <c r="K9" s="259">
        <v>25889</v>
      </c>
    </row>
    <row r="10" spans="1:11" x14ac:dyDescent="0.45">
      <c r="A10" s="167" t="s">
        <v>284</v>
      </c>
      <c r="B10" s="178">
        <v>5755</v>
      </c>
      <c r="C10" s="359">
        <f t="shared" si="0"/>
        <v>22.777645848175414</v>
      </c>
      <c r="D10" s="98"/>
      <c r="I10" s="167" t="s">
        <v>284</v>
      </c>
      <c r="J10" s="268">
        <v>5755</v>
      </c>
      <c r="K10" s="259">
        <v>25266</v>
      </c>
    </row>
    <row r="11" spans="1:11" x14ac:dyDescent="0.45">
      <c r="A11" s="167" t="s">
        <v>568</v>
      </c>
      <c r="B11" s="178">
        <v>6201</v>
      </c>
      <c r="C11" s="359">
        <f t="shared" si="0"/>
        <v>24.564252891776263</v>
      </c>
      <c r="D11" s="98"/>
      <c r="I11" s="167" t="s">
        <v>568</v>
      </c>
      <c r="J11" s="268">
        <v>6201</v>
      </c>
      <c r="K11" s="259">
        <v>25244</v>
      </c>
    </row>
    <row r="12" spans="1:11" x14ac:dyDescent="0.45">
      <c r="A12" s="167" t="s">
        <v>208</v>
      </c>
      <c r="B12" s="178">
        <v>6555</v>
      </c>
      <c r="C12" s="359">
        <f t="shared" si="0"/>
        <v>25.630498533724339</v>
      </c>
      <c r="D12" s="98"/>
      <c r="I12" s="167" t="s">
        <v>208</v>
      </c>
      <c r="J12" s="268">
        <v>6555</v>
      </c>
      <c r="K12" s="259">
        <v>25575</v>
      </c>
    </row>
    <row r="13" spans="1:11" x14ac:dyDescent="0.45">
      <c r="A13" s="167" t="s">
        <v>285</v>
      </c>
      <c r="B13" s="178">
        <v>7109</v>
      </c>
      <c r="C13" s="359">
        <f>B13/K13*100</f>
        <v>27.717560823456022</v>
      </c>
      <c r="D13" s="98"/>
      <c r="I13" s="167" t="s">
        <v>285</v>
      </c>
      <c r="J13" s="268">
        <v>7109</v>
      </c>
      <c r="K13" s="259">
        <v>25648</v>
      </c>
    </row>
    <row r="14" spans="1:11" x14ac:dyDescent="0.45">
      <c r="A14" s="167" t="s">
        <v>286</v>
      </c>
      <c r="B14" s="178">
        <v>7332</v>
      </c>
      <c r="C14" s="359">
        <f t="shared" si="0"/>
        <v>28.638387625966722</v>
      </c>
      <c r="D14" s="98"/>
      <c r="I14" s="167" t="s">
        <v>286</v>
      </c>
      <c r="J14" s="268">
        <v>7332</v>
      </c>
      <c r="K14" s="259">
        <v>25602</v>
      </c>
    </row>
    <row r="15" spans="1:11" x14ac:dyDescent="0.45">
      <c r="A15" s="167" t="s">
        <v>1220</v>
      </c>
      <c r="B15" s="178">
        <v>7506</v>
      </c>
      <c r="C15" s="359">
        <f t="shared" si="0"/>
        <v>29.087386165471806</v>
      </c>
      <c r="D15" s="98"/>
      <c r="I15" s="167" t="s">
        <v>1220</v>
      </c>
      <c r="J15" s="268">
        <v>7506</v>
      </c>
      <c r="K15" s="259">
        <v>25805</v>
      </c>
    </row>
    <row r="16" spans="1:11" x14ac:dyDescent="0.45">
      <c r="A16" s="167" t="s">
        <v>212</v>
      </c>
      <c r="B16" s="178">
        <v>7672</v>
      </c>
      <c r="C16" s="359">
        <f t="shared" si="0"/>
        <v>29.586209556129727</v>
      </c>
      <c r="D16" s="98"/>
      <c r="I16" s="167" t="s">
        <v>212</v>
      </c>
      <c r="J16" s="268">
        <v>7672</v>
      </c>
      <c r="K16" s="259">
        <v>25931</v>
      </c>
    </row>
    <row r="17" spans="1:11" x14ac:dyDescent="0.45">
      <c r="A17" s="167" t="s">
        <v>213</v>
      </c>
      <c r="B17" s="178">
        <v>7867</v>
      </c>
      <c r="C17" s="359">
        <f t="shared" si="0"/>
        <v>30.30781677389529</v>
      </c>
      <c r="D17" s="98"/>
      <c r="I17" s="167" t="s">
        <v>213</v>
      </c>
      <c r="J17" s="268">
        <v>7867</v>
      </c>
      <c r="K17" s="259">
        <v>25957</v>
      </c>
    </row>
    <row r="18" spans="1:11" x14ac:dyDescent="0.45">
      <c r="A18" s="167" t="s">
        <v>255</v>
      </c>
      <c r="B18" s="178">
        <v>7939</v>
      </c>
      <c r="C18" s="359">
        <f t="shared" si="0"/>
        <v>30.72606238872978</v>
      </c>
      <c r="D18" s="98"/>
      <c r="I18" s="167" t="s">
        <v>255</v>
      </c>
      <c r="J18" s="268">
        <v>7939</v>
      </c>
      <c r="K18" s="259">
        <v>25838</v>
      </c>
    </row>
    <row r="19" spans="1:11" x14ac:dyDescent="0.45">
      <c r="A19" s="167" t="s">
        <v>135</v>
      </c>
      <c r="B19" s="178">
        <v>8015</v>
      </c>
      <c r="C19" s="359">
        <f t="shared" si="0"/>
        <v>30.97105761428185</v>
      </c>
      <c r="D19" s="98"/>
      <c r="I19" s="167" t="s">
        <v>135</v>
      </c>
      <c r="J19" s="268">
        <v>8015</v>
      </c>
      <c r="K19" s="259">
        <v>25879</v>
      </c>
    </row>
    <row r="20" spans="1:11" x14ac:dyDescent="0.45">
      <c r="A20" s="167" t="s">
        <v>137</v>
      </c>
      <c r="B20" s="178">
        <v>8138</v>
      </c>
      <c r="C20" s="359">
        <f t="shared" si="0"/>
        <v>31.5304145679969</v>
      </c>
      <c r="D20" s="98"/>
      <c r="I20" s="167" t="s">
        <v>137</v>
      </c>
      <c r="J20" s="268">
        <v>8138</v>
      </c>
      <c r="K20" s="259">
        <v>25810</v>
      </c>
    </row>
    <row r="21" spans="1:11" x14ac:dyDescent="0.45">
      <c r="A21" s="167" t="s">
        <v>288</v>
      </c>
      <c r="B21" s="178">
        <v>8152</v>
      </c>
      <c r="C21" s="359">
        <f>B21/K21*100</f>
        <v>31.675474044140508</v>
      </c>
      <c r="D21" s="98"/>
      <c r="I21" s="167" t="s">
        <v>288</v>
      </c>
      <c r="J21" s="268">
        <v>8152</v>
      </c>
      <c r="K21" s="259">
        <v>25736</v>
      </c>
    </row>
    <row r="22" spans="1:11" x14ac:dyDescent="0.45">
      <c r="A22" s="163" t="s">
        <v>353</v>
      </c>
      <c r="B22" s="166"/>
      <c r="C22" s="166"/>
      <c r="D22" s="24"/>
      <c r="E22" s="24"/>
    </row>
    <row r="23" spans="1:11" x14ac:dyDescent="0.45">
      <c r="A23" s="163" t="s">
        <v>1221</v>
      </c>
      <c r="B23" s="166"/>
      <c r="C23" s="166"/>
      <c r="D23" s="98"/>
    </row>
    <row r="38" ht="12.6" customHeight="1" x14ac:dyDescent="0.45"/>
  </sheetData>
  <phoneticPr fontId="3"/>
  <printOptions horizontalCentered="1" verticalCentered="1"/>
  <pageMargins left="0.70866141732283472" right="0.70866141732283472" top="0.74803149606299213" bottom="0.74803149606299213" header="0.31496062992125984" footer="0.31496062992125984"/>
  <pageSetup paperSize="9" scale="88" orientation="landscape" r:id="rId1"/>
  <headerFooter alignWithMargins="0">
    <oddFooter>&amp;C28</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ADC54-304C-4052-8171-C39827182459}">
  <sheetPr>
    <tabColor rgb="FFFFFF00"/>
    <pageSetUpPr fitToPage="1"/>
  </sheetPr>
  <dimension ref="A1:X43"/>
  <sheetViews>
    <sheetView view="pageBreakPreview" zoomScale="115" zoomScaleNormal="100" zoomScaleSheetLayoutView="115" zoomScalePageLayoutView="94" workbookViewId="0">
      <selection activeCell="D14" sqref="D14"/>
    </sheetView>
  </sheetViews>
  <sheetFormatPr defaultColWidth="8.09765625" defaultRowHeight="13.2" x14ac:dyDescent="0.45"/>
  <cols>
    <col min="1" max="7" width="9.59765625" style="33" customWidth="1"/>
    <col min="8" max="14" width="8.09765625" style="33"/>
    <col min="15" max="15" width="8.8984375" style="33" bestFit="1" customWidth="1"/>
    <col min="16" max="21" width="8.09765625" style="33"/>
    <col min="22" max="22" width="10.796875" style="33" bestFit="1" customWidth="1"/>
    <col min="23" max="23" width="12" style="33" customWidth="1"/>
    <col min="24" max="24" width="10.296875" style="33" customWidth="1"/>
    <col min="25" max="16384" width="8.09765625" style="33"/>
  </cols>
  <sheetData>
    <row r="1" spans="1:24" ht="19.5" customHeight="1" x14ac:dyDescent="0.45">
      <c r="A1" s="161" t="s">
        <v>1222</v>
      </c>
      <c r="B1" s="101"/>
      <c r="C1" s="101"/>
      <c r="D1" s="98"/>
      <c r="E1" s="98"/>
      <c r="F1" s="98"/>
      <c r="G1" s="98"/>
      <c r="H1" s="98"/>
      <c r="I1" s="98"/>
    </row>
    <row r="2" spans="1:24" x14ac:dyDescent="0.45">
      <c r="A2" s="98"/>
      <c r="B2" s="101"/>
      <c r="C2" s="101"/>
      <c r="D2" s="98"/>
      <c r="E2" s="98"/>
      <c r="F2" s="163"/>
      <c r="G2" s="32" t="s">
        <v>1215</v>
      </c>
      <c r="H2" s="98"/>
      <c r="I2" s="98"/>
      <c r="N2" s="367" t="s">
        <v>1223</v>
      </c>
      <c r="O2" s="367"/>
      <c r="P2" s="367"/>
      <c r="Q2" s="367"/>
      <c r="R2" s="367"/>
      <c r="S2" s="367"/>
      <c r="T2" s="367"/>
      <c r="U2" s="98"/>
      <c r="V2" s="259"/>
      <c r="W2" s="268" t="s">
        <v>1224</v>
      </c>
      <c r="X2" s="268" t="s">
        <v>1225</v>
      </c>
    </row>
    <row r="3" spans="1:24" x14ac:dyDescent="0.45">
      <c r="A3" s="164" t="s">
        <v>195</v>
      </c>
      <c r="B3" s="164" t="s">
        <v>1226</v>
      </c>
      <c r="C3" s="164" t="s">
        <v>1227</v>
      </c>
      <c r="D3" s="164" t="s">
        <v>1228</v>
      </c>
      <c r="E3" s="164" t="s">
        <v>1229</v>
      </c>
      <c r="F3" s="164" t="s">
        <v>1230</v>
      </c>
      <c r="G3" s="164" t="s">
        <v>1231</v>
      </c>
      <c r="H3" s="98"/>
      <c r="I3" s="98"/>
      <c r="N3" s="362" t="s">
        <v>195</v>
      </c>
      <c r="O3" s="362" t="s">
        <v>1226</v>
      </c>
      <c r="P3" s="362" t="s">
        <v>1227</v>
      </c>
      <c r="Q3" s="362" t="s">
        <v>1228</v>
      </c>
      <c r="R3" s="362" t="s">
        <v>1229</v>
      </c>
      <c r="S3" s="362" t="s">
        <v>1230</v>
      </c>
      <c r="T3" s="362" t="s">
        <v>1231</v>
      </c>
      <c r="U3" s="98"/>
      <c r="V3" s="268" t="s">
        <v>1232</v>
      </c>
      <c r="W3" s="259">
        <v>76</v>
      </c>
      <c r="X3" s="259">
        <v>242</v>
      </c>
    </row>
    <row r="4" spans="1:24" x14ac:dyDescent="0.45">
      <c r="A4" s="167" t="s">
        <v>200</v>
      </c>
      <c r="B4" s="360">
        <f t="shared" ref="B4:G6" si="0">O4/O26*100</f>
        <v>18.113848768054375</v>
      </c>
      <c r="C4" s="360">
        <f t="shared" si="0"/>
        <v>20.967741935483872</v>
      </c>
      <c r="D4" s="360">
        <f t="shared" si="0"/>
        <v>21.130625686059275</v>
      </c>
      <c r="E4" s="360">
        <f t="shared" si="0"/>
        <v>16.345151199165798</v>
      </c>
      <c r="F4" s="360">
        <f t="shared" si="0"/>
        <v>15.54140127388535</v>
      </c>
      <c r="G4" s="360">
        <f t="shared" si="0"/>
        <v>8.9076598195430989</v>
      </c>
      <c r="H4" s="98"/>
      <c r="I4" s="98"/>
      <c r="N4" s="363" t="s">
        <v>200</v>
      </c>
      <c r="O4" s="364">
        <v>1066</v>
      </c>
      <c r="P4" s="364">
        <v>598</v>
      </c>
      <c r="Q4" s="364">
        <v>770</v>
      </c>
      <c r="R4" s="364">
        <v>627</v>
      </c>
      <c r="S4" s="364">
        <v>732</v>
      </c>
      <c r="T4" s="364">
        <v>464</v>
      </c>
      <c r="U4" s="98"/>
      <c r="V4" s="268" t="s">
        <v>1233</v>
      </c>
      <c r="W4" s="259">
        <v>112</v>
      </c>
      <c r="X4" s="259">
        <v>466</v>
      </c>
    </row>
    <row r="5" spans="1:24" x14ac:dyDescent="0.45">
      <c r="A5" s="167" t="s">
        <v>201</v>
      </c>
      <c r="B5" s="360">
        <f t="shared" si="0"/>
        <v>18.548654931916307</v>
      </c>
      <c r="C5" s="360">
        <f t="shared" si="0"/>
        <v>20.810249307479225</v>
      </c>
      <c r="D5" s="360">
        <f t="shared" si="0"/>
        <v>21.847345132743364</v>
      </c>
      <c r="E5" s="360">
        <f t="shared" si="0"/>
        <v>18.143790849673202</v>
      </c>
      <c r="F5" s="360">
        <f t="shared" si="0"/>
        <v>21.46721488855226</v>
      </c>
      <c r="G5" s="360">
        <f t="shared" si="0"/>
        <v>9.5598216017064175</v>
      </c>
      <c r="H5" s="98"/>
      <c r="I5" s="98"/>
      <c r="N5" s="363" t="s">
        <v>201</v>
      </c>
      <c r="O5" s="364">
        <v>1117</v>
      </c>
      <c r="P5" s="364">
        <v>601</v>
      </c>
      <c r="Q5" s="364">
        <v>790</v>
      </c>
      <c r="R5" s="364">
        <v>694</v>
      </c>
      <c r="S5" s="364">
        <v>992</v>
      </c>
      <c r="T5" s="364">
        <v>493</v>
      </c>
      <c r="U5" s="98"/>
      <c r="V5" s="268" t="s">
        <v>1234</v>
      </c>
      <c r="W5" s="259">
        <v>357</v>
      </c>
      <c r="X5" s="259">
        <v>1572</v>
      </c>
    </row>
    <row r="6" spans="1:24" x14ac:dyDescent="0.45">
      <c r="A6" s="167" t="s">
        <v>202</v>
      </c>
      <c r="B6" s="360">
        <f t="shared" si="0"/>
        <v>19.18461285549893</v>
      </c>
      <c r="C6" s="360">
        <f t="shared" si="0"/>
        <v>21.54963680387409</v>
      </c>
      <c r="D6" s="360">
        <f t="shared" si="0"/>
        <v>22.69305826596041</v>
      </c>
      <c r="E6" s="360">
        <f t="shared" si="0"/>
        <v>19.946879150066401</v>
      </c>
      <c r="F6" s="360">
        <f t="shared" si="0"/>
        <v>18.235422581349638</v>
      </c>
      <c r="G6" s="360">
        <f t="shared" si="0"/>
        <v>10.427283418267345</v>
      </c>
      <c r="H6" s="98"/>
      <c r="I6" s="98"/>
      <c r="N6" s="363" t="s">
        <v>823</v>
      </c>
      <c r="O6" s="364">
        <v>1167</v>
      </c>
      <c r="P6" s="364">
        <v>623</v>
      </c>
      <c r="Q6" s="364">
        <v>814</v>
      </c>
      <c r="R6" s="364">
        <v>751</v>
      </c>
      <c r="S6" s="364">
        <v>835</v>
      </c>
      <c r="T6" s="364">
        <v>532</v>
      </c>
      <c r="U6" s="98"/>
      <c r="V6" s="268" t="s">
        <v>1235</v>
      </c>
      <c r="W6" s="259">
        <v>237</v>
      </c>
      <c r="X6" s="259">
        <v>1422</v>
      </c>
    </row>
    <row r="7" spans="1:24" x14ac:dyDescent="0.45">
      <c r="A7" s="167" t="s">
        <v>203</v>
      </c>
      <c r="B7" s="360">
        <v>20.13</v>
      </c>
      <c r="C7" s="360">
        <v>21.24</v>
      </c>
      <c r="D7" s="360">
        <v>23.39</v>
      </c>
      <c r="E7" s="360">
        <v>22.22</v>
      </c>
      <c r="F7" s="360">
        <v>19.77</v>
      </c>
      <c r="G7" s="360">
        <v>11.14</v>
      </c>
      <c r="H7" s="98"/>
      <c r="I7" s="98"/>
      <c r="N7" s="363" t="s">
        <v>566</v>
      </c>
      <c r="O7" s="364">
        <v>1220</v>
      </c>
      <c r="P7" s="364">
        <v>617</v>
      </c>
      <c r="Q7" s="364">
        <v>839</v>
      </c>
      <c r="R7" s="364">
        <v>833</v>
      </c>
      <c r="S7" s="364">
        <v>894</v>
      </c>
      <c r="T7" s="364">
        <v>560</v>
      </c>
      <c r="U7" s="98"/>
      <c r="V7" s="268" t="s">
        <v>1236</v>
      </c>
      <c r="W7" s="259">
        <v>427</v>
      </c>
      <c r="X7" s="259">
        <v>2257</v>
      </c>
    </row>
    <row r="8" spans="1:24" x14ac:dyDescent="0.45">
      <c r="A8" s="167" t="s">
        <v>204</v>
      </c>
      <c r="B8" s="360">
        <v>19.77</v>
      </c>
      <c r="C8" s="360">
        <v>21.46</v>
      </c>
      <c r="D8" s="360">
        <v>23.74</v>
      </c>
      <c r="E8" s="360">
        <v>23.67</v>
      </c>
      <c r="F8" s="360">
        <v>20.6</v>
      </c>
      <c r="G8" s="360">
        <v>11.63</v>
      </c>
      <c r="H8" s="98"/>
      <c r="I8" s="98"/>
      <c r="N8" s="363" t="s">
        <v>567</v>
      </c>
      <c r="O8" s="364">
        <v>1214</v>
      </c>
      <c r="P8" s="364">
        <v>628</v>
      </c>
      <c r="Q8" s="364">
        <v>851</v>
      </c>
      <c r="R8" s="364">
        <v>876</v>
      </c>
      <c r="S8" s="364">
        <v>929</v>
      </c>
      <c r="T8" s="364">
        <v>575</v>
      </c>
      <c r="U8" s="98"/>
      <c r="V8" s="268" t="s">
        <v>1237</v>
      </c>
      <c r="W8" s="259">
        <v>141</v>
      </c>
      <c r="X8" s="259">
        <v>566</v>
      </c>
    </row>
    <row r="9" spans="1:24" x14ac:dyDescent="0.45">
      <c r="A9" s="167" t="s">
        <v>1238</v>
      </c>
      <c r="B9" s="360">
        <f t="shared" ref="B9:G16" si="1">O9/O31*100</f>
        <v>19.949335022165929</v>
      </c>
      <c r="C9" s="360">
        <f t="shared" si="1"/>
        <v>21.760964178105123</v>
      </c>
      <c r="D9" s="360">
        <f t="shared" si="1"/>
        <v>24.406973420977423</v>
      </c>
      <c r="E9" s="360">
        <f t="shared" si="1"/>
        <v>25.842391304347828</v>
      </c>
      <c r="F9" s="360">
        <f t="shared" si="1"/>
        <v>22.411882066060741</v>
      </c>
      <c r="G9" s="360">
        <f t="shared" si="1"/>
        <v>12.724673202614378</v>
      </c>
      <c r="H9" s="98"/>
      <c r="I9" s="98"/>
      <c r="N9" s="363" t="s">
        <v>205</v>
      </c>
      <c r="O9" s="364">
        <v>1260</v>
      </c>
      <c r="P9" s="364">
        <v>650</v>
      </c>
      <c r="Q9" s="364">
        <v>854</v>
      </c>
      <c r="R9" s="364">
        <v>951</v>
      </c>
      <c r="S9" s="364">
        <v>1011</v>
      </c>
      <c r="T9" s="364">
        <v>623</v>
      </c>
      <c r="U9" s="98"/>
      <c r="V9" s="268" t="s">
        <v>1239</v>
      </c>
      <c r="W9" s="259">
        <v>401</v>
      </c>
      <c r="X9" s="259">
        <v>1798</v>
      </c>
    </row>
    <row r="10" spans="1:24" x14ac:dyDescent="0.45">
      <c r="A10" s="167" t="s">
        <v>284</v>
      </c>
      <c r="B10" s="360">
        <f t="shared" si="1"/>
        <v>21.519816573861775</v>
      </c>
      <c r="C10" s="360">
        <f t="shared" si="1"/>
        <v>21.963230466185159</v>
      </c>
      <c r="D10" s="360">
        <f t="shared" si="1"/>
        <v>27.314390467461045</v>
      </c>
      <c r="E10" s="360">
        <f t="shared" si="1"/>
        <v>29.087400055141995</v>
      </c>
      <c r="F10" s="360">
        <f t="shared" si="1"/>
        <v>25.0112157918349</v>
      </c>
      <c r="G10" s="360">
        <f t="shared" si="1"/>
        <v>14.88645920941968</v>
      </c>
      <c r="H10" s="98"/>
      <c r="I10" s="98"/>
      <c r="N10" s="363" t="s">
        <v>284</v>
      </c>
      <c r="O10" s="364">
        <v>1314</v>
      </c>
      <c r="P10" s="364">
        <v>669</v>
      </c>
      <c r="Q10" s="364">
        <v>894</v>
      </c>
      <c r="R10" s="364">
        <v>1055</v>
      </c>
      <c r="S10" s="364">
        <v>1115</v>
      </c>
      <c r="T10" s="364">
        <v>708</v>
      </c>
      <c r="U10" s="98"/>
      <c r="V10" s="268" t="s">
        <v>1240</v>
      </c>
      <c r="W10" s="259">
        <v>229</v>
      </c>
      <c r="X10" s="259">
        <v>1018</v>
      </c>
    </row>
    <row r="11" spans="1:24" x14ac:dyDescent="0.45">
      <c r="A11" s="167" t="s">
        <v>568</v>
      </c>
      <c r="B11" s="360">
        <f t="shared" si="1"/>
        <v>21.734357848518112</v>
      </c>
      <c r="C11" s="360">
        <f t="shared" si="1"/>
        <v>23.052157115260783</v>
      </c>
      <c r="D11" s="360">
        <f t="shared" si="1"/>
        <v>26.927604473219542</v>
      </c>
      <c r="E11" s="360">
        <f t="shared" si="1"/>
        <v>31.232951445717404</v>
      </c>
      <c r="F11" s="360">
        <f t="shared" si="1"/>
        <v>27.69437598028232</v>
      </c>
      <c r="G11" s="360">
        <f t="shared" si="1"/>
        <v>17.041595925297116</v>
      </c>
      <c r="H11" s="98"/>
      <c r="I11" s="98"/>
      <c r="N11" s="363" t="s">
        <v>568</v>
      </c>
      <c r="O11" s="364">
        <v>1386</v>
      </c>
      <c r="P11" s="364">
        <v>716</v>
      </c>
      <c r="Q11" s="364">
        <v>915</v>
      </c>
      <c r="R11" s="364">
        <v>1145</v>
      </c>
      <c r="S11" s="364">
        <v>1236</v>
      </c>
      <c r="T11" s="364">
        <v>803</v>
      </c>
      <c r="U11" s="98"/>
      <c r="V11" s="268" t="s">
        <v>1241</v>
      </c>
      <c r="W11" s="259">
        <v>289</v>
      </c>
      <c r="X11" s="259">
        <v>863</v>
      </c>
    </row>
    <row r="12" spans="1:24" x14ac:dyDescent="0.45">
      <c r="A12" s="167" t="s">
        <v>1242</v>
      </c>
      <c r="B12" s="360">
        <f t="shared" si="1"/>
        <v>22.079749804534792</v>
      </c>
      <c r="C12" s="360">
        <f t="shared" si="1"/>
        <v>23.536977491961412</v>
      </c>
      <c r="D12" s="360">
        <f t="shared" si="1"/>
        <v>28.395802098950522</v>
      </c>
      <c r="E12" s="360">
        <f t="shared" si="1"/>
        <v>33.223954060705495</v>
      </c>
      <c r="F12" s="360">
        <f t="shared" si="1"/>
        <v>30.403425738111334</v>
      </c>
      <c r="G12" s="360">
        <f t="shared" si="1"/>
        <v>19.392372333548806</v>
      </c>
      <c r="H12" s="98"/>
      <c r="I12" s="98"/>
      <c r="N12" s="363" t="s">
        <v>208</v>
      </c>
      <c r="O12" s="364">
        <v>1412</v>
      </c>
      <c r="P12" s="364">
        <v>732</v>
      </c>
      <c r="Q12" s="364">
        <v>947</v>
      </c>
      <c r="R12" s="364">
        <v>1215</v>
      </c>
      <c r="S12" s="364">
        <v>1349</v>
      </c>
      <c r="T12" s="364">
        <v>900</v>
      </c>
      <c r="U12" s="98"/>
      <c r="V12" s="268" t="s">
        <v>1243</v>
      </c>
      <c r="W12" s="259">
        <v>384</v>
      </c>
      <c r="X12" s="259">
        <v>1160</v>
      </c>
    </row>
    <row r="13" spans="1:24" x14ac:dyDescent="0.45">
      <c r="A13" s="167" t="s">
        <v>285</v>
      </c>
      <c r="B13" s="360">
        <f t="shared" si="1"/>
        <v>22.238895558223291</v>
      </c>
      <c r="C13" s="360">
        <f t="shared" si="1"/>
        <v>23.591989987484354</v>
      </c>
      <c r="D13" s="360">
        <f t="shared" si="1"/>
        <v>29.043315674665003</v>
      </c>
      <c r="E13" s="360">
        <f t="shared" si="1"/>
        <v>35.316490084216248</v>
      </c>
      <c r="F13" s="360">
        <f t="shared" si="1"/>
        <v>34.135816488757662</v>
      </c>
      <c r="G13" s="360">
        <f t="shared" si="1"/>
        <v>24.538375973303669</v>
      </c>
      <c r="H13" s="98"/>
      <c r="I13" s="98"/>
      <c r="N13" s="363" t="s">
        <v>285</v>
      </c>
      <c r="O13" s="363">
        <v>1482</v>
      </c>
      <c r="P13" s="363">
        <v>754</v>
      </c>
      <c r="Q13" s="363">
        <v>932</v>
      </c>
      <c r="R13" s="363">
        <v>1300</v>
      </c>
      <c r="S13" s="363">
        <v>1503</v>
      </c>
      <c r="T13" s="363">
        <v>1103</v>
      </c>
      <c r="U13" s="98"/>
      <c r="V13" s="268" t="s">
        <v>1244</v>
      </c>
      <c r="W13" s="259">
        <v>290</v>
      </c>
      <c r="X13" s="259">
        <v>963</v>
      </c>
    </row>
    <row r="14" spans="1:24" x14ac:dyDescent="0.45">
      <c r="A14" s="167" t="s">
        <v>286</v>
      </c>
      <c r="B14" s="360">
        <f t="shared" si="1"/>
        <v>21.862527716186253</v>
      </c>
      <c r="C14" s="360">
        <f t="shared" si="1"/>
        <v>23.94409937888199</v>
      </c>
      <c r="D14" s="360">
        <f t="shared" si="1"/>
        <v>30.891719745222929</v>
      </c>
      <c r="E14" s="360">
        <f t="shared" si="1"/>
        <v>36.694754009241642</v>
      </c>
      <c r="F14" s="360">
        <f t="shared" si="1"/>
        <v>35.699421965317917</v>
      </c>
      <c r="G14" s="360">
        <f t="shared" si="1"/>
        <v>27.230046948356808</v>
      </c>
      <c r="H14" s="98"/>
      <c r="I14" s="98"/>
      <c r="N14" s="363" t="s">
        <v>286</v>
      </c>
      <c r="O14" s="363">
        <v>1479</v>
      </c>
      <c r="P14" s="363">
        <v>771</v>
      </c>
      <c r="Q14" s="363">
        <v>970</v>
      </c>
      <c r="R14" s="363">
        <v>1350</v>
      </c>
      <c r="S14" s="363">
        <v>1544</v>
      </c>
      <c r="T14" s="363">
        <v>1218</v>
      </c>
      <c r="U14" s="98"/>
      <c r="V14" s="268" t="s">
        <v>1245</v>
      </c>
      <c r="W14" s="259">
        <v>388</v>
      </c>
      <c r="X14" s="259">
        <v>972</v>
      </c>
    </row>
    <row r="15" spans="1:24" x14ac:dyDescent="0.45">
      <c r="A15" s="167" t="s">
        <v>1220</v>
      </c>
      <c r="B15" s="360">
        <f t="shared" si="1"/>
        <v>20.973463885341282</v>
      </c>
      <c r="C15" s="360">
        <f t="shared" si="1"/>
        <v>23.518575376112988</v>
      </c>
      <c r="D15" s="360">
        <f t="shared" si="1"/>
        <v>31.462860849821599</v>
      </c>
      <c r="E15" s="360">
        <f t="shared" si="1"/>
        <v>37.00787401574803</v>
      </c>
      <c r="F15" s="360">
        <f t="shared" si="1"/>
        <v>36.868803320267467</v>
      </c>
      <c r="G15" s="360">
        <f t="shared" si="1"/>
        <v>30.241018644838562</v>
      </c>
      <c r="H15" s="98"/>
      <c r="I15" s="98"/>
      <c r="N15" s="363" t="s">
        <v>1220</v>
      </c>
      <c r="O15" s="363">
        <v>1478</v>
      </c>
      <c r="P15" s="363">
        <v>766</v>
      </c>
      <c r="Q15" s="363">
        <v>970</v>
      </c>
      <c r="R15" s="363">
        <v>1363</v>
      </c>
      <c r="S15" s="363">
        <v>1599</v>
      </c>
      <c r="T15" s="363">
        <v>1330</v>
      </c>
      <c r="U15" s="98"/>
      <c r="V15" s="268" t="s">
        <v>1246</v>
      </c>
      <c r="W15" s="259">
        <v>462</v>
      </c>
      <c r="X15" s="259">
        <v>1123</v>
      </c>
    </row>
    <row r="16" spans="1:24" x14ac:dyDescent="0.45">
      <c r="A16" s="167" t="s">
        <v>212</v>
      </c>
      <c r="B16" s="360">
        <f t="shared" si="1"/>
        <v>20.810773288907399</v>
      </c>
      <c r="C16" s="360">
        <f t="shared" si="1"/>
        <v>23.056139297508256</v>
      </c>
      <c r="D16" s="360">
        <f t="shared" si="1"/>
        <v>31.926121372031663</v>
      </c>
      <c r="E16" s="360">
        <f t="shared" si="1"/>
        <v>37.995083310570884</v>
      </c>
      <c r="F16" s="360">
        <f t="shared" si="1"/>
        <v>37.742382271468145</v>
      </c>
      <c r="G16" s="360">
        <f t="shared" si="1"/>
        <v>32.273559011893873</v>
      </c>
      <c r="H16" s="98"/>
      <c r="I16" s="98"/>
      <c r="N16" s="363" t="s">
        <v>212</v>
      </c>
      <c r="O16" s="363">
        <v>1499</v>
      </c>
      <c r="P16" s="363">
        <v>768</v>
      </c>
      <c r="Q16" s="363">
        <v>968</v>
      </c>
      <c r="R16" s="363">
        <v>1391</v>
      </c>
      <c r="S16" s="363">
        <v>1635</v>
      </c>
      <c r="T16" s="363">
        <v>1411</v>
      </c>
      <c r="U16" s="98"/>
      <c r="V16" s="268" t="s">
        <v>1247</v>
      </c>
      <c r="W16" s="259">
        <v>239</v>
      </c>
      <c r="X16" s="259">
        <v>695</v>
      </c>
    </row>
    <row r="17" spans="1:24" x14ac:dyDescent="0.45">
      <c r="A17" s="167" t="s">
        <v>213</v>
      </c>
      <c r="B17" s="360">
        <f t="shared" ref="B17:G20" si="2">O17/O38*100</f>
        <v>10.856587532972373</v>
      </c>
      <c r="C17" s="360">
        <f t="shared" si="2"/>
        <v>29.090363254277996</v>
      </c>
      <c r="D17" s="360">
        <f t="shared" si="2"/>
        <v>29.749340369393138</v>
      </c>
      <c r="E17" s="360">
        <f t="shared" si="2"/>
        <v>46.462715105162523</v>
      </c>
      <c r="F17" s="360">
        <f t="shared" si="2"/>
        <v>36.70360110803324</v>
      </c>
      <c r="G17" s="360">
        <f t="shared" si="2"/>
        <v>31.427264409881062</v>
      </c>
      <c r="H17" s="98"/>
      <c r="I17" s="98"/>
      <c r="N17" s="363" t="s">
        <v>213</v>
      </c>
      <c r="O17" s="363">
        <f>SUM(W2:W6)</f>
        <v>782</v>
      </c>
      <c r="P17" s="363">
        <f>SUM(W7:W9)</f>
        <v>969</v>
      </c>
      <c r="Q17" s="363">
        <f>SUM(W10:W12)</f>
        <v>902</v>
      </c>
      <c r="R17" s="363">
        <f>SUM(W13:W17)</f>
        <v>1701</v>
      </c>
      <c r="S17" s="363">
        <f>SUM(W21:W24)</f>
        <v>1590</v>
      </c>
      <c r="T17" s="363">
        <f>SUM(W25:W27)</f>
        <v>1374</v>
      </c>
      <c r="U17" s="98"/>
      <c r="V17" s="268" t="s">
        <v>1248</v>
      </c>
      <c r="W17" s="259">
        <v>322</v>
      </c>
      <c r="X17" s="259">
        <v>909</v>
      </c>
    </row>
    <row r="18" spans="1:24" x14ac:dyDescent="0.45">
      <c r="A18" s="167" t="s">
        <v>255</v>
      </c>
      <c r="B18" s="360">
        <f t="shared" si="2"/>
        <v>40.869800108049702</v>
      </c>
      <c r="C18" s="360">
        <f t="shared" si="2"/>
        <v>16.85782298203852</v>
      </c>
      <c r="D18" s="360">
        <f t="shared" si="2"/>
        <v>31.568562972706349</v>
      </c>
      <c r="E18" s="360">
        <f t="shared" si="2"/>
        <v>30.28743028743029</v>
      </c>
      <c r="F18" s="360">
        <f t="shared" si="2"/>
        <v>39.990501068629783</v>
      </c>
      <c r="G18" s="360">
        <f t="shared" si="2"/>
        <v>41.206941206941202</v>
      </c>
      <c r="H18" s="98"/>
      <c r="I18" s="98"/>
      <c r="N18" s="363" t="s">
        <v>255</v>
      </c>
      <c r="O18" s="363">
        <v>1513</v>
      </c>
      <c r="P18" s="363">
        <v>779</v>
      </c>
      <c r="Q18" s="363">
        <v>960</v>
      </c>
      <c r="R18" s="363">
        <v>1412</v>
      </c>
      <c r="S18" s="363">
        <v>1684</v>
      </c>
      <c r="T18" s="363">
        <v>1591</v>
      </c>
      <c r="U18" s="98"/>
      <c r="V18" s="268" t="s">
        <v>1248</v>
      </c>
      <c r="W18" s="259">
        <v>322</v>
      </c>
      <c r="X18" s="259">
        <v>909</v>
      </c>
    </row>
    <row r="19" spans="1:24" x14ac:dyDescent="0.45">
      <c r="A19" s="167" t="s">
        <v>135</v>
      </c>
      <c r="B19" s="360">
        <f t="shared" si="2"/>
        <v>21.119911074058635</v>
      </c>
      <c r="C19" s="360">
        <f t="shared" si="2"/>
        <v>22.621132516053706</v>
      </c>
      <c r="D19" s="360">
        <f t="shared" si="2"/>
        <v>31.882591093117409</v>
      </c>
      <c r="E19" s="360">
        <f t="shared" si="2"/>
        <v>38.177339901477829</v>
      </c>
      <c r="F19" s="360">
        <f t="shared" si="2"/>
        <v>39.34464327213572</v>
      </c>
      <c r="G19" s="360">
        <f t="shared" si="2"/>
        <v>39.287377736376342</v>
      </c>
      <c r="H19" s="98"/>
      <c r="I19" s="98"/>
      <c r="N19" s="363" t="s">
        <v>135</v>
      </c>
      <c r="O19" s="363">
        <v>1520</v>
      </c>
      <c r="P19" s="363">
        <v>775</v>
      </c>
      <c r="Q19" s="363">
        <v>945</v>
      </c>
      <c r="R19" s="363">
        <v>1395</v>
      </c>
      <c r="S19" s="363">
        <v>1693</v>
      </c>
      <c r="T19" s="363">
        <v>1687</v>
      </c>
      <c r="U19" s="98"/>
      <c r="V19" s="268" t="s">
        <v>1248</v>
      </c>
      <c r="W19" s="259">
        <v>322</v>
      </c>
      <c r="X19" s="259">
        <v>909</v>
      </c>
    </row>
    <row r="20" spans="1:24" x14ac:dyDescent="0.45">
      <c r="A20" s="167" t="s">
        <v>137</v>
      </c>
      <c r="B20" s="360">
        <f t="shared" si="2"/>
        <v>21.158098396904368</v>
      </c>
      <c r="C20" s="360">
        <f t="shared" si="2"/>
        <v>22.162315550510783</v>
      </c>
      <c r="D20" s="360">
        <f t="shared" si="2"/>
        <v>32.323919700578429</v>
      </c>
      <c r="E20" s="360">
        <f t="shared" si="2"/>
        <v>38.556871385293306</v>
      </c>
      <c r="F20" s="360">
        <f t="shared" si="2"/>
        <v>39.588688946015424</v>
      </c>
      <c r="G20" s="360">
        <f t="shared" si="2"/>
        <v>41.733021077283375</v>
      </c>
      <c r="H20" s="98"/>
      <c r="I20" s="98"/>
      <c r="N20" s="363" t="s">
        <v>137</v>
      </c>
      <c r="O20" s="363">
        <v>1531</v>
      </c>
      <c r="P20" s="363">
        <v>781</v>
      </c>
      <c r="Q20" s="363">
        <v>950</v>
      </c>
      <c r="R20" s="363">
        <v>1400</v>
      </c>
      <c r="S20" s="363">
        <v>1694</v>
      </c>
      <c r="T20" s="363">
        <v>1782</v>
      </c>
      <c r="U20" s="98"/>
      <c r="V20" s="268" t="s">
        <v>1248</v>
      </c>
      <c r="W20" s="259">
        <v>322</v>
      </c>
      <c r="X20" s="259">
        <v>909</v>
      </c>
    </row>
    <row r="21" spans="1:24" x14ac:dyDescent="0.45">
      <c r="A21" s="167" t="s">
        <v>288</v>
      </c>
      <c r="B21" s="360">
        <f t="shared" ref="B21:G21" si="3">O21/O43*100</f>
        <v>20.91083150984683</v>
      </c>
      <c r="C21" s="360">
        <f t="shared" si="3"/>
        <v>21.840044742729305</v>
      </c>
      <c r="D21" s="360">
        <f t="shared" si="3"/>
        <v>32.807679122386013</v>
      </c>
      <c r="E21" s="360">
        <f t="shared" si="3"/>
        <v>38.804286520022565</v>
      </c>
      <c r="F21" s="360">
        <f t="shared" si="3"/>
        <v>40.688161693936479</v>
      </c>
      <c r="G21" s="360">
        <f t="shared" si="3"/>
        <v>42.988886261527547</v>
      </c>
      <c r="H21" s="98"/>
      <c r="I21" s="98"/>
      <c r="N21" s="363" t="s">
        <v>288</v>
      </c>
      <c r="O21" s="363">
        <v>1529</v>
      </c>
      <c r="P21" s="363">
        <v>781</v>
      </c>
      <c r="Q21" s="363">
        <v>957</v>
      </c>
      <c r="R21" s="363">
        <v>1376</v>
      </c>
      <c r="S21" s="363">
        <v>1691</v>
      </c>
      <c r="T21" s="363">
        <v>1818</v>
      </c>
      <c r="U21" s="98"/>
      <c r="V21" s="268" t="s">
        <v>1248</v>
      </c>
      <c r="W21" s="259">
        <v>322</v>
      </c>
      <c r="X21" s="259">
        <v>909</v>
      </c>
    </row>
    <row r="22" spans="1:24" x14ac:dyDescent="0.45">
      <c r="A22" s="163" t="s">
        <v>353</v>
      </c>
      <c r="B22" s="98"/>
      <c r="C22" s="98"/>
      <c r="D22" s="98"/>
      <c r="E22" s="98"/>
      <c r="F22" s="98"/>
      <c r="G22" s="98"/>
      <c r="H22" s="98"/>
      <c r="I22" s="98"/>
      <c r="N22" s="98"/>
      <c r="O22" s="98"/>
      <c r="P22" s="98"/>
      <c r="Q22" s="98"/>
      <c r="R22" s="98"/>
      <c r="S22" s="98"/>
      <c r="T22" s="98"/>
      <c r="U22" s="98"/>
      <c r="V22" s="268" t="s">
        <v>1249</v>
      </c>
      <c r="W22" s="259">
        <v>484</v>
      </c>
      <c r="X22" s="259">
        <v>1214</v>
      </c>
    </row>
    <row r="23" spans="1:24" x14ac:dyDescent="0.45">
      <c r="A23" s="163" t="s">
        <v>1250</v>
      </c>
      <c r="B23" s="98"/>
      <c r="C23" s="98"/>
      <c r="D23" s="98"/>
      <c r="E23" s="98"/>
      <c r="F23" s="98"/>
      <c r="G23" s="98"/>
      <c r="H23" s="98"/>
      <c r="I23" s="98"/>
      <c r="N23" s="361" t="s">
        <v>1251</v>
      </c>
      <c r="O23" s="361"/>
      <c r="P23" s="361"/>
      <c r="Q23" s="361"/>
      <c r="R23" s="361"/>
      <c r="S23" s="361"/>
      <c r="T23" s="361"/>
      <c r="U23" s="98"/>
      <c r="V23" s="268" t="s">
        <v>1252</v>
      </c>
      <c r="W23" s="259">
        <v>372</v>
      </c>
      <c r="X23" s="259">
        <v>929</v>
      </c>
    </row>
    <row r="24" spans="1:24" x14ac:dyDescent="0.45">
      <c r="N24" s="362" t="s">
        <v>195</v>
      </c>
      <c r="O24" s="362" t="s">
        <v>1226</v>
      </c>
      <c r="P24" s="362" t="s">
        <v>1227</v>
      </c>
      <c r="Q24" s="362" t="s">
        <v>1228</v>
      </c>
      <c r="R24" s="362" t="s">
        <v>1229</v>
      </c>
      <c r="S24" s="362" t="s">
        <v>1230</v>
      </c>
      <c r="T24" s="362" t="s">
        <v>1231</v>
      </c>
      <c r="U24" s="98"/>
      <c r="V24" s="268" t="s">
        <v>1253</v>
      </c>
      <c r="W24" s="259">
        <v>412</v>
      </c>
      <c r="X24" s="259">
        <v>1159</v>
      </c>
    </row>
    <row r="25" spans="1:24" x14ac:dyDescent="0.45">
      <c r="N25" s="363" t="s">
        <v>199</v>
      </c>
      <c r="O25" s="364">
        <v>5852</v>
      </c>
      <c r="P25" s="364">
        <v>2858</v>
      </c>
      <c r="Q25" s="363">
        <v>3635</v>
      </c>
      <c r="R25" s="363">
        <v>3878</v>
      </c>
      <c r="S25" s="363">
        <v>4737</v>
      </c>
      <c r="T25" s="363">
        <v>5347</v>
      </c>
      <c r="U25" s="98"/>
      <c r="V25" s="268" t="s">
        <v>1254</v>
      </c>
      <c r="W25" s="259">
        <v>409</v>
      </c>
      <c r="X25" s="259">
        <v>1025</v>
      </c>
    </row>
    <row r="26" spans="1:24" x14ac:dyDescent="0.45">
      <c r="N26" s="363" t="s">
        <v>200</v>
      </c>
      <c r="O26" s="364">
        <v>5885</v>
      </c>
      <c r="P26" s="364">
        <v>2852</v>
      </c>
      <c r="Q26" s="363">
        <v>3644</v>
      </c>
      <c r="R26" s="363">
        <v>3836</v>
      </c>
      <c r="S26" s="363">
        <v>4710</v>
      </c>
      <c r="T26" s="363">
        <v>5209</v>
      </c>
      <c r="U26" s="98"/>
      <c r="V26" s="268" t="s">
        <v>1255</v>
      </c>
      <c r="W26" s="259">
        <v>509</v>
      </c>
      <c r="X26" s="259">
        <v>1570</v>
      </c>
    </row>
    <row r="27" spans="1:24" x14ac:dyDescent="0.45">
      <c r="N27" s="363" t="s">
        <v>201</v>
      </c>
      <c r="O27" s="364">
        <v>6022</v>
      </c>
      <c r="P27" s="364">
        <v>2888</v>
      </c>
      <c r="Q27" s="363">
        <v>3616</v>
      </c>
      <c r="R27" s="363">
        <v>3825</v>
      </c>
      <c r="S27" s="363">
        <v>4621</v>
      </c>
      <c r="T27" s="363">
        <v>5157</v>
      </c>
      <c r="U27" s="98"/>
      <c r="V27" s="268" t="s">
        <v>1256</v>
      </c>
      <c r="W27" s="259">
        <v>456</v>
      </c>
      <c r="X27" s="259">
        <v>1266</v>
      </c>
    </row>
    <row r="28" spans="1:24" x14ac:dyDescent="0.45">
      <c r="N28" s="363" t="s">
        <v>202</v>
      </c>
      <c r="O28" s="364">
        <v>6083</v>
      </c>
      <c r="P28" s="364">
        <v>2891</v>
      </c>
      <c r="Q28" s="363">
        <v>3587</v>
      </c>
      <c r="R28" s="363">
        <v>3765</v>
      </c>
      <c r="S28" s="363">
        <v>4579</v>
      </c>
      <c r="T28" s="363">
        <v>5102</v>
      </c>
      <c r="U28" s="98"/>
      <c r="V28" s="268" t="s">
        <v>1257</v>
      </c>
      <c r="W28" s="259">
        <v>560</v>
      </c>
      <c r="X28" s="259">
        <v>1475</v>
      </c>
    </row>
    <row r="29" spans="1:24" x14ac:dyDescent="0.45">
      <c r="N29" s="363" t="s">
        <v>203</v>
      </c>
      <c r="O29" s="364">
        <v>6060</v>
      </c>
      <c r="P29" s="364">
        <v>2905</v>
      </c>
      <c r="Q29" s="363">
        <v>3587</v>
      </c>
      <c r="R29" s="363">
        <v>3749</v>
      </c>
      <c r="S29" s="363">
        <v>4523</v>
      </c>
      <c r="T29" s="363">
        <v>5026</v>
      </c>
      <c r="U29" s="98"/>
      <c r="V29" s="268" t="s">
        <v>1258</v>
      </c>
      <c r="W29" s="259">
        <f>SUM(W3:W28)</f>
        <v>8844</v>
      </c>
      <c r="X29" s="259">
        <f>SUM(X3:X28)</f>
        <v>28300</v>
      </c>
    </row>
    <row r="30" spans="1:24" x14ac:dyDescent="0.45">
      <c r="N30" s="363" t="s">
        <v>204</v>
      </c>
      <c r="O30" s="365">
        <v>6142</v>
      </c>
      <c r="P30" s="365">
        <v>2927</v>
      </c>
      <c r="Q30" s="366">
        <v>3585</v>
      </c>
      <c r="R30" s="366">
        <v>3701</v>
      </c>
      <c r="S30" s="366">
        <v>4510</v>
      </c>
      <c r="T30" s="366">
        <v>4946</v>
      </c>
      <c r="U30" s="98"/>
      <c r="V30" s="98"/>
      <c r="W30" s="98"/>
      <c r="X30" s="98"/>
    </row>
    <row r="31" spans="1:24" x14ac:dyDescent="0.45">
      <c r="N31" s="363" t="s">
        <v>205</v>
      </c>
      <c r="O31" s="364">
        <v>6316</v>
      </c>
      <c r="P31" s="364">
        <v>2987</v>
      </c>
      <c r="Q31" s="363">
        <v>3499</v>
      </c>
      <c r="R31" s="363">
        <v>3680</v>
      </c>
      <c r="S31" s="363">
        <v>4511</v>
      </c>
      <c r="T31" s="363">
        <v>4896</v>
      </c>
      <c r="U31" s="98"/>
      <c r="V31" s="98"/>
      <c r="W31" s="98"/>
      <c r="X31" s="98"/>
    </row>
    <row r="32" spans="1:24" x14ac:dyDescent="0.45">
      <c r="N32" s="363" t="s">
        <v>284</v>
      </c>
      <c r="O32" s="363">
        <v>6106</v>
      </c>
      <c r="P32" s="363">
        <v>3046</v>
      </c>
      <c r="Q32" s="363">
        <v>3273</v>
      </c>
      <c r="R32" s="363">
        <v>3627</v>
      </c>
      <c r="S32" s="363">
        <v>4458</v>
      </c>
      <c r="T32" s="363">
        <v>4756</v>
      </c>
      <c r="U32" s="98"/>
      <c r="V32" s="98"/>
      <c r="W32" s="98"/>
      <c r="X32" s="98"/>
    </row>
    <row r="33" spans="14:24" x14ac:dyDescent="0.45">
      <c r="N33" s="363" t="s">
        <v>568</v>
      </c>
      <c r="O33" s="363">
        <v>6377</v>
      </c>
      <c r="P33" s="363">
        <v>3106</v>
      </c>
      <c r="Q33" s="363">
        <v>3398</v>
      </c>
      <c r="R33" s="363">
        <v>3666</v>
      </c>
      <c r="S33" s="363">
        <v>4463</v>
      </c>
      <c r="T33" s="363">
        <v>4712</v>
      </c>
      <c r="U33" s="98"/>
      <c r="V33" s="98"/>
      <c r="W33" s="98"/>
      <c r="X33" s="98"/>
    </row>
    <row r="34" spans="14:24" x14ac:dyDescent="0.45">
      <c r="N34" s="363" t="s">
        <v>208</v>
      </c>
      <c r="O34" s="363">
        <v>6395</v>
      </c>
      <c r="P34" s="363">
        <v>3110</v>
      </c>
      <c r="Q34" s="363">
        <v>3335</v>
      </c>
      <c r="R34" s="363">
        <v>3657</v>
      </c>
      <c r="S34" s="363">
        <v>4437</v>
      </c>
      <c r="T34" s="363">
        <v>4641</v>
      </c>
      <c r="U34" s="98"/>
      <c r="V34" s="98"/>
      <c r="W34" s="98"/>
      <c r="X34" s="98"/>
    </row>
    <row r="35" spans="14:24" x14ac:dyDescent="0.45">
      <c r="N35" s="363" t="s">
        <v>285</v>
      </c>
      <c r="O35" s="363">
        <v>6664</v>
      </c>
      <c r="P35" s="363">
        <v>3196</v>
      </c>
      <c r="Q35" s="363">
        <v>3209</v>
      </c>
      <c r="R35" s="363">
        <v>3681</v>
      </c>
      <c r="S35" s="363">
        <v>4403</v>
      </c>
      <c r="T35" s="363">
        <v>4495</v>
      </c>
      <c r="U35" s="98"/>
      <c r="V35" s="98"/>
      <c r="W35" s="98"/>
      <c r="X35" s="98"/>
    </row>
    <row r="36" spans="14:24" x14ac:dyDescent="0.45">
      <c r="N36" s="363" t="s">
        <v>286</v>
      </c>
      <c r="O36" s="363">
        <v>6765</v>
      </c>
      <c r="P36" s="363">
        <v>3220</v>
      </c>
      <c r="Q36" s="363">
        <v>3140</v>
      </c>
      <c r="R36" s="363">
        <v>3679</v>
      </c>
      <c r="S36" s="363">
        <v>4325</v>
      </c>
      <c r="T36" s="363">
        <v>4473</v>
      </c>
      <c r="U36" s="98"/>
      <c r="V36" s="98"/>
      <c r="W36" s="98"/>
      <c r="X36" s="98"/>
    </row>
    <row r="37" spans="14:24" x14ac:dyDescent="0.45">
      <c r="N37" s="363" t="s">
        <v>1220</v>
      </c>
      <c r="O37" s="363">
        <v>7047</v>
      </c>
      <c r="P37" s="363">
        <v>3257</v>
      </c>
      <c r="Q37" s="363">
        <v>3083</v>
      </c>
      <c r="R37" s="363">
        <v>3683</v>
      </c>
      <c r="S37" s="363">
        <v>4337</v>
      </c>
      <c r="T37" s="363">
        <v>4398</v>
      </c>
      <c r="U37" s="98"/>
      <c r="V37" s="98"/>
      <c r="W37" s="98"/>
      <c r="X37" s="98"/>
    </row>
    <row r="38" spans="14:24" x14ac:dyDescent="0.45">
      <c r="N38" s="363" t="s">
        <v>212</v>
      </c>
      <c r="O38" s="363">
        <v>7203</v>
      </c>
      <c r="P38" s="363">
        <v>3331</v>
      </c>
      <c r="Q38" s="363">
        <v>3032</v>
      </c>
      <c r="R38" s="363">
        <v>3661</v>
      </c>
      <c r="S38" s="363">
        <v>4332</v>
      </c>
      <c r="T38" s="363">
        <v>4372</v>
      </c>
      <c r="U38" s="98"/>
      <c r="V38" s="98"/>
      <c r="W38" s="98"/>
      <c r="X38" s="98"/>
    </row>
    <row r="39" spans="14:24" x14ac:dyDescent="0.45">
      <c r="N39" s="363" t="s">
        <v>213</v>
      </c>
      <c r="O39" s="363">
        <f>SUM(X2:X6)</f>
        <v>3702</v>
      </c>
      <c r="P39" s="363">
        <f>SUM(X7:X9)</f>
        <v>4621</v>
      </c>
      <c r="Q39" s="363">
        <f>SUM(X10:X12)</f>
        <v>3041</v>
      </c>
      <c r="R39" s="363">
        <f>SUM(X13:X17)</f>
        <v>4662</v>
      </c>
      <c r="S39" s="363">
        <f>SUM(X21:X24)</f>
        <v>4211</v>
      </c>
      <c r="T39" s="363">
        <f>SUM(X25:X27)</f>
        <v>3861</v>
      </c>
      <c r="U39" s="98"/>
      <c r="V39" s="98"/>
      <c r="W39" s="98"/>
      <c r="X39" s="98"/>
    </row>
    <row r="40" spans="14:24" x14ac:dyDescent="0.45">
      <c r="N40" s="363" t="s">
        <v>255</v>
      </c>
      <c r="O40" s="363">
        <v>7197</v>
      </c>
      <c r="P40" s="363">
        <v>3426</v>
      </c>
      <c r="Q40" s="363">
        <v>2964</v>
      </c>
      <c r="R40" s="363">
        <v>3654</v>
      </c>
      <c r="S40" s="363">
        <v>4303</v>
      </c>
      <c r="T40" s="363">
        <v>4294</v>
      </c>
      <c r="U40" s="98"/>
      <c r="V40" s="98"/>
      <c r="W40" s="98"/>
      <c r="X40" s="98"/>
    </row>
    <row r="41" spans="14:24" x14ac:dyDescent="0.45">
      <c r="N41" s="363" t="s">
        <v>135</v>
      </c>
      <c r="O41" s="363">
        <v>7236</v>
      </c>
      <c r="P41" s="363">
        <v>3524</v>
      </c>
      <c r="Q41" s="363">
        <v>2939</v>
      </c>
      <c r="R41" s="363">
        <v>3631</v>
      </c>
      <c r="S41" s="363">
        <v>4279</v>
      </c>
      <c r="T41" s="363">
        <v>4270</v>
      </c>
      <c r="U41" s="98"/>
      <c r="V41" s="98"/>
      <c r="W41" s="98"/>
      <c r="X41" s="98"/>
    </row>
    <row r="42" spans="14:24" x14ac:dyDescent="0.45">
      <c r="N42" s="363" t="s">
        <v>137</v>
      </c>
      <c r="O42" s="363">
        <v>7275</v>
      </c>
      <c r="P42" s="363">
        <v>3555</v>
      </c>
      <c r="Q42" s="363">
        <v>2912</v>
      </c>
      <c r="R42" s="363">
        <v>3586</v>
      </c>
      <c r="S42" s="363">
        <v>4220</v>
      </c>
      <c r="T42" s="363">
        <v>4262</v>
      </c>
      <c r="U42" s="98"/>
      <c r="V42" s="98"/>
      <c r="W42" s="98"/>
      <c r="X42" s="98"/>
    </row>
    <row r="43" spans="14:24" x14ac:dyDescent="0.45">
      <c r="N43" s="363" t="s">
        <v>288</v>
      </c>
      <c r="O43" s="363">
        <v>7312</v>
      </c>
      <c r="P43" s="363">
        <v>3576</v>
      </c>
      <c r="Q43" s="363">
        <v>2917</v>
      </c>
      <c r="R43" s="363">
        <v>3546</v>
      </c>
      <c r="S43" s="363">
        <v>4156</v>
      </c>
      <c r="T43" s="363">
        <v>4229</v>
      </c>
      <c r="U43" s="98"/>
      <c r="V43" s="98"/>
      <c r="W43" s="98"/>
      <c r="X43" s="98"/>
    </row>
  </sheetData>
  <phoneticPr fontId="3"/>
  <printOptions horizontalCentered="1" verticalCentered="1"/>
  <pageMargins left="0.70866141732283472" right="0.70866141732283472" top="0.55118110236220474" bottom="0.55118110236220474" header="0.31496062992125984" footer="0.31496062992125984"/>
  <pageSetup paperSize="9" scale="87" orientation="landscape" r:id="rId1"/>
  <headerFooter alignWithMargins="0">
    <oddFooter>&amp;C29</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3A228-EF49-4D8F-B0D5-CE3D69EEAA3B}">
  <sheetPr>
    <tabColor rgb="FFFFFF00"/>
    <pageSetUpPr fitToPage="1"/>
  </sheetPr>
  <dimension ref="A1:L44"/>
  <sheetViews>
    <sheetView view="pageBreakPreview" zoomScaleNormal="100" zoomScaleSheetLayoutView="100" workbookViewId="0">
      <selection activeCell="D14" sqref="D14"/>
    </sheetView>
  </sheetViews>
  <sheetFormatPr defaultColWidth="8.09765625" defaultRowHeight="13.2" x14ac:dyDescent="0.45"/>
  <cols>
    <col min="1" max="1" width="20.69921875" style="33" customWidth="1"/>
    <col min="2" max="2" width="23.19921875" style="33" bestFit="1" customWidth="1"/>
    <col min="3" max="16384" width="8.09765625" style="33"/>
  </cols>
  <sheetData>
    <row r="1" spans="1:2" ht="21.75" customHeight="1" x14ac:dyDescent="0.45">
      <c r="A1" s="161" t="s">
        <v>1352</v>
      </c>
      <c r="B1" s="98"/>
    </row>
    <row r="2" spans="1:2" ht="13.5" customHeight="1" x14ac:dyDescent="0.45">
      <c r="A2" s="96"/>
      <c r="B2" s="98"/>
    </row>
    <row r="3" spans="1:2" x14ac:dyDescent="0.45">
      <c r="A3" s="240"/>
      <c r="B3" s="32" t="s">
        <v>1353</v>
      </c>
    </row>
    <row r="4" spans="1:2" x14ac:dyDescent="0.45">
      <c r="A4" s="164" t="s">
        <v>195</v>
      </c>
      <c r="B4" s="164" t="s">
        <v>1354</v>
      </c>
    </row>
    <row r="5" spans="1:2" x14ac:dyDescent="0.45">
      <c r="A5" s="167" t="s">
        <v>199</v>
      </c>
      <c r="B5" s="368">
        <v>583</v>
      </c>
    </row>
    <row r="6" spans="1:2" x14ac:dyDescent="0.45">
      <c r="A6" s="167" t="s">
        <v>200</v>
      </c>
      <c r="B6" s="368">
        <v>585</v>
      </c>
    </row>
    <row r="7" spans="1:2" x14ac:dyDescent="0.45">
      <c r="A7" s="167" t="s">
        <v>201</v>
      </c>
      <c r="B7" s="368">
        <v>650</v>
      </c>
    </row>
    <row r="8" spans="1:2" x14ac:dyDescent="0.45">
      <c r="A8" s="167" t="s">
        <v>202</v>
      </c>
      <c r="B8" s="368">
        <v>638</v>
      </c>
    </row>
    <row r="9" spans="1:2" x14ac:dyDescent="0.45">
      <c r="A9" s="167" t="s">
        <v>203</v>
      </c>
      <c r="B9" s="368">
        <v>670</v>
      </c>
    </row>
    <row r="10" spans="1:2" x14ac:dyDescent="0.45">
      <c r="A10" s="167" t="s">
        <v>204</v>
      </c>
      <c r="B10" s="368">
        <v>691</v>
      </c>
    </row>
    <row r="11" spans="1:2" x14ac:dyDescent="0.45">
      <c r="A11" s="167" t="s">
        <v>205</v>
      </c>
      <c r="B11" s="368">
        <v>721</v>
      </c>
    </row>
    <row r="12" spans="1:2" x14ac:dyDescent="0.45">
      <c r="A12" s="167" t="s">
        <v>284</v>
      </c>
      <c r="B12" s="368">
        <v>762</v>
      </c>
    </row>
    <row r="13" spans="1:2" x14ac:dyDescent="0.45">
      <c r="A13" s="167" t="s">
        <v>568</v>
      </c>
      <c r="B13" s="368">
        <v>781</v>
      </c>
    </row>
    <row r="14" spans="1:2" x14ac:dyDescent="0.45">
      <c r="A14" s="167" t="s">
        <v>1242</v>
      </c>
      <c r="B14" s="368">
        <v>782</v>
      </c>
    </row>
    <row r="15" spans="1:2" x14ac:dyDescent="0.45">
      <c r="A15" s="167" t="s">
        <v>285</v>
      </c>
      <c r="B15" s="368">
        <v>773</v>
      </c>
    </row>
    <row r="16" spans="1:2" x14ac:dyDescent="0.45">
      <c r="A16" s="167" t="s">
        <v>286</v>
      </c>
      <c r="B16" s="368">
        <v>781</v>
      </c>
    </row>
    <row r="17" spans="1:12" x14ac:dyDescent="0.45">
      <c r="A17" s="167" t="s">
        <v>1220</v>
      </c>
      <c r="B17" s="368">
        <v>785</v>
      </c>
    </row>
    <row r="18" spans="1:12" ht="14.4" x14ac:dyDescent="0.45">
      <c r="A18" s="167" t="s">
        <v>212</v>
      </c>
      <c r="B18" s="368">
        <v>821</v>
      </c>
      <c r="L18" s="34"/>
    </row>
    <row r="19" spans="1:12" x14ac:dyDescent="0.45">
      <c r="A19" s="167" t="s">
        <v>213</v>
      </c>
      <c r="B19" s="368">
        <v>873</v>
      </c>
    </row>
    <row r="20" spans="1:12" x14ac:dyDescent="0.45">
      <c r="A20" s="167" t="s">
        <v>255</v>
      </c>
      <c r="B20" s="368">
        <v>909</v>
      </c>
    </row>
    <row r="21" spans="1:12" x14ac:dyDescent="0.45">
      <c r="A21" s="167" t="s">
        <v>287</v>
      </c>
      <c r="B21" s="368">
        <v>916</v>
      </c>
    </row>
    <row r="22" spans="1:12" x14ac:dyDescent="0.45">
      <c r="A22" s="167" t="s">
        <v>569</v>
      </c>
      <c r="B22" s="368">
        <v>964</v>
      </c>
    </row>
    <row r="23" spans="1:12" x14ac:dyDescent="0.45">
      <c r="A23" s="167" t="s">
        <v>570</v>
      </c>
      <c r="B23" s="368">
        <v>1006</v>
      </c>
    </row>
    <row r="24" spans="1:12" x14ac:dyDescent="0.45">
      <c r="A24" s="163" t="s">
        <v>373</v>
      </c>
      <c r="B24" s="163"/>
    </row>
    <row r="43" ht="6.75" customHeight="1" x14ac:dyDescent="0.45"/>
    <row r="44" hidden="1" x14ac:dyDescent="0.45"/>
  </sheetData>
  <phoneticPr fontId="3"/>
  <printOptions horizontalCentered="1" verticalCentered="1"/>
  <pageMargins left="0.70866141732283472" right="0.70866141732283472" top="0.74803149606299213" bottom="0.74803149606299213" header="0.31496062992125984" footer="0.31496062992125984"/>
  <pageSetup paperSize="9" scale="82" orientation="landscape" r:id="rId1"/>
  <headerFooter alignWithMargins="0">
    <oddFooter>&amp;C30</oddFooter>
  </headerFooter>
  <rowBreaks count="1" manualBreakCount="1">
    <brk id="43" max="10"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544F2-33BA-4D06-AE6D-633021CA6EA2}">
  <sheetPr>
    <tabColor rgb="FFFFFF00"/>
    <pageSetUpPr fitToPage="1"/>
  </sheetPr>
  <dimension ref="A1:L29"/>
  <sheetViews>
    <sheetView view="pageBreakPreview" zoomScaleNormal="100" zoomScaleSheetLayoutView="100" workbookViewId="0">
      <selection activeCell="D14" sqref="D14"/>
    </sheetView>
  </sheetViews>
  <sheetFormatPr defaultColWidth="8.09765625" defaultRowHeight="13.2" x14ac:dyDescent="0.45"/>
  <cols>
    <col min="1" max="2" width="18.296875" style="33" customWidth="1"/>
    <col min="3" max="3" width="8.09765625" style="33"/>
    <col min="4" max="4" width="8.296875" style="33" bestFit="1" customWidth="1"/>
    <col min="5" max="5" width="21.3984375" style="33" bestFit="1" customWidth="1"/>
    <col min="6" max="16384" width="8.09765625" style="33"/>
  </cols>
  <sheetData>
    <row r="1" spans="1:3" ht="22.5" customHeight="1" x14ac:dyDescent="0.45">
      <c r="A1" s="161" t="s">
        <v>1355</v>
      </c>
      <c r="B1" s="98"/>
    </row>
    <row r="2" spans="1:3" x14ac:dyDescent="0.45">
      <c r="A2" s="98"/>
      <c r="B2" s="98"/>
    </row>
    <row r="3" spans="1:3" ht="18" customHeight="1" x14ac:dyDescent="0.45">
      <c r="A3" s="98"/>
      <c r="B3" s="240" t="s">
        <v>1356</v>
      </c>
    </row>
    <row r="4" spans="1:3" ht="18" customHeight="1" x14ac:dyDescent="0.45">
      <c r="A4" s="164" t="s">
        <v>1357</v>
      </c>
      <c r="B4" s="164" t="s">
        <v>1358</v>
      </c>
      <c r="C4" s="22"/>
    </row>
    <row r="5" spans="1:3" ht="18" customHeight="1" x14ac:dyDescent="0.45">
      <c r="A5" s="254" t="s">
        <v>1359</v>
      </c>
      <c r="B5" s="369">
        <v>62</v>
      </c>
    </row>
    <row r="6" spans="1:3" ht="18" customHeight="1" x14ac:dyDescent="0.45">
      <c r="A6" s="254" t="s">
        <v>1360</v>
      </c>
      <c r="B6" s="369">
        <v>234</v>
      </c>
    </row>
    <row r="7" spans="1:3" ht="18" customHeight="1" x14ac:dyDescent="0.45">
      <c r="A7" s="254" t="s">
        <v>1361</v>
      </c>
      <c r="B7" s="369">
        <v>73</v>
      </c>
    </row>
    <row r="8" spans="1:3" ht="18" customHeight="1" x14ac:dyDescent="0.45">
      <c r="A8" s="254" t="s">
        <v>1362</v>
      </c>
      <c r="B8" s="369">
        <v>130</v>
      </c>
    </row>
    <row r="9" spans="1:3" ht="18" customHeight="1" x14ac:dyDescent="0.45">
      <c r="A9" s="254" t="s">
        <v>1363</v>
      </c>
      <c r="B9" s="369">
        <v>129</v>
      </c>
    </row>
    <row r="10" spans="1:3" ht="18" customHeight="1" x14ac:dyDescent="0.45">
      <c r="A10" s="254" t="s">
        <v>1364</v>
      </c>
      <c r="B10" s="369">
        <v>192</v>
      </c>
    </row>
    <row r="11" spans="1:3" ht="18" customHeight="1" x14ac:dyDescent="0.45">
      <c r="A11" s="254" t="s">
        <v>1365</v>
      </c>
      <c r="B11" s="369">
        <v>65</v>
      </c>
    </row>
    <row r="12" spans="1:3" ht="18" customHeight="1" x14ac:dyDescent="0.45">
      <c r="A12" s="254" t="s">
        <v>1366</v>
      </c>
      <c r="B12" s="369">
        <v>181</v>
      </c>
    </row>
    <row r="13" spans="1:3" ht="18" customHeight="1" x14ac:dyDescent="0.45">
      <c r="A13" s="254" t="s">
        <v>1367</v>
      </c>
      <c r="B13" s="369">
        <v>182</v>
      </c>
    </row>
    <row r="14" spans="1:3" ht="18" customHeight="1" x14ac:dyDescent="0.45">
      <c r="A14" s="254" t="s">
        <v>1368</v>
      </c>
      <c r="B14" s="369">
        <v>131</v>
      </c>
    </row>
    <row r="15" spans="1:3" ht="18" customHeight="1" x14ac:dyDescent="0.45">
      <c r="A15" s="254" t="s">
        <v>1369</v>
      </c>
      <c r="B15" s="369">
        <v>99</v>
      </c>
    </row>
    <row r="16" spans="1:3" ht="18" customHeight="1" x14ac:dyDescent="0.45">
      <c r="A16" s="254" t="s">
        <v>1370</v>
      </c>
      <c r="B16" s="369">
        <v>135</v>
      </c>
    </row>
    <row r="17" spans="1:12" ht="18" customHeight="1" x14ac:dyDescent="0.45">
      <c r="A17" s="254" t="s">
        <v>1371</v>
      </c>
      <c r="B17" s="369">
        <v>0</v>
      </c>
    </row>
    <row r="18" spans="1:12" ht="18" customHeight="1" x14ac:dyDescent="0.45">
      <c r="A18" s="254" t="s">
        <v>1372</v>
      </c>
      <c r="B18" s="370">
        <v>0</v>
      </c>
      <c r="L18" s="34"/>
    </row>
    <row r="19" spans="1:12" ht="18" customHeight="1" x14ac:dyDescent="0.45">
      <c r="A19" s="254" t="s">
        <v>1373</v>
      </c>
      <c r="B19" s="369">
        <v>0</v>
      </c>
    </row>
    <row r="20" spans="1:12" ht="18" customHeight="1" x14ac:dyDescent="0.45">
      <c r="A20" s="254" t="s">
        <v>1374</v>
      </c>
      <c r="B20" s="369">
        <v>0</v>
      </c>
    </row>
    <row r="21" spans="1:12" ht="18" customHeight="1" x14ac:dyDescent="0.45">
      <c r="A21" s="254" t="s">
        <v>1375</v>
      </c>
      <c r="B21" s="369">
        <v>0</v>
      </c>
    </row>
    <row r="22" spans="1:12" ht="18" customHeight="1" x14ac:dyDescent="0.45">
      <c r="A22" s="254" t="s">
        <v>1376</v>
      </c>
      <c r="B22" s="369">
        <v>0</v>
      </c>
    </row>
    <row r="23" spans="1:12" ht="18" customHeight="1" x14ac:dyDescent="0.45">
      <c r="A23" s="254" t="s">
        <v>1377</v>
      </c>
      <c r="B23" s="369">
        <v>41</v>
      </c>
    </row>
    <row r="24" spans="1:12" ht="18" customHeight="1" x14ac:dyDescent="0.45">
      <c r="A24" s="254" t="s">
        <v>1378</v>
      </c>
      <c r="B24" s="369">
        <v>0</v>
      </c>
    </row>
    <row r="25" spans="1:12" ht="18" customHeight="1" x14ac:dyDescent="0.45">
      <c r="A25" s="254" t="s">
        <v>1379</v>
      </c>
      <c r="B25" s="369">
        <v>29</v>
      </c>
    </row>
    <row r="26" spans="1:12" ht="18" customHeight="1" x14ac:dyDescent="0.45">
      <c r="A26" s="254" t="s">
        <v>1380</v>
      </c>
      <c r="B26" s="369">
        <v>49</v>
      </c>
    </row>
    <row r="27" spans="1:12" ht="18" customHeight="1" x14ac:dyDescent="0.45">
      <c r="A27" s="254" t="s">
        <v>1381</v>
      </c>
      <c r="B27" s="369">
        <v>43</v>
      </c>
    </row>
    <row r="28" spans="1:12" ht="18" customHeight="1" x14ac:dyDescent="0.45">
      <c r="A28" s="167" t="s">
        <v>1382</v>
      </c>
      <c r="B28" s="371">
        <f>SUM(B5:B27)</f>
        <v>1775</v>
      </c>
    </row>
    <row r="29" spans="1:12" ht="18" customHeight="1" x14ac:dyDescent="0.45">
      <c r="A29" s="163" t="s">
        <v>1383</v>
      </c>
      <c r="B29" s="163"/>
    </row>
  </sheetData>
  <phoneticPr fontId="3"/>
  <printOptions horizontalCentered="1" verticalCentered="1"/>
  <pageMargins left="0.70866141732283472" right="0.70866141732283472" top="0.74803149606299213" bottom="0.74803149606299213" header="0.31496062992125984" footer="0.31496062992125984"/>
  <pageSetup paperSize="9" scale="91" orientation="landscape" r:id="rId1"/>
  <headerFooter alignWithMargins="0">
    <oddFooter>&amp;C31</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DA3B6-F46C-4014-BCE0-4FF43125C38E}">
  <sheetPr>
    <tabColor rgb="FFFFFF00"/>
    <pageSetUpPr fitToPage="1"/>
  </sheetPr>
  <dimension ref="A1:H24"/>
  <sheetViews>
    <sheetView view="pageBreakPreview" topLeftCell="A13" zoomScaleNormal="100" zoomScaleSheetLayoutView="100" workbookViewId="0">
      <selection activeCell="D14" sqref="D14"/>
    </sheetView>
  </sheetViews>
  <sheetFormatPr defaultColWidth="8.09765625" defaultRowHeight="13.2" x14ac:dyDescent="0.45"/>
  <cols>
    <col min="1" max="1" width="8.09765625" style="37"/>
    <col min="2" max="5" width="9.796875" style="37" customWidth="1"/>
    <col min="6" max="16384" width="8.09765625" style="37"/>
  </cols>
  <sheetData>
    <row r="1" spans="1:8" ht="21.75" customHeight="1" x14ac:dyDescent="0.45">
      <c r="A1" s="161" t="s">
        <v>68</v>
      </c>
      <c r="B1" s="163"/>
      <c r="C1" s="163"/>
      <c r="D1" s="163"/>
      <c r="E1" s="163"/>
      <c r="F1" s="98"/>
      <c r="G1" s="98"/>
      <c r="H1" s="98"/>
    </row>
    <row r="2" spans="1:8" x14ac:dyDescent="0.45">
      <c r="A2" s="163"/>
      <c r="B2" s="163"/>
      <c r="C2" s="163"/>
      <c r="D2" s="163"/>
      <c r="E2" s="163"/>
      <c r="F2" s="98"/>
      <c r="G2" s="98"/>
      <c r="H2" s="98"/>
    </row>
    <row r="3" spans="1:8" x14ac:dyDescent="0.45">
      <c r="A3" s="164" t="s">
        <v>260</v>
      </c>
      <c r="B3" s="164" t="s">
        <v>561</v>
      </c>
      <c r="C3" s="164" t="s">
        <v>562</v>
      </c>
      <c r="D3" s="164" t="s">
        <v>563</v>
      </c>
      <c r="E3" s="164" t="s">
        <v>564</v>
      </c>
      <c r="F3" s="98"/>
      <c r="G3" s="98"/>
      <c r="H3" s="98"/>
    </row>
    <row r="4" spans="1:8" x14ac:dyDescent="0.45">
      <c r="A4" s="167" t="s">
        <v>565</v>
      </c>
      <c r="B4" s="178">
        <v>93</v>
      </c>
      <c r="C4" s="178">
        <v>99</v>
      </c>
      <c r="D4" s="178">
        <v>458</v>
      </c>
      <c r="E4" s="178">
        <v>80</v>
      </c>
      <c r="F4" s="98"/>
      <c r="G4" s="98"/>
      <c r="H4" s="98"/>
    </row>
    <row r="5" spans="1:8" x14ac:dyDescent="0.45">
      <c r="A5" s="167" t="s">
        <v>200</v>
      </c>
      <c r="B5" s="178">
        <v>90</v>
      </c>
      <c r="C5" s="178">
        <v>101</v>
      </c>
      <c r="D5" s="178">
        <v>494</v>
      </c>
      <c r="E5" s="178">
        <v>105</v>
      </c>
      <c r="F5" s="98"/>
      <c r="G5" s="98"/>
      <c r="H5" s="98"/>
    </row>
    <row r="6" spans="1:8" x14ac:dyDescent="0.45">
      <c r="A6" s="167" t="s">
        <v>201</v>
      </c>
      <c r="B6" s="178">
        <v>77</v>
      </c>
      <c r="C6" s="178">
        <v>93</v>
      </c>
      <c r="D6" s="178">
        <v>426</v>
      </c>
      <c r="E6" s="178">
        <v>77</v>
      </c>
      <c r="F6" s="98"/>
      <c r="G6" s="98"/>
      <c r="H6" s="98"/>
    </row>
    <row r="7" spans="1:8" x14ac:dyDescent="0.45">
      <c r="A7" s="167" t="s">
        <v>202</v>
      </c>
      <c r="B7" s="178">
        <v>69</v>
      </c>
      <c r="C7" s="178">
        <v>108</v>
      </c>
      <c r="D7" s="178">
        <v>478</v>
      </c>
      <c r="E7" s="178">
        <v>82</v>
      </c>
      <c r="F7" s="98"/>
      <c r="G7" s="98"/>
      <c r="H7" s="98"/>
    </row>
    <row r="8" spans="1:8" x14ac:dyDescent="0.45">
      <c r="A8" s="167" t="s">
        <v>566</v>
      </c>
      <c r="B8" s="178">
        <v>89</v>
      </c>
      <c r="C8" s="178">
        <v>154</v>
      </c>
      <c r="D8" s="178">
        <v>646</v>
      </c>
      <c r="E8" s="178">
        <v>110</v>
      </c>
      <c r="F8" s="98"/>
      <c r="G8" s="98"/>
      <c r="H8" s="98"/>
    </row>
    <row r="9" spans="1:8" x14ac:dyDescent="0.45">
      <c r="A9" s="167" t="s">
        <v>567</v>
      </c>
      <c r="B9" s="178">
        <v>81</v>
      </c>
      <c r="C9" s="178">
        <v>98</v>
      </c>
      <c r="D9" s="178">
        <v>524</v>
      </c>
      <c r="E9" s="178">
        <v>71</v>
      </c>
      <c r="F9" s="98"/>
      <c r="G9" s="98"/>
      <c r="H9" s="98"/>
    </row>
    <row r="10" spans="1:8" x14ac:dyDescent="0.45">
      <c r="A10" s="167" t="s">
        <v>205</v>
      </c>
      <c r="B10" s="178">
        <v>78</v>
      </c>
      <c r="C10" s="178">
        <v>133</v>
      </c>
      <c r="D10" s="178">
        <v>570</v>
      </c>
      <c r="E10" s="178">
        <v>61</v>
      </c>
      <c r="F10" s="98"/>
      <c r="G10" s="98"/>
      <c r="H10" s="98"/>
    </row>
    <row r="11" spans="1:8" x14ac:dyDescent="0.45">
      <c r="A11" s="167" t="s">
        <v>206</v>
      </c>
      <c r="B11" s="178">
        <v>61</v>
      </c>
      <c r="C11" s="178">
        <v>121</v>
      </c>
      <c r="D11" s="178">
        <v>557</v>
      </c>
      <c r="E11" s="178">
        <v>46</v>
      </c>
      <c r="F11" s="98"/>
      <c r="G11" s="98"/>
      <c r="H11" s="98"/>
    </row>
    <row r="12" spans="1:8" x14ac:dyDescent="0.45">
      <c r="A12" s="167" t="s">
        <v>568</v>
      </c>
      <c r="B12" s="178">
        <v>78</v>
      </c>
      <c r="C12" s="178">
        <v>123</v>
      </c>
      <c r="D12" s="178">
        <v>620</v>
      </c>
      <c r="E12" s="178">
        <v>52</v>
      </c>
      <c r="F12" s="98"/>
      <c r="G12" s="98"/>
      <c r="H12" s="98"/>
    </row>
    <row r="13" spans="1:8" x14ac:dyDescent="0.45">
      <c r="A13" s="167" t="s">
        <v>208</v>
      </c>
      <c r="B13" s="178">
        <v>80</v>
      </c>
      <c r="C13" s="178">
        <v>129</v>
      </c>
      <c r="D13" s="178">
        <v>578</v>
      </c>
      <c r="E13" s="178">
        <v>76</v>
      </c>
      <c r="F13" s="98"/>
      <c r="G13" s="98"/>
      <c r="H13" s="98"/>
    </row>
    <row r="14" spans="1:8" x14ac:dyDescent="0.45">
      <c r="A14" s="167" t="s">
        <v>285</v>
      </c>
      <c r="B14" s="178">
        <v>77</v>
      </c>
      <c r="C14" s="178">
        <v>128</v>
      </c>
      <c r="D14" s="178">
        <v>657</v>
      </c>
      <c r="E14" s="178">
        <v>65</v>
      </c>
      <c r="F14" s="93"/>
      <c r="G14" s="98"/>
      <c r="H14" s="98"/>
    </row>
    <row r="15" spans="1:8" x14ac:dyDescent="0.45">
      <c r="A15" s="167" t="s">
        <v>286</v>
      </c>
      <c r="B15" s="178">
        <v>73</v>
      </c>
      <c r="C15" s="178">
        <v>134</v>
      </c>
      <c r="D15" s="178">
        <v>627</v>
      </c>
      <c r="E15" s="178">
        <v>79</v>
      </c>
      <c r="F15" s="93"/>
      <c r="G15" s="98"/>
      <c r="H15" s="98"/>
    </row>
    <row r="16" spans="1:8" x14ac:dyDescent="0.45">
      <c r="A16" s="167" t="s">
        <v>211</v>
      </c>
      <c r="B16" s="178">
        <v>64</v>
      </c>
      <c r="C16" s="178">
        <v>112</v>
      </c>
      <c r="D16" s="178">
        <v>572</v>
      </c>
      <c r="E16" s="178">
        <v>68</v>
      </c>
      <c r="F16" s="93"/>
      <c r="G16" s="98"/>
      <c r="H16" s="98"/>
    </row>
    <row r="17" spans="1:8" x14ac:dyDescent="0.45">
      <c r="A17" s="167" t="s">
        <v>212</v>
      </c>
      <c r="B17" s="178">
        <v>73</v>
      </c>
      <c r="C17" s="178">
        <v>168</v>
      </c>
      <c r="D17" s="178">
        <v>645</v>
      </c>
      <c r="E17" s="178">
        <v>75</v>
      </c>
      <c r="F17" s="93"/>
      <c r="G17" s="98"/>
      <c r="H17" s="98"/>
    </row>
    <row r="18" spans="1:8" x14ac:dyDescent="0.45">
      <c r="A18" s="167" t="s">
        <v>129</v>
      </c>
      <c r="B18" s="178">
        <v>46</v>
      </c>
      <c r="C18" s="178">
        <v>145</v>
      </c>
      <c r="D18" s="178">
        <v>598</v>
      </c>
      <c r="E18" s="178">
        <v>89</v>
      </c>
      <c r="F18" s="93"/>
      <c r="G18" s="98"/>
      <c r="H18" s="98"/>
    </row>
    <row r="19" spans="1:8" x14ac:dyDescent="0.45">
      <c r="A19" s="167" t="s">
        <v>255</v>
      </c>
      <c r="B19" s="178">
        <v>62</v>
      </c>
      <c r="C19" s="178">
        <v>176</v>
      </c>
      <c r="D19" s="178">
        <v>627</v>
      </c>
      <c r="E19" s="178">
        <v>98</v>
      </c>
      <c r="F19" s="93"/>
      <c r="G19" s="98"/>
      <c r="H19" s="98"/>
    </row>
    <row r="20" spans="1:8" x14ac:dyDescent="0.45">
      <c r="A20" s="167" t="s">
        <v>135</v>
      </c>
      <c r="B20" s="178">
        <v>62</v>
      </c>
      <c r="C20" s="178">
        <v>165</v>
      </c>
      <c r="D20" s="178">
        <v>807</v>
      </c>
      <c r="E20" s="178">
        <v>104</v>
      </c>
      <c r="F20" s="98"/>
      <c r="G20" s="98"/>
      <c r="H20" s="98"/>
    </row>
    <row r="21" spans="1:8" x14ac:dyDescent="0.45">
      <c r="A21" s="167" t="s">
        <v>569</v>
      </c>
      <c r="B21" s="178">
        <v>86</v>
      </c>
      <c r="C21" s="178">
        <v>217</v>
      </c>
      <c r="D21" s="178">
        <v>952</v>
      </c>
      <c r="E21" s="178">
        <v>126</v>
      </c>
      <c r="F21" s="98"/>
      <c r="G21" s="98"/>
      <c r="H21" s="98"/>
    </row>
    <row r="22" spans="1:8" x14ac:dyDescent="0.45">
      <c r="A22" s="167" t="s">
        <v>570</v>
      </c>
      <c r="B22" s="178">
        <v>54</v>
      </c>
      <c r="C22" s="178">
        <v>177</v>
      </c>
      <c r="D22" s="178">
        <v>744</v>
      </c>
      <c r="E22" s="178">
        <v>112</v>
      </c>
      <c r="F22" s="264" t="s">
        <v>571</v>
      </c>
      <c r="G22" s="98"/>
      <c r="H22" s="98"/>
    </row>
    <row r="23" spans="1:8" x14ac:dyDescent="0.45">
      <c r="A23" s="163" t="s">
        <v>312</v>
      </c>
      <c r="B23" s="98"/>
      <c r="C23" s="98"/>
      <c r="D23" s="98"/>
      <c r="E23" s="98"/>
      <c r="F23" s="98"/>
      <c r="G23" s="98"/>
      <c r="H23" s="98"/>
    </row>
    <row r="24" spans="1:8" x14ac:dyDescent="0.45">
      <c r="A24" s="98"/>
      <c r="B24" s="98"/>
      <c r="C24" s="98"/>
      <c r="D24" s="98"/>
      <c r="E24" s="98"/>
      <c r="F24" s="98"/>
      <c r="G24" s="98"/>
      <c r="H24" s="98"/>
    </row>
  </sheetData>
  <phoneticPr fontId="3"/>
  <printOptions horizontalCentered="1" verticalCentered="1"/>
  <pageMargins left="0.70866141732283472" right="0.70866141732283472" top="0.74803149606299213" bottom="0.74803149606299213" header="0.31496062992125984" footer="0.31496062992125984"/>
  <pageSetup paperSize="9" scale="88" orientation="landscape" r:id="rId1"/>
  <headerFooter alignWithMargins="0">
    <oddFooter>&amp;C32</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B2E70-43D5-40CD-A17A-F67D463ED464}">
  <sheetPr>
    <tabColor rgb="FFFFFF00"/>
    <pageSetUpPr fitToPage="1"/>
  </sheetPr>
  <dimension ref="A1:F25"/>
  <sheetViews>
    <sheetView view="pageBreakPreview" topLeftCell="A13" zoomScaleNormal="100" zoomScaleSheetLayoutView="100" workbookViewId="0">
      <selection activeCell="D14" sqref="D14"/>
    </sheetView>
  </sheetViews>
  <sheetFormatPr defaultColWidth="8.09765625" defaultRowHeight="13.2" x14ac:dyDescent="0.45"/>
  <cols>
    <col min="1" max="1" width="8.09765625" style="37"/>
    <col min="2" max="5" width="9.796875" style="37" customWidth="1"/>
    <col min="6" max="9" width="8.09765625" style="37"/>
    <col min="10" max="10" width="8.19921875" style="37" customWidth="1"/>
    <col min="11" max="16384" width="8.09765625" style="37"/>
  </cols>
  <sheetData>
    <row r="1" spans="1:6" ht="21.75" customHeight="1" x14ac:dyDescent="0.45">
      <c r="A1" s="161" t="s">
        <v>572</v>
      </c>
      <c r="B1" s="98"/>
      <c r="C1" s="98"/>
      <c r="D1" s="98"/>
      <c r="E1" s="98"/>
      <c r="F1" s="98"/>
    </row>
    <row r="2" spans="1:6" x14ac:dyDescent="0.45">
      <c r="A2" s="98"/>
      <c r="B2" s="98"/>
      <c r="C2" s="98"/>
      <c r="D2" s="98"/>
      <c r="E2" s="98"/>
      <c r="F2" s="98"/>
    </row>
    <row r="3" spans="1:6" x14ac:dyDescent="0.45">
      <c r="A3" s="164" t="s">
        <v>260</v>
      </c>
      <c r="B3" s="164" t="s">
        <v>573</v>
      </c>
      <c r="C3" s="164" t="s">
        <v>574</v>
      </c>
      <c r="D3" s="164" t="s">
        <v>575</v>
      </c>
      <c r="E3" s="164" t="s">
        <v>564</v>
      </c>
      <c r="F3" s="98"/>
    </row>
    <row r="4" spans="1:6" x14ac:dyDescent="0.45">
      <c r="A4" s="167" t="s">
        <v>576</v>
      </c>
      <c r="B4" s="178">
        <v>4</v>
      </c>
      <c r="C4" s="178">
        <v>0</v>
      </c>
      <c r="D4" s="178">
        <v>3</v>
      </c>
      <c r="E4" s="178">
        <v>4</v>
      </c>
      <c r="F4" s="98"/>
    </row>
    <row r="5" spans="1:6" x14ac:dyDescent="0.45">
      <c r="A5" s="167" t="s">
        <v>565</v>
      </c>
      <c r="B5" s="178">
        <v>3</v>
      </c>
      <c r="C5" s="178">
        <v>0</v>
      </c>
      <c r="D5" s="178">
        <v>1</v>
      </c>
      <c r="E5" s="178">
        <v>4</v>
      </c>
      <c r="F5" s="98"/>
    </row>
    <row r="6" spans="1:6" x14ac:dyDescent="0.45">
      <c r="A6" s="167" t="s">
        <v>200</v>
      </c>
      <c r="B6" s="178">
        <v>3</v>
      </c>
      <c r="C6" s="178">
        <v>0</v>
      </c>
      <c r="D6" s="178">
        <v>3</v>
      </c>
      <c r="E6" s="178">
        <v>6</v>
      </c>
      <c r="F6" s="98"/>
    </row>
    <row r="7" spans="1:6" x14ac:dyDescent="0.45">
      <c r="A7" s="167" t="s">
        <v>201</v>
      </c>
      <c r="B7" s="178">
        <v>5</v>
      </c>
      <c r="C7" s="178">
        <v>0</v>
      </c>
      <c r="D7" s="178">
        <v>0</v>
      </c>
      <c r="E7" s="178">
        <v>3</v>
      </c>
      <c r="F7" s="98"/>
    </row>
    <row r="8" spans="1:6" x14ac:dyDescent="0.45">
      <c r="A8" s="167" t="s">
        <v>202</v>
      </c>
      <c r="B8" s="178">
        <v>4</v>
      </c>
      <c r="C8" s="178">
        <v>0</v>
      </c>
      <c r="D8" s="178">
        <v>1</v>
      </c>
      <c r="E8" s="178">
        <v>6</v>
      </c>
      <c r="F8" s="98"/>
    </row>
    <row r="9" spans="1:6" x14ac:dyDescent="0.45">
      <c r="A9" s="167" t="s">
        <v>566</v>
      </c>
      <c r="B9" s="178">
        <v>5</v>
      </c>
      <c r="C9" s="178">
        <v>0</v>
      </c>
      <c r="D9" s="178">
        <v>1</v>
      </c>
      <c r="E9" s="178">
        <v>5</v>
      </c>
      <c r="F9" s="98"/>
    </row>
    <row r="10" spans="1:6" x14ac:dyDescent="0.45">
      <c r="A10" s="167" t="s">
        <v>567</v>
      </c>
      <c r="B10" s="178">
        <v>6</v>
      </c>
      <c r="C10" s="178">
        <v>1</v>
      </c>
      <c r="D10" s="178">
        <v>1</v>
      </c>
      <c r="E10" s="178">
        <v>5</v>
      </c>
      <c r="F10" s="98"/>
    </row>
    <row r="11" spans="1:6" x14ac:dyDescent="0.45">
      <c r="A11" s="167" t="s">
        <v>205</v>
      </c>
      <c r="B11" s="178">
        <v>1</v>
      </c>
      <c r="C11" s="178">
        <v>0</v>
      </c>
      <c r="D11" s="178">
        <v>0</v>
      </c>
      <c r="E11" s="178">
        <v>2</v>
      </c>
      <c r="F11" s="98"/>
    </row>
    <row r="12" spans="1:6" x14ac:dyDescent="0.45">
      <c r="A12" s="167" t="s">
        <v>284</v>
      </c>
      <c r="B12" s="178">
        <v>6</v>
      </c>
      <c r="C12" s="178">
        <v>0</v>
      </c>
      <c r="D12" s="178">
        <v>0</v>
      </c>
      <c r="E12" s="178">
        <v>8</v>
      </c>
      <c r="F12" s="98"/>
    </row>
    <row r="13" spans="1:6" x14ac:dyDescent="0.45">
      <c r="A13" s="167" t="s">
        <v>568</v>
      </c>
      <c r="B13" s="178">
        <v>6</v>
      </c>
      <c r="C13" s="178">
        <v>0</v>
      </c>
      <c r="D13" s="178">
        <v>0</v>
      </c>
      <c r="E13" s="178">
        <v>4</v>
      </c>
      <c r="F13" s="98"/>
    </row>
    <row r="14" spans="1:6" x14ac:dyDescent="0.45">
      <c r="A14" s="167" t="s">
        <v>208</v>
      </c>
      <c r="B14" s="178">
        <v>3</v>
      </c>
      <c r="C14" s="178">
        <v>0</v>
      </c>
      <c r="D14" s="178">
        <v>1</v>
      </c>
      <c r="E14" s="178">
        <v>9</v>
      </c>
      <c r="F14" s="98"/>
    </row>
    <row r="15" spans="1:6" x14ac:dyDescent="0.45">
      <c r="A15" s="167" t="s">
        <v>285</v>
      </c>
      <c r="B15" s="178">
        <v>0</v>
      </c>
      <c r="C15" s="178">
        <v>0</v>
      </c>
      <c r="D15" s="178">
        <v>0</v>
      </c>
      <c r="E15" s="178">
        <v>1</v>
      </c>
      <c r="F15" s="98"/>
    </row>
    <row r="16" spans="1:6" x14ac:dyDescent="0.45">
      <c r="A16" s="167" t="s">
        <v>286</v>
      </c>
      <c r="B16" s="178">
        <v>4</v>
      </c>
      <c r="C16" s="178">
        <v>0</v>
      </c>
      <c r="D16" s="178">
        <v>0</v>
      </c>
      <c r="E16" s="178">
        <v>2</v>
      </c>
      <c r="F16" s="98"/>
    </row>
    <row r="17" spans="1:6" x14ac:dyDescent="0.45">
      <c r="A17" s="167" t="s">
        <v>211</v>
      </c>
      <c r="B17" s="178">
        <v>4</v>
      </c>
      <c r="C17" s="178">
        <v>0</v>
      </c>
      <c r="D17" s="178">
        <v>1</v>
      </c>
      <c r="E17" s="178">
        <v>2</v>
      </c>
      <c r="F17" s="98"/>
    </row>
    <row r="18" spans="1:6" x14ac:dyDescent="0.45">
      <c r="A18" s="167" t="s">
        <v>212</v>
      </c>
      <c r="B18" s="178">
        <v>2</v>
      </c>
      <c r="C18" s="178">
        <v>0</v>
      </c>
      <c r="D18" s="178">
        <v>0</v>
      </c>
      <c r="E18" s="178">
        <v>3</v>
      </c>
      <c r="F18" s="98"/>
    </row>
    <row r="19" spans="1:6" x14ac:dyDescent="0.45">
      <c r="A19" s="167" t="s">
        <v>129</v>
      </c>
      <c r="B19" s="178">
        <v>3</v>
      </c>
      <c r="C19" s="178">
        <v>0</v>
      </c>
      <c r="D19" s="178">
        <v>0</v>
      </c>
      <c r="E19" s="178">
        <v>1</v>
      </c>
      <c r="F19" s="98"/>
    </row>
    <row r="20" spans="1:6" x14ac:dyDescent="0.45">
      <c r="A20" s="167" t="s">
        <v>255</v>
      </c>
      <c r="B20" s="178">
        <v>6</v>
      </c>
      <c r="C20" s="178">
        <v>1</v>
      </c>
      <c r="D20" s="178">
        <v>1</v>
      </c>
      <c r="E20" s="178">
        <v>2</v>
      </c>
      <c r="F20" s="93"/>
    </row>
    <row r="21" spans="1:6" x14ac:dyDescent="0.45">
      <c r="A21" s="167" t="s">
        <v>287</v>
      </c>
      <c r="B21" s="178">
        <v>2</v>
      </c>
      <c r="C21" s="178">
        <v>0</v>
      </c>
      <c r="D21" s="178">
        <v>0</v>
      </c>
      <c r="E21" s="178">
        <v>1</v>
      </c>
      <c r="F21" s="98"/>
    </row>
    <row r="22" spans="1:6" x14ac:dyDescent="0.45">
      <c r="A22" s="167" t="s">
        <v>569</v>
      </c>
      <c r="B22" s="178">
        <v>1</v>
      </c>
      <c r="C22" s="178">
        <v>0</v>
      </c>
      <c r="D22" s="178">
        <v>1</v>
      </c>
      <c r="E22" s="178">
        <v>0</v>
      </c>
      <c r="F22" s="93"/>
    </row>
    <row r="23" spans="1:6" x14ac:dyDescent="0.45">
      <c r="A23" s="167" t="s">
        <v>570</v>
      </c>
      <c r="B23" s="178">
        <v>7</v>
      </c>
      <c r="C23" s="178">
        <v>0</v>
      </c>
      <c r="D23" s="178">
        <v>0</v>
      </c>
      <c r="E23" s="178">
        <v>0</v>
      </c>
      <c r="F23" s="93"/>
    </row>
    <row r="24" spans="1:6" x14ac:dyDescent="0.45">
      <c r="A24" s="163" t="s">
        <v>312</v>
      </c>
      <c r="B24" s="163"/>
      <c r="C24" s="163"/>
      <c r="D24" s="652" t="s">
        <v>577</v>
      </c>
      <c r="E24" s="652"/>
      <c r="F24" s="98"/>
    </row>
    <row r="25" spans="1:6" x14ac:dyDescent="0.45">
      <c r="A25" s="98"/>
      <c r="B25" s="98"/>
      <c r="C25" s="98"/>
      <c r="D25" s="98"/>
      <c r="E25" s="98"/>
      <c r="F25" s="98"/>
    </row>
  </sheetData>
  <mergeCells count="1">
    <mergeCell ref="D24:E24"/>
  </mergeCells>
  <phoneticPr fontId="3"/>
  <printOptions horizontalCentered="1" verticalCentered="1"/>
  <pageMargins left="0.70866141732283472" right="0.70866141732283472" top="0.74803149606299213" bottom="0.74803149606299213" header="0.31496062992125984" footer="0.31496062992125984"/>
  <pageSetup paperSize="9" scale="88" orientation="landscape" r:id="rId1"/>
  <headerFooter alignWithMargins="0">
    <oddFooter>&amp;C33</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B3777-B22C-4C43-9D85-7B5A0A143497}">
  <sheetPr>
    <tabColor rgb="FFFFFF00"/>
    <pageSetUpPr fitToPage="1"/>
  </sheetPr>
  <dimension ref="A1:J24"/>
  <sheetViews>
    <sheetView view="pageBreakPreview" topLeftCell="A11" zoomScaleNormal="100" zoomScaleSheetLayoutView="100" workbookViewId="0">
      <selection activeCell="D14" sqref="D14"/>
    </sheetView>
  </sheetViews>
  <sheetFormatPr defaultColWidth="8.09765625" defaultRowHeight="13.2" x14ac:dyDescent="0.45"/>
  <cols>
    <col min="1" max="1" width="8.09765625" style="33"/>
    <col min="2" max="2" width="19.09765625" style="33" customWidth="1"/>
    <col min="3" max="16384" width="8.09765625" style="33"/>
  </cols>
  <sheetData>
    <row r="1" spans="1:10" ht="21.75" customHeight="1" x14ac:dyDescent="0.45">
      <c r="A1" s="161" t="s">
        <v>1262</v>
      </c>
      <c r="B1" s="98"/>
      <c r="C1" s="98"/>
      <c r="D1" s="98"/>
      <c r="E1" s="98"/>
      <c r="F1" s="98"/>
      <c r="G1" s="98"/>
      <c r="H1" s="98"/>
      <c r="I1" s="98"/>
      <c r="J1" s="98"/>
    </row>
    <row r="2" spans="1:10" x14ac:dyDescent="0.45">
      <c r="A2" s="98"/>
      <c r="B2" s="98"/>
      <c r="C2" s="98"/>
      <c r="D2" s="98"/>
      <c r="E2" s="98"/>
      <c r="F2" s="98"/>
      <c r="G2" s="98"/>
      <c r="H2" s="98"/>
      <c r="I2" s="98"/>
      <c r="J2" s="98"/>
    </row>
    <row r="3" spans="1:10" x14ac:dyDescent="0.45">
      <c r="A3" s="164" t="s">
        <v>1261</v>
      </c>
      <c r="B3" s="164" t="s">
        <v>1260</v>
      </c>
      <c r="C3" s="98"/>
      <c r="D3" s="98"/>
      <c r="E3" s="98"/>
      <c r="F3" s="98"/>
      <c r="G3" s="98"/>
      <c r="H3" s="98"/>
      <c r="I3" s="98"/>
      <c r="J3" s="98"/>
    </row>
    <row r="4" spans="1:10" x14ac:dyDescent="0.45">
      <c r="A4" s="167" t="s">
        <v>200</v>
      </c>
      <c r="B4" s="178">
        <v>193</v>
      </c>
      <c r="C4" s="98"/>
      <c r="D4" s="98"/>
      <c r="E4" s="98"/>
      <c r="F4" s="98"/>
      <c r="G4" s="98"/>
      <c r="H4" s="98"/>
      <c r="I4" s="98"/>
      <c r="J4" s="98"/>
    </row>
    <row r="5" spans="1:10" x14ac:dyDescent="0.45">
      <c r="A5" s="167" t="s">
        <v>201</v>
      </c>
      <c r="B5" s="178">
        <v>190</v>
      </c>
      <c r="C5" s="98"/>
      <c r="D5" s="98"/>
      <c r="E5" s="98"/>
      <c r="F5" s="98"/>
      <c r="G5" s="98"/>
      <c r="H5" s="98"/>
      <c r="I5" s="98"/>
      <c r="J5" s="98"/>
    </row>
    <row r="6" spans="1:10" x14ac:dyDescent="0.45">
      <c r="A6" s="167" t="s">
        <v>202</v>
      </c>
      <c r="B6" s="178">
        <v>187</v>
      </c>
      <c r="C6" s="98"/>
      <c r="D6" s="98"/>
      <c r="E6" s="98"/>
      <c r="F6" s="98"/>
      <c r="G6" s="98"/>
      <c r="H6" s="98"/>
      <c r="I6" s="98"/>
      <c r="J6" s="98"/>
    </row>
    <row r="7" spans="1:10" x14ac:dyDescent="0.45">
      <c r="A7" s="167" t="s">
        <v>566</v>
      </c>
      <c r="B7" s="178">
        <v>170</v>
      </c>
      <c r="C7" s="98"/>
      <c r="D7" s="98"/>
      <c r="E7" s="98"/>
      <c r="F7" s="98"/>
      <c r="G7" s="98"/>
      <c r="H7" s="98"/>
      <c r="I7" s="98"/>
      <c r="J7" s="98"/>
    </row>
    <row r="8" spans="1:10" x14ac:dyDescent="0.45">
      <c r="A8" s="167" t="s">
        <v>567</v>
      </c>
      <c r="B8" s="178">
        <v>182</v>
      </c>
      <c r="C8" s="98"/>
      <c r="D8" s="98"/>
      <c r="E8" s="98"/>
      <c r="F8" s="98"/>
      <c r="G8" s="98"/>
      <c r="H8" s="98"/>
      <c r="I8" s="98"/>
      <c r="J8" s="98"/>
    </row>
    <row r="9" spans="1:10" x14ac:dyDescent="0.45">
      <c r="A9" s="167" t="s">
        <v>205</v>
      </c>
      <c r="B9" s="178">
        <v>166</v>
      </c>
      <c r="C9" s="98"/>
      <c r="D9" s="98"/>
      <c r="E9" s="98"/>
      <c r="F9" s="98"/>
      <c r="G9" s="98"/>
      <c r="H9" s="98"/>
      <c r="I9" s="98"/>
      <c r="J9" s="98"/>
    </row>
    <row r="10" spans="1:10" x14ac:dyDescent="0.45">
      <c r="A10" s="167" t="s">
        <v>284</v>
      </c>
      <c r="B10" s="178">
        <v>175</v>
      </c>
      <c r="C10" s="98"/>
      <c r="D10" s="98"/>
      <c r="E10" s="98"/>
      <c r="F10" s="98"/>
      <c r="G10" s="98"/>
      <c r="H10" s="98"/>
      <c r="I10" s="98"/>
      <c r="J10" s="98"/>
    </row>
    <row r="11" spans="1:10" x14ac:dyDescent="0.45">
      <c r="A11" s="167" t="s">
        <v>207</v>
      </c>
      <c r="B11" s="178">
        <v>249</v>
      </c>
      <c r="C11" s="98"/>
      <c r="D11" s="98"/>
      <c r="E11" s="98"/>
      <c r="F11" s="98"/>
      <c r="G11" s="98"/>
      <c r="H11" s="98"/>
      <c r="I11" s="98"/>
      <c r="J11" s="98"/>
    </row>
    <row r="12" spans="1:10" x14ac:dyDescent="0.45">
      <c r="A12" s="167" t="s">
        <v>208</v>
      </c>
      <c r="B12" s="178">
        <v>172</v>
      </c>
      <c r="C12" s="98"/>
      <c r="D12" s="98"/>
      <c r="E12" s="98"/>
      <c r="F12" s="98"/>
      <c r="G12" s="98"/>
      <c r="H12" s="98"/>
      <c r="I12" s="98"/>
      <c r="J12" s="98"/>
    </row>
    <row r="13" spans="1:10" x14ac:dyDescent="0.45">
      <c r="A13" s="167" t="s">
        <v>209</v>
      </c>
      <c r="B13" s="178">
        <v>147</v>
      </c>
      <c r="C13" s="98"/>
      <c r="D13" s="98"/>
      <c r="E13" s="98"/>
      <c r="F13" s="98"/>
      <c r="G13" s="98"/>
      <c r="H13" s="98"/>
      <c r="I13" s="98"/>
      <c r="J13" s="98"/>
    </row>
    <row r="14" spans="1:10" x14ac:dyDescent="0.45">
      <c r="A14" s="167" t="s">
        <v>286</v>
      </c>
      <c r="B14" s="178">
        <v>117</v>
      </c>
      <c r="C14" s="98"/>
      <c r="D14" s="98"/>
      <c r="E14" s="98"/>
      <c r="F14" s="98"/>
      <c r="G14" s="98"/>
      <c r="H14" s="98"/>
      <c r="I14" s="98"/>
      <c r="J14" s="98"/>
    </row>
    <row r="15" spans="1:10" x14ac:dyDescent="0.45">
      <c r="A15" s="167" t="s">
        <v>211</v>
      </c>
      <c r="B15" s="178">
        <v>94</v>
      </c>
      <c r="C15" s="98"/>
      <c r="D15" s="98"/>
      <c r="E15" s="98"/>
      <c r="F15" s="98"/>
      <c r="G15" s="98"/>
      <c r="H15" s="98"/>
      <c r="I15" s="98"/>
      <c r="J15" s="98"/>
    </row>
    <row r="16" spans="1:10" x14ac:dyDescent="0.45">
      <c r="A16" s="167" t="s">
        <v>212</v>
      </c>
      <c r="B16" s="178">
        <v>98</v>
      </c>
      <c r="C16" s="98"/>
      <c r="D16" s="98"/>
      <c r="E16" s="98"/>
      <c r="F16" s="98"/>
      <c r="G16" s="98"/>
      <c r="H16" s="98"/>
      <c r="I16" s="98"/>
      <c r="J16" s="98"/>
    </row>
    <row r="17" spans="1:10" x14ac:dyDescent="0.45">
      <c r="A17" s="167" t="s">
        <v>213</v>
      </c>
      <c r="B17" s="178">
        <v>85</v>
      </c>
      <c r="C17" s="98"/>
      <c r="D17" s="98"/>
      <c r="E17" s="98"/>
      <c r="F17" s="98"/>
      <c r="G17" s="98"/>
      <c r="H17" s="98"/>
      <c r="I17" s="98"/>
      <c r="J17" s="98"/>
    </row>
    <row r="18" spans="1:10" x14ac:dyDescent="0.45">
      <c r="A18" s="167" t="s">
        <v>255</v>
      </c>
      <c r="B18" s="178">
        <v>66</v>
      </c>
      <c r="C18" s="98"/>
      <c r="D18" s="98"/>
      <c r="E18" s="98"/>
      <c r="F18" s="98"/>
      <c r="G18" s="98"/>
      <c r="H18" s="98"/>
      <c r="I18" s="98"/>
      <c r="J18" s="98"/>
    </row>
    <row r="19" spans="1:10" ht="12.6" customHeight="1" x14ac:dyDescent="0.45">
      <c r="A19" s="167" t="s">
        <v>135</v>
      </c>
      <c r="B19" s="178">
        <v>83</v>
      </c>
      <c r="C19" s="98"/>
      <c r="D19" s="98"/>
      <c r="E19" s="98"/>
      <c r="F19" s="98"/>
      <c r="G19" s="98"/>
      <c r="H19" s="98"/>
      <c r="I19" s="98"/>
      <c r="J19" s="98"/>
    </row>
    <row r="20" spans="1:10" ht="12.6" customHeight="1" x14ac:dyDescent="0.45">
      <c r="A20" s="167" t="s">
        <v>137</v>
      </c>
      <c r="B20" s="178">
        <v>111</v>
      </c>
      <c r="C20" s="98"/>
      <c r="D20" s="98"/>
      <c r="E20" s="98"/>
      <c r="F20" s="98"/>
      <c r="G20" s="98"/>
      <c r="H20" s="98"/>
      <c r="I20" s="98"/>
      <c r="J20" s="98"/>
    </row>
    <row r="21" spans="1:10" ht="12.6" customHeight="1" x14ac:dyDescent="0.45">
      <c r="A21" s="167" t="s">
        <v>288</v>
      </c>
      <c r="B21" s="178">
        <v>93</v>
      </c>
      <c r="C21" s="98"/>
      <c r="D21" s="98"/>
      <c r="E21" s="98"/>
      <c r="F21" s="98"/>
      <c r="G21" s="98"/>
      <c r="H21" s="98"/>
      <c r="I21" s="98"/>
      <c r="J21" s="98"/>
    </row>
    <row r="22" spans="1:10" x14ac:dyDescent="0.45">
      <c r="A22" s="653" t="s">
        <v>1259</v>
      </c>
      <c r="B22" s="653"/>
      <c r="C22" s="98"/>
      <c r="D22" s="98"/>
      <c r="E22" s="98"/>
      <c r="F22" s="98"/>
      <c r="G22" s="98"/>
      <c r="H22" s="98"/>
      <c r="I22" s="98"/>
      <c r="J22" s="98"/>
    </row>
    <row r="23" spans="1:10" x14ac:dyDescent="0.45">
      <c r="A23" s="98"/>
      <c r="B23" s="98"/>
      <c r="C23" s="98"/>
      <c r="D23" s="98"/>
      <c r="E23" s="98"/>
      <c r="F23" s="98"/>
      <c r="G23" s="98"/>
      <c r="H23" s="98"/>
      <c r="I23" s="98"/>
      <c r="J23" s="98"/>
    </row>
    <row r="24" spans="1:10" x14ac:dyDescent="0.45">
      <c r="A24" s="98"/>
      <c r="B24" s="98"/>
      <c r="C24" s="98"/>
      <c r="D24" s="98"/>
      <c r="E24" s="98"/>
      <c r="F24" s="98"/>
      <c r="G24" s="98"/>
      <c r="H24" s="98"/>
      <c r="I24" s="98"/>
      <c r="J24" s="98"/>
    </row>
  </sheetData>
  <mergeCells count="1">
    <mergeCell ref="A22:B22"/>
  </mergeCells>
  <phoneticPr fontId="3"/>
  <printOptions horizontalCentered="1" verticalCentered="1"/>
  <pageMargins left="0.70866141732283472" right="0.70866141732283472" top="0.74803149606299213" bottom="0.74803149606299213" header="0.31496062992125984" footer="0.31496062992125984"/>
  <pageSetup paperSize="9" scale="93" orientation="landscape" r:id="rId1"/>
  <headerFooter alignWithMargins="0">
    <oddFooter>&amp;C34</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05AF0-6A34-4D6E-BEB9-18EEEC079A6E}">
  <sheetPr>
    <tabColor rgb="FFFFFF00"/>
    <pageSetUpPr fitToPage="1"/>
  </sheetPr>
  <dimension ref="A1:E22"/>
  <sheetViews>
    <sheetView view="pageBreakPreview" topLeftCell="A11" zoomScaleNormal="100" zoomScaleSheetLayoutView="100" workbookViewId="0">
      <selection activeCell="D14" sqref="D14"/>
    </sheetView>
  </sheetViews>
  <sheetFormatPr defaultColWidth="8.09765625" defaultRowHeight="13.2" x14ac:dyDescent="0.45"/>
  <cols>
    <col min="1" max="1" width="8.09765625" style="33"/>
    <col min="2" max="2" width="26.296875" style="58" customWidth="1"/>
    <col min="3" max="3" width="28.796875" style="59" bestFit="1" customWidth="1"/>
    <col min="4" max="4" width="13.69921875" style="33" customWidth="1"/>
    <col min="5" max="16384" width="8.09765625" style="33"/>
  </cols>
  <sheetData>
    <row r="1" spans="1:5" ht="23.25" customHeight="1" x14ac:dyDescent="0.45">
      <c r="A1" s="161" t="s">
        <v>818</v>
      </c>
      <c r="D1" s="98"/>
      <c r="E1" s="98"/>
    </row>
    <row r="2" spans="1:5" x14ac:dyDescent="0.45">
      <c r="A2" s="98"/>
      <c r="D2" s="98"/>
      <c r="E2" s="98"/>
    </row>
    <row r="3" spans="1:5" x14ac:dyDescent="0.45">
      <c r="A3" s="164" t="s">
        <v>260</v>
      </c>
      <c r="B3" s="165" t="s">
        <v>819</v>
      </c>
      <c r="C3" s="207" t="s">
        <v>820</v>
      </c>
      <c r="D3" s="98"/>
      <c r="E3" s="98"/>
    </row>
    <row r="4" spans="1:5" x14ac:dyDescent="0.45">
      <c r="A4" s="167" t="s">
        <v>821</v>
      </c>
      <c r="B4" s="174">
        <v>5185</v>
      </c>
      <c r="C4" s="372">
        <v>198.47</v>
      </c>
      <c r="D4" s="98"/>
      <c r="E4" s="98"/>
    </row>
    <row r="5" spans="1:5" x14ac:dyDescent="0.45">
      <c r="A5" s="167" t="s">
        <v>822</v>
      </c>
      <c r="B5" s="174">
        <v>5101</v>
      </c>
      <c r="C5" s="372">
        <v>196.15</v>
      </c>
      <c r="D5" s="98"/>
      <c r="E5" s="98"/>
    </row>
    <row r="6" spans="1:5" x14ac:dyDescent="0.45">
      <c r="A6" s="167" t="s">
        <v>823</v>
      </c>
      <c r="B6" s="174">
        <v>5083</v>
      </c>
      <c r="C6" s="372">
        <v>196.64</v>
      </c>
      <c r="D6" s="98"/>
      <c r="E6" s="98"/>
    </row>
    <row r="7" spans="1:5" x14ac:dyDescent="0.45">
      <c r="A7" s="167" t="s">
        <v>566</v>
      </c>
      <c r="B7" s="174">
        <v>5038</v>
      </c>
      <c r="C7" s="372">
        <v>195.18</v>
      </c>
      <c r="D7" s="98"/>
      <c r="E7" s="98"/>
    </row>
    <row r="8" spans="1:5" x14ac:dyDescent="0.45">
      <c r="A8" s="167" t="s">
        <v>567</v>
      </c>
      <c r="B8" s="174">
        <v>4982</v>
      </c>
      <c r="C8" s="372">
        <v>192.45</v>
      </c>
      <c r="D8" s="98"/>
      <c r="E8" s="98"/>
    </row>
    <row r="9" spans="1:5" x14ac:dyDescent="0.45">
      <c r="A9" s="167" t="s">
        <v>205</v>
      </c>
      <c r="B9" s="174">
        <v>4867</v>
      </c>
      <c r="C9" s="372">
        <v>188.9</v>
      </c>
      <c r="D9" s="98"/>
      <c r="E9" s="98"/>
    </row>
    <row r="10" spans="1:5" x14ac:dyDescent="0.45">
      <c r="A10" s="167" t="s">
        <v>284</v>
      </c>
      <c r="B10" s="174">
        <v>4849</v>
      </c>
      <c r="C10" s="372">
        <v>188.52</v>
      </c>
      <c r="D10" s="98"/>
      <c r="E10" s="98"/>
    </row>
    <row r="11" spans="1:5" x14ac:dyDescent="0.45">
      <c r="A11" s="167" t="s">
        <v>207</v>
      </c>
      <c r="B11" s="174">
        <v>4865</v>
      </c>
      <c r="C11" s="372">
        <v>190.22</v>
      </c>
      <c r="D11" s="98"/>
      <c r="E11" s="98"/>
    </row>
    <row r="12" spans="1:5" x14ac:dyDescent="0.45">
      <c r="A12" s="167" t="s">
        <v>208</v>
      </c>
      <c r="B12" s="174">
        <v>4894</v>
      </c>
      <c r="C12" s="372">
        <v>191.45</v>
      </c>
      <c r="D12" s="98"/>
      <c r="E12" s="98"/>
    </row>
    <row r="13" spans="1:5" x14ac:dyDescent="0.45">
      <c r="A13" s="167" t="s">
        <v>285</v>
      </c>
      <c r="B13" s="174">
        <v>4807</v>
      </c>
      <c r="C13" s="372">
        <v>187.42</v>
      </c>
      <c r="D13" s="98"/>
      <c r="E13" s="98"/>
    </row>
    <row r="14" spans="1:5" x14ac:dyDescent="0.45">
      <c r="A14" s="167" t="s">
        <v>210</v>
      </c>
      <c r="B14" s="174">
        <v>4892</v>
      </c>
      <c r="C14" s="372">
        <v>191.08</v>
      </c>
      <c r="D14" s="98"/>
      <c r="E14" s="98"/>
    </row>
    <row r="15" spans="1:5" x14ac:dyDescent="0.45">
      <c r="A15" s="167" t="s">
        <v>211</v>
      </c>
      <c r="B15" s="174">
        <v>4820</v>
      </c>
      <c r="C15" s="372">
        <v>186.79</v>
      </c>
      <c r="D15" s="98"/>
      <c r="E15" s="98"/>
    </row>
    <row r="16" spans="1:5" x14ac:dyDescent="0.45">
      <c r="A16" s="167" t="s">
        <v>212</v>
      </c>
      <c r="B16" s="174">
        <v>4950</v>
      </c>
      <c r="C16" s="372">
        <v>190.89</v>
      </c>
      <c r="D16" s="98"/>
      <c r="E16" s="98"/>
    </row>
    <row r="17" spans="1:5" x14ac:dyDescent="0.45">
      <c r="A17" s="167" t="s">
        <v>129</v>
      </c>
      <c r="B17" s="174">
        <v>5049</v>
      </c>
      <c r="C17" s="372">
        <v>194.74</v>
      </c>
      <c r="D17" s="98"/>
      <c r="E17" s="98"/>
    </row>
    <row r="18" spans="1:5" x14ac:dyDescent="0.45">
      <c r="A18" s="167" t="s">
        <v>255</v>
      </c>
      <c r="B18" s="174">
        <v>4910</v>
      </c>
      <c r="C18" s="372">
        <v>190.03</v>
      </c>
      <c r="D18" s="98"/>
      <c r="E18" s="98"/>
    </row>
    <row r="19" spans="1:5" x14ac:dyDescent="0.45">
      <c r="A19" s="167" t="s">
        <v>135</v>
      </c>
      <c r="B19" s="174">
        <v>4904</v>
      </c>
      <c r="C19" s="372">
        <v>189.5</v>
      </c>
      <c r="D19" s="98"/>
      <c r="E19" s="98"/>
    </row>
    <row r="20" spans="1:5" x14ac:dyDescent="0.45">
      <c r="A20" s="167" t="s">
        <v>137</v>
      </c>
      <c r="B20" s="174">
        <v>4715</v>
      </c>
      <c r="C20" s="372">
        <v>182.68</v>
      </c>
      <c r="D20" s="98"/>
      <c r="E20" s="98"/>
    </row>
    <row r="21" spans="1:5" x14ac:dyDescent="0.45">
      <c r="A21" s="167" t="s">
        <v>288</v>
      </c>
      <c r="B21" s="174">
        <v>4616</v>
      </c>
      <c r="C21" s="372">
        <v>179.36</v>
      </c>
      <c r="D21" s="98"/>
      <c r="E21" s="98"/>
    </row>
    <row r="22" spans="1:5" x14ac:dyDescent="0.45">
      <c r="A22" s="172" t="s">
        <v>815</v>
      </c>
      <c r="B22" s="373"/>
      <c r="C22" s="374"/>
      <c r="D22" s="98"/>
      <c r="E22" s="98"/>
    </row>
  </sheetData>
  <phoneticPr fontId="3"/>
  <printOptions horizontalCentered="1" verticalCentered="1"/>
  <pageMargins left="0.70866141732283472" right="0.70866141732283472" top="0.74803149606299213" bottom="0.74803149606299213" header="0.31496062992125984" footer="0.31496062992125984"/>
  <pageSetup paperSize="9" scale="88" orientation="landscape" r:id="rId1"/>
  <headerFooter alignWithMargins="0">
    <oddFooter>&amp;C35</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1181C-8122-43DB-B7DA-6B01BB3DCBBB}">
  <sheetPr>
    <tabColor rgb="FFFFFF00"/>
    <pageSetUpPr fitToPage="1"/>
  </sheetPr>
  <dimension ref="A1:L11"/>
  <sheetViews>
    <sheetView view="pageBreakPreview" zoomScaleNormal="100" zoomScaleSheetLayoutView="100" workbookViewId="0">
      <selection activeCell="D14" sqref="D14"/>
    </sheetView>
  </sheetViews>
  <sheetFormatPr defaultColWidth="8.09765625" defaultRowHeight="13.2" x14ac:dyDescent="0.45"/>
  <cols>
    <col min="1" max="1" width="14.59765625" style="21" customWidth="1"/>
    <col min="2" max="6" width="10.19921875" style="20" customWidth="1"/>
    <col min="7" max="8" width="10.19921875" style="21" customWidth="1"/>
    <col min="9" max="16384" width="8.09765625" style="21"/>
  </cols>
  <sheetData>
    <row r="1" spans="1:12" ht="26.25" customHeight="1" x14ac:dyDescent="0.45">
      <c r="A1" s="161" t="s">
        <v>219</v>
      </c>
      <c r="B1" s="162"/>
      <c r="C1" s="162"/>
      <c r="D1" s="162"/>
      <c r="E1" s="162"/>
      <c r="F1" s="162"/>
      <c r="G1" s="163"/>
      <c r="H1" s="163"/>
      <c r="I1" s="163"/>
      <c r="J1" s="163"/>
      <c r="K1" s="163"/>
      <c r="L1" s="163"/>
    </row>
    <row r="2" spans="1:12" x14ac:dyDescent="0.45">
      <c r="A2" s="164" t="s">
        <v>220</v>
      </c>
      <c r="B2" s="165" t="s">
        <v>175</v>
      </c>
      <c r="C2" s="165" t="s">
        <v>176</v>
      </c>
      <c r="D2" s="165" t="s">
        <v>177</v>
      </c>
      <c r="E2" s="165" t="s">
        <v>178</v>
      </c>
      <c r="F2" s="165" t="s">
        <v>179</v>
      </c>
      <c r="G2" s="375" t="s">
        <v>180</v>
      </c>
      <c r="H2" s="375" t="s">
        <v>129</v>
      </c>
      <c r="I2" s="376"/>
      <c r="J2" s="163"/>
      <c r="K2" s="163"/>
      <c r="L2" s="163"/>
    </row>
    <row r="3" spans="1:12" x14ac:dyDescent="0.45">
      <c r="A3" s="377" t="s">
        <v>221</v>
      </c>
      <c r="B3" s="378">
        <v>25447</v>
      </c>
      <c r="C3" s="378">
        <v>26235</v>
      </c>
      <c r="D3" s="378">
        <v>26305</v>
      </c>
      <c r="E3" s="378">
        <v>25897</v>
      </c>
      <c r="F3" s="378">
        <v>25661</v>
      </c>
      <c r="G3" s="379">
        <v>25344</v>
      </c>
      <c r="H3" s="379">
        <v>25784</v>
      </c>
      <c r="I3" s="380"/>
      <c r="J3" s="163"/>
      <c r="K3" s="163"/>
      <c r="L3" s="163"/>
    </row>
    <row r="4" spans="1:12" x14ac:dyDescent="0.45">
      <c r="A4" s="377" t="s">
        <v>222</v>
      </c>
      <c r="B4" s="378">
        <v>11586</v>
      </c>
      <c r="C4" s="378">
        <v>13148</v>
      </c>
      <c r="D4" s="378">
        <v>13590</v>
      </c>
      <c r="E4" s="378">
        <v>13735</v>
      </c>
      <c r="F4" s="378">
        <v>13011</v>
      </c>
      <c r="G4" s="379">
        <v>12409</v>
      </c>
      <c r="H4" s="379">
        <v>12658</v>
      </c>
      <c r="I4" s="380"/>
      <c r="J4" s="163"/>
      <c r="K4" s="163"/>
      <c r="L4" s="163"/>
    </row>
    <row r="5" spans="1:12" x14ac:dyDescent="0.45">
      <c r="A5" s="377" t="s">
        <v>223</v>
      </c>
      <c r="B5" s="378">
        <v>240</v>
      </c>
      <c r="C5" s="378">
        <v>284</v>
      </c>
      <c r="D5" s="378">
        <v>145</v>
      </c>
      <c r="E5" s="378">
        <v>178</v>
      </c>
      <c r="F5" s="378">
        <v>141</v>
      </c>
      <c r="G5" s="379">
        <v>138</v>
      </c>
      <c r="H5" s="379">
        <v>151</v>
      </c>
      <c r="I5" s="380"/>
      <c r="J5" s="163"/>
      <c r="K5" s="163"/>
      <c r="L5" s="163"/>
    </row>
    <row r="6" spans="1:12" x14ac:dyDescent="0.45">
      <c r="A6" s="377" t="s">
        <v>224</v>
      </c>
      <c r="B6" s="378">
        <v>5635</v>
      </c>
      <c r="C6" s="378">
        <v>6060</v>
      </c>
      <c r="D6" s="378">
        <v>5803</v>
      </c>
      <c r="E6" s="378">
        <v>5512</v>
      </c>
      <c r="F6" s="378">
        <v>5102</v>
      </c>
      <c r="G6" s="379">
        <v>4651</v>
      </c>
      <c r="H6" s="379">
        <v>4718</v>
      </c>
      <c r="I6" s="380"/>
      <c r="J6" s="163"/>
      <c r="K6" s="163"/>
      <c r="L6" s="163"/>
    </row>
    <row r="7" spans="1:12" x14ac:dyDescent="0.45">
      <c r="A7" s="377" t="s">
        <v>225</v>
      </c>
      <c r="B7" s="378">
        <v>5709</v>
      </c>
      <c r="C7" s="378">
        <v>6779</v>
      </c>
      <c r="D7" s="378">
        <v>7589</v>
      </c>
      <c r="E7" s="378">
        <v>7806</v>
      </c>
      <c r="F7" s="378">
        <v>7480</v>
      </c>
      <c r="G7" s="379">
        <v>7157</v>
      </c>
      <c r="H7" s="379">
        <v>7331</v>
      </c>
      <c r="I7" s="380"/>
      <c r="J7" s="163"/>
      <c r="K7" s="163"/>
      <c r="L7" s="163"/>
    </row>
    <row r="8" spans="1:12" s="25" customFormat="1" x14ac:dyDescent="0.45">
      <c r="A8" s="381" t="s">
        <v>226</v>
      </c>
      <c r="B8" s="382">
        <v>0.45500000000000002</v>
      </c>
      <c r="C8" s="382">
        <v>0.501</v>
      </c>
      <c r="D8" s="382">
        <v>0.51700000000000002</v>
      </c>
      <c r="E8" s="382">
        <v>0.53</v>
      </c>
      <c r="F8" s="382">
        <v>0.50700000000000001</v>
      </c>
      <c r="G8" s="383">
        <v>0.49</v>
      </c>
      <c r="H8" s="383">
        <f>H4/H3</f>
        <v>0.49092460440583308</v>
      </c>
      <c r="I8" s="384"/>
      <c r="J8" s="385"/>
      <c r="K8" s="385"/>
      <c r="L8" s="385"/>
    </row>
    <row r="9" spans="1:12" s="25" customFormat="1" x14ac:dyDescent="0.45">
      <c r="A9" s="162" t="s">
        <v>157</v>
      </c>
      <c r="B9" s="386"/>
      <c r="C9" s="386"/>
      <c r="D9" s="386"/>
      <c r="E9" s="386"/>
      <c r="F9" s="386"/>
      <c r="G9" s="385"/>
      <c r="H9" s="385"/>
      <c r="I9" s="385"/>
      <c r="J9" s="385"/>
      <c r="K9" s="385"/>
      <c r="L9" s="385"/>
    </row>
    <row r="10" spans="1:12" s="25" customFormat="1" x14ac:dyDescent="0.45">
      <c r="A10" s="654" t="s">
        <v>227</v>
      </c>
      <c r="B10" s="655"/>
      <c r="C10" s="655"/>
      <c r="D10" s="655"/>
      <c r="E10" s="655"/>
      <c r="F10" s="655"/>
      <c r="G10" s="655"/>
      <c r="H10" s="655"/>
      <c r="I10" s="655"/>
      <c r="J10" s="655"/>
      <c r="K10" s="655"/>
      <c r="L10" s="655"/>
    </row>
    <row r="11" spans="1:12" x14ac:dyDescent="0.45">
      <c r="A11" s="655"/>
      <c r="B11" s="655"/>
      <c r="C11" s="655"/>
      <c r="D11" s="655"/>
      <c r="E11" s="655"/>
      <c r="F11" s="655"/>
      <c r="G11" s="655"/>
      <c r="H11" s="655"/>
      <c r="I11" s="655"/>
      <c r="J11" s="655"/>
      <c r="K11" s="655"/>
      <c r="L11" s="655"/>
    </row>
  </sheetData>
  <mergeCells count="1">
    <mergeCell ref="A10:L11"/>
  </mergeCells>
  <phoneticPr fontId="3"/>
  <printOptions horizontalCentered="1" verticalCentered="1"/>
  <pageMargins left="0.70866141732283472" right="0.70866141732283472" top="0.74803149606299213" bottom="0.74803149606299213" header="0.31496062992125984" footer="0.31496062992125984"/>
  <pageSetup paperSize="9" scale="94" orientation="landscape" r:id="rId1"/>
  <headerFooter alignWithMargins="0">
    <oddFooter>&amp;C36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D7A6C-CD0F-4726-889E-C6CA1CF36AE2}">
  <sheetPr>
    <tabColor rgb="FFFFFF00"/>
    <pageSetUpPr fitToPage="1"/>
  </sheetPr>
  <dimension ref="A1:M16"/>
  <sheetViews>
    <sheetView view="pageBreakPreview" zoomScaleNormal="100" zoomScaleSheetLayoutView="100" zoomScalePageLayoutView="80" workbookViewId="0">
      <selection activeCell="D14" sqref="D14"/>
    </sheetView>
  </sheetViews>
  <sheetFormatPr defaultColWidth="8.09765625" defaultRowHeight="13.2" x14ac:dyDescent="0.45"/>
  <cols>
    <col min="1" max="1" width="12.296875" style="21" customWidth="1"/>
    <col min="2" max="2" width="12.296875" style="20" customWidth="1"/>
    <col min="3" max="16384" width="8.09765625" style="21"/>
  </cols>
  <sheetData>
    <row r="1" spans="1:13" ht="23.25" customHeight="1" x14ac:dyDescent="0.45">
      <c r="A1" s="161" t="s">
        <v>168</v>
      </c>
      <c r="B1" s="162"/>
      <c r="C1" s="163"/>
      <c r="D1" s="163"/>
      <c r="E1" s="163"/>
      <c r="F1" s="163"/>
      <c r="G1" s="163"/>
      <c r="H1" s="163"/>
      <c r="I1" s="163"/>
      <c r="J1" s="163"/>
      <c r="K1" s="163"/>
      <c r="L1" s="163"/>
      <c r="M1" s="163"/>
    </row>
    <row r="2" spans="1:13" x14ac:dyDescent="0.45">
      <c r="A2" s="163"/>
      <c r="B2" s="162"/>
      <c r="C2" s="163"/>
      <c r="D2" s="163"/>
      <c r="E2" s="163"/>
      <c r="F2" s="163"/>
      <c r="G2" s="163"/>
      <c r="H2" s="163"/>
      <c r="I2" s="163"/>
      <c r="J2" s="163"/>
      <c r="K2" s="163"/>
      <c r="L2" s="163"/>
      <c r="M2" s="163"/>
    </row>
    <row r="3" spans="1:13" s="22" customFormat="1" x14ac:dyDescent="0.45">
      <c r="A3" s="164" t="s">
        <v>169</v>
      </c>
      <c r="B3" s="165" t="s">
        <v>170</v>
      </c>
      <c r="C3" s="166"/>
      <c r="D3" s="163"/>
      <c r="E3" s="163"/>
      <c r="F3" s="166"/>
      <c r="G3" s="166"/>
      <c r="H3" s="166"/>
      <c r="I3" s="166"/>
      <c r="J3" s="166"/>
      <c r="K3" s="166"/>
      <c r="L3" s="166"/>
      <c r="M3" s="166"/>
    </row>
    <row r="4" spans="1:13" x14ac:dyDescent="0.45">
      <c r="A4" s="167" t="s">
        <v>171</v>
      </c>
      <c r="B4" s="168">
        <v>9562</v>
      </c>
      <c r="C4" s="163"/>
      <c r="D4" s="163"/>
      <c r="E4" s="163"/>
      <c r="F4" s="163"/>
      <c r="G4" s="163"/>
      <c r="H4" s="163"/>
      <c r="I4" s="163"/>
      <c r="J4" s="163"/>
      <c r="K4" s="163"/>
      <c r="L4" s="163"/>
      <c r="M4" s="163"/>
    </row>
    <row r="5" spans="1:13" x14ac:dyDescent="0.45">
      <c r="A5" s="167" t="s">
        <v>172</v>
      </c>
      <c r="B5" s="168">
        <v>10770</v>
      </c>
      <c r="C5" s="163"/>
      <c r="D5" s="163"/>
      <c r="E5" s="163"/>
      <c r="F5" s="163"/>
      <c r="G5" s="163"/>
      <c r="H5" s="163"/>
      <c r="I5" s="163"/>
      <c r="J5" s="163"/>
      <c r="K5" s="163"/>
      <c r="L5" s="163"/>
      <c r="M5" s="163"/>
    </row>
    <row r="6" spans="1:13" x14ac:dyDescent="0.45">
      <c r="A6" s="167" t="s">
        <v>173</v>
      </c>
      <c r="B6" s="168">
        <v>15538</v>
      </c>
      <c r="C6" s="163"/>
      <c r="D6" s="163"/>
      <c r="E6" s="163"/>
      <c r="F6" s="163"/>
      <c r="G6" s="163"/>
      <c r="H6" s="163"/>
      <c r="I6" s="163"/>
      <c r="J6" s="163"/>
      <c r="K6" s="163"/>
      <c r="L6" s="163"/>
      <c r="M6" s="163"/>
    </row>
    <row r="7" spans="1:13" x14ac:dyDescent="0.45">
      <c r="A7" s="167" t="s">
        <v>174</v>
      </c>
      <c r="B7" s="168">
        <v>18949</v>
      </c>
      <c r="C7" s="163"/>
      <c r="D7" s="163"/>
      <c r="E7" s="163"/>
      <c r="F7" s="163"/>
      <c r="G7" s="163"/>
      <c r="H7" s="163"/>
      <c r="I7" s="163"/>
      <c r="J7" s="163"/>
      <c r="K7" s="163"/>
      <c r="L7" s="163"/>
      <c r="M7" s="163"/>
    </row>
    <row r="8" spans="1:13" x14ac:dyDescent="0.45">
      <c r="A8" s="167" t="s">
        <v>175</v>
      </c>
      <c r="B8" s="168">
        <v>25447</v>
      </c>
      <c r="C8" s="163"/>
      <c r="D8" s="163"/>
      <c r="E8" s="163"/>
      <c r="F8" s="163"/>
      <c r="G8" s="163"/>
      <c r="H8" s="163"/>
      <c r="I8" s="163"/>
      <c r="J8" s="163"/>
      <c r="K8" s="163"/>
      <c r="L8" s="163"/>
      <c r="M8" s="163"/>
    </row>
    <row r="9" spans="1:13" x14ac:dyDescent="0.45">
      <c r="A9" s="167" t="s">
        <v>176</v>
      </c>
      <c r="B9" s="168">
        <v>26235</v>
      </c>
      <c r="C9" s="163"/>
      <c r="D9" s="163"/>
      <c r="E9" s="163"/>
      <c r="F9" s="163"/>
      <c r="G9" s="163"/>
      <c r="H9" s="163"/>
      <c r="I9" s="163"/>
      <c r="J9" s="163"/>
      <c r="K9" s="163"/>
      <c r="L9" s="163"/>
      <c r="M9" s="163"/>
    </row>
    <row r="10" spans="1:13" x14ac:dyDescent="0.45">
      <c r="A10" s="167" t="s">
        <v>177</v>
      </c>
      <c r="B10" s="168">
        <v>26305</v>
      </c>
      <c r="C10" s="163"/>
      <c r="D10" s="163"/>
      <c r="E10" s="163"/>
      <c r="F10" s="163"/>
      <c r="G10" s="163"/>
      <c r="H10" s="163"/>
      <c r="I10" s="163"/>
      <c r="J10" s="163"/>
      <c r="K10" s="163"/>
      <c r="L10" s="163"/>
      <c r="M10" s="163"/>
    </row>
    <row r="11" spans="1:13" x14ac:dyDescent="0.45">
      <c r="A11" s="167" t="s">
        <v>178</v>
      </c>
      <c r="B11" s="168">
        <v>25897</v>
      </c>
      <c r="C11" s="163"/>
      <c r="D11" s="163"/>
      <c r="E11" s="163"/>
      <c r="F11" s="163"/>
      <c r="G11" s="163"/>
      <c r="H11" s="163"/>
      <c r="I11" s="163"/>
      <c r="J11" s="163"/>
      <c r="K11" s="163"/>
      <c r="L11" s="163"/>
      <c r="M11" s="163"/>
    </row>
    <row r="12" spans="1:13" x14ac:dyDescent="0.45">
      <c r="A12" s="167" t="s">
        <v>179</v>
      </c>
      <c r="B12" s="168">
        <v>25661</v>
      </c>
      <c r="C12" s="163"/>
      <c r="D12" s="163"/>
      <c r="E12" s="163"/>
      <c r="F12" s="163"/>
      <c r="G12" s="163"/>
      <c r="H12" s="163"/>
      <c r="I12" s="163"/>
      <c r="J12" s="163"/>
      <c r="K12" s="163"/>
      <c r="L12" s="163"/>
      <c r="M12" s="163"/>
    </row>
    <row r="13" spans="1:13" x14ac:dyDescent="0.45">
      <c r="A13" s="167" t="s">
        <v>180</v>
      </c>
      <c r="B13" s="168">
        <v>25344</v>
      </c>
      <c r="C13" s="163"/>
      <c r="D13" s="163"/>
      <c r="E13" s="163"/>
      <c r="F13" s="163"/>
      <c r="G13" s="163"/>
      <c r="H13" s="163"/>
      <c r="I13" s="163"/>
      <c r="J13" s="163"/>
      <c r="K13" s="163"/>
      <c r="L13" s="163"/>
      <c r="M13" s="163"/>
    </row>
    <row r="14" spans="1:13" x14ac:dyDescent="0.45">
      <c r="A14" s="167" t="s">
        <v>129</v>
      </c>
      <c r="B14" s="168">
        <v>25784</v>
      </c>
      <c r="C14" s="163"/>
      <c r="D14" s="163"/>
      <c r="E14" s="163"/>
      <c r="F14" s="163"/>
      <c r="G14" s="163"/>
      <c r="H14" s="163"/>
      <c r="I14" s="163"/>
      <c r="J14" s="163"/>
      <c r="K14" s="163"/>
      <c r="L14" s="163"/>
      <c r="M14" s="163"/>
    </row>
    <row r="15" spans="1:13" x14ac:dyDescent="0.45">
      <c r="A15" s="169" t="s">
        <v>181</v>
      </c>
      <c r="B15" s="162"/>
      <c r="C15" s="163"/>
      <c r="D15" s="163"/>
      <c r="E15" s="163"/>
      <c r="F15" s="163"/>
      <c r="G15" s="163"/>
      <c r="H15" s="163"/>
      <c r="I15" s="163"/>
      <c r="J15" s="163"/>
      <c r="K15" s="163"/>
      <c r="L15" s="163"/>
      <c r="M15" s="163"/>
    </row>
    <row r="16" spans="1:13" x14ac:dyDescent="0.45">
      <c r="A16" s="163"/>
      <c r="B16" s="162"/>
      <c r="C16" s="163"/>
      <c r="D16" s="163"/>
      <c r="E16" s="163"/>
      <c r="F16" s="163"/>
      <c r="G16" s="163"/>
      <c r="H16" s="163"/>
      <c r="I16" s="163"/>
      <c r="J16" s="163"/>
      <c r="K16" s="163"/>
      <c r="L16" s="163"/>
      <c r="M16" s="163"/>
    </row>
  </sheetData>
  <phoneticPr fontId="3"/>
  <printOptions horizontalCentered="1" verticalCentered="1"/>
  <pageMargins left="0.70866141732283472" right="0.70866141732283472" top="0.74803149606299213" bottom="0.74803149606299213" header="0.31496062992125984" footer="0.31496062992125984"/>
  <pageSetup paperSize="9" scale="92" orientation="landscape" r:id="rId1"/>
  <headerFooter>
    <oddFooter>&amp;C1</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61A85-39CF-4020-AF93-E9967BA04BF6}">
  <sheetPr>
    <tabColor rgb="FFFFFF00"/>
    <pageSetUpPr fitToPage="1"/>
  </sheetPr>
  <dimension ref="A1:N20"/>
  <sheetViews>
    <sheetView view="pageBreakPreview" zoomScaleNormal="100" zoomScaleSheetLayoutView="100" workbookViewId="0">
      <selection activeCell="D14" sqref="D14"/>
    </sheetView>
  </sheetViews>
  <sheetFormatPr defaultColWidth="8.09765625" defaultRowHeight="13.2" x14ac:dyDescent="0.45"/>
  <cols>
    <col min="1" max="1" width="8.09765625" style="21"/>
    <col min="2" max="10" width="9" style="20" customWidth="1"/>
    <col min="11" max="11" width="17.09765625" style="21" customWidth="1"/>
    <col min="12" max="16384" width="8.09765625" style="21"/>
  </cols>
  <sheetData>
    <row r="1" spans="1:14" ht="24" customHeight="1" x14ac:dyDescent="0.45">
      <c r="A1" s="161" t="s">
        <v>228</v>
      </c>
      <c r="K1" s="98"/>
      <c r="L1" s="98"/>
    </row>
    <row r="2" spans="1:14" x14ac:dyDescent="0.45">
      <c r="A2" s="98"/>
      <c r="K2" s="98"/>
      <c r="L2" s="98"/>
    </row>
    <row r="3" spans="1:14" x14ac:dyDescent="0.45">
      <c r="A3" s="658" t="s">
        <v>169</v>
      </c>
      <c r="B3" s="659" t="s">
        <v>229</v>
      </c>
      <c r="C3" s="659" t="s">
        <v>230</v>
      </c>
      <c r="D3" s="659"/>
      <c r="E3" s="659"/>
      <c r="F3" s="659" t="s">
        <v>231</v>
      </c>
      <c r="G3" s="659"/>
      <c r="H3" s="659"/>
      <c r="I3" s="659" t="s">
        <v>232</v>
      </c>
      <c r="J3" s="659" t="s">
        <v>233</v>
      </c>
      <c r="K3" s="656" t="s">
        <v>234</v>
      </c>
      <c r="L3" s="98"/>
    </row>
    <row r="4" spans="1:14" s="22" customFormat="1" x14ac:dyDescent="0.45">
      <c r="A4" s="658"/>
      <c r="B4" s="659"/>
      <c r="C4" s="387" t="s">
        <v>235</v>
      </c>
      <c r="D4" s="387" t="s">
        <v>236</v>
      </c>
      <c r="E4" s="387" t="s">
        <v>237</v>
      </c>
      <c r="F4" s="387" t="s">
        <v>235</v>
      </c>
      <c r="G4" s="387" t="s">
        <v>236</v>
      </c>
      <c r="H4" s="387" t="s">
        <v>237</v>
      </c>
      <c r="I4" s="659"/>
      <c r="J4" s="659"/>
      <c r="K4" s="657"/>
      <c r="L4" s="101"/>
    </row>
    <row r="5" spans="1:14" x14ac:dyDescent="0.45">
      <c r="A5" s="268" t="s">
        <v>185</v>
      </c>
      <c r="B5" s="388">
        <v>9562</v>
      </c>
      <c r="C5" s="388">
        <v>616</v>
      </c>
      <c r="D5" s="388">
        <v>22</v>
      </c>
      <c r="E5" s="388">
        <v>638</v>
      </c>
      <c r="F5" s="388">
        <v>2117</v>
      </c>
      <c r="G5" s="388">
        <v>379</v>
      </c>
      <c r="H5" s="388">
        <v>2496</v>
      </c>
      <c r="I5" s="388">
        <v>1858</v>
      </c>
      <c r="J5" s="388">
        <v>7704</v>
      </c>
      <c r="K5" s="389">
        <f t="shared" ref="K5:K14" si="0">J5/B5*100</f>
        <v>80.568918636268563</v>
      </c>
      <c r="L5" s="98"/>
      <c r="N5" s="22"/>
    </row>
    <row r="6" spans="1:14" x14ac:dyDescent="0.45">
      <c r="A6" s="268" t="s">
        <v>172</v>
      </c>
      <c r="B6" s="388">
        <v>10770</v>
      </c>
      <c r="C6" s="388">
        <v>1246</v>
      </c>
      <c r="D6" s="388">
        <v>28</v>
      </c>
      <c r="E6" s="388">
        <v>1274</v>
      </c>
      <c r="F6" s="388">
        <v>2331</v>
      </c>
      <c r="G6" s="388">
        <v>503</v>
      </c>
      <c r="H6" s="388">
        <v>2834</v>
      </c>
      <c r="I6" s="388">
        <v>1560</v>
      </c>
      <c r="J6" s="388">
        <v>9210</v>
      </c>
      <c r="K6" s="389">
        <f t="shared" si="0"/>
        <v>85.51532033426183</v>
      </c>
      <c r="L6" s="98"/>
    </row>
    <row r="7" spans="1:14" x14ac:dyDescent="0.45">
      <c r="A7" s="268" t="s">
        <v>173</v>
      </c>
      <c r="B7" s="388">
        <v>15538</v>
      </c>
      <c r="C7" s="388">
        <v>1658</v>
      </c>
      <c r="D7" s="388">
        <v>24</v>
      </c>
      <c r="E7" s="388">
        <v>1682</v>
      </c>
      <c r="F7" s="388">
        <v>3873</v>
      </c>
      <c r="G7" s="388">
        <v>690</v>
      </c>
      <c r="H7" s="388">
        <v>4563</v>
      </c>
      <c r="I7" s="388">
        <v>2881</v>
      </c>
      <c r="J7" s="388">
        <v>12657</v>
      </c>
      <c r="K7" s="389">
        <f t="shared" si="0"/>
        <v>81.458360149311375</v>
      </c>
      <c r="L7" s="98"/>
    </row>
    <row r="8" spans="1:14" x14ac:dyDescent="0.45">
      <c r="A8" s="268" t="s">
        <v>174</v>
      </c>
      <c r="B8" s="388">
        <v>18949</v>
      </c>
      <c r="C8" s="388">
        <v>2280</v>
      </c>
      <c r="D8" s="388">
        <v>19</v>
      </c>
      <c r="E8" s="388">
        <v>2299</v>
      </c>
      <c r="F8" s="388">
        <v>4952</v>
      </c>
      <c r="G8" s="388">
        <v>907</v>
      </c>
      <c r="H8" s="388">
        <v>5859</v>
      </c>
      <c r="I8" s="388">
        <v>3560</v>
      </c>
      <c r="J8" s="388">
        <v>15389</v>
      </c>
      <c r="K8" s="389">
        <f t="shared" si="0"/>
        <v>81.212728903899944</v>
      </c>
      <c r="L8" s="98"/>
    </row>
    <row r="9" spans="1:14" x14ac:dyDescent="0.45">
      <c r="A9" s="268" t="s">
        <v>175</v>
      </c>
      <c r="B9" s="388">
        <v>25447</v>
      </c>
      <c r="C9" s="388">
        <v>2675</v>
      </c>
      <c r="D9" s="388">
        <v>12</v>
      </c>
      <c r="E9" s="388">
        <v>2687</v>
      </c>
      <c r="F9" s="388">
        <v>7533</v>
      </c>
      <c r="G9" s="388">
        <v>1756</v>
      </c>
      <c r="H9" s="388">
        <v>9289</v>
      </c>
      <c r="I9" s="388">
        <v>6602</v>
      </c>
      <c r="J9" s="388">
        <v>18845</v>
      </c>
      <c r="K9" s="389">
        <f t="shared" si="0"/>
        <v>74.055880850394942</v>
      </c>
      <c r="L9" s="98"/>
    </row>
    <row r="10" spans="1:14" x14ac:dyDescent="0.45">
      <c r="A10" s="268" t="s">
        <v>176</v>
      </c>
      <c r="B10" s="388">
        <v>26218</v>
      </c>
      <c r="C10" s="388">
        <v>3398</v>
      </c>
      <c r="D10" s="388">
        <v>15</v>
      </c>
      <c r="E10" s="388">
        <v>3413</v>
      </c>
      <c r="F10" s="388">
        <v>8562</v>
      </c>
      <c r="G10" s="388">
        <v>1877</v>
      </c>
      <c r="H10" s="388">
        <v>10439</v>
      </c>
      <c r="I10" s="388">
        <v>7026</v>
      </c>
      <c r="J10" s="388">
        <v>19192</v>
      </c>
      <c r="K10" s="389">
        <f t="shared" si="0"/>
        <v>73.20161720955069</v>
      </c>
      <c r="L10" s="98"/>
    </row>
    <row r="11" spans="1:14" x14ac:dyDescent="0.45">
      <c r="A11" s="268" t="s">
        <v>177</v>
      </c>
      <c r="B11" s="388">
        <v>26305</v>
      </c>
      <c r="C11" s="388">
        <v>4135</v>
      </c>
      <c r="D11" s="388">
        <v>23</v>
      </c>
      <c r="E11" s="388">
        <v>4158</v>
      </c>
      <c r="F11" s="388">
        <v>8916</v>
      </c>
      <c r="G11" s="388">
        <v>1813</v>
      </c>
      <c r="H11" s="388">
        <v>10729</v>
      </c>
      <c r="I11" s="388">
        <v>6571</v>
      </c>
      <c r="J11" s="388">
        <v>19734</v>
      </c>
      <c r="K11" s="389">
        <f t="shared" si="0"/>
        <v>75.019958182854978</v>
      </c>
      <c r="L11" s="98"/>
    </row>
    <row r="12" spans="1:14" x14ac:dyDescent="0.45">
      <c r="A12" s="268" t="s">
        <v>178</v>
      </c>
      <c r="B12" s="388">
        <v>25875</v>
      </c>
      <c r="C12" s="388">
        <v>4357</v>
      </c>
      <c r="D12" s="388">
        <v>5</v>
      </c>
      <c r="E12" s="388">
        <v>4362</v>
      </c>
      <c r="F12" s="388">
        <v>9060</v>
      </c>
      <c r="G12" s="388">
        <v>1263</v>
      </c>
      <c r="H12" s="388">
        <v>10323</v>
      </c>
      <c r="I12" s="388">
        <v>5961</v>
      </c>
      <c r="J12" s="388">
        <v>19880</v>
      </c>
      <c r="K12" s="389">
        <f t="shared" si="0"/>
        <v>76.830917874396135</v>
      </c>
      <c r="L12" s="98"/>
    </row>
    <row r="13" spans="1:14" x14ac:dyDescent="0.45">
      <c r="A13" s="268" t="s">
        <v>179</v>
      </c>
      <c r="B13" s="388">
        <v>25608</v>
      </c>
      <c r="C13" s="388">
        <f>4451+286</f>
        <v>4737</v>
      </c>
      <c r="D13" s="388">
        <f>4458+287-4451-286</f>
        <v>8</v>
      </c>
      <c r="E13" s="388">
        <f>4737+8</f>
        <v>4745</v>
      </c>
      <c r="F13" s="388">
        <f>6790+1997</f>
        <v>8787</v>
      </c>
      <c r="G13" s="388">
        <f>7552+2317-6790-1997</f>
        <v>1082</v>
      </c>
      <c r="H13" s="388">
        <f>SUM(F13:G13)</f>
        <v>9869</v>
      </c>
      <c r="I13" s="388">
        <f>B13-J13</f>
        <v>5124</v>
      </c>
      <c r="J13" s="388">
        <v>20484</v>
      </c>
      <c r="K13" s="389">
        <f t="shared" si="0"/>
        <v>79.990627928772255</v>
      </c>
      <c r="L13" s="98"/>
    </row>
    <row r="14" spans="1:14" x14ac:dyDescent="0.45">
      <c r="A14" s="268" t="s">
        <v>238</v>
      </c>
      <c r="B14" s="388">
        <v>25344</v>
      </c>
      <c r="C14" s="388">
        <v>5600</v>
      </c>
      <c r="D14" s="388">
        <v>14</v>
      </c>
      <c r="E14" s="388">
        <v>5614</v>
      </c>
      <c r="F14" s="388">
        <v>7972</v>
      </c>
      <c r="G14" s="388">
        <v>956</v>
      </c>
      <c r="H14" s="388">
        <v>8928</v>
      </c>
      <c r="I14" s="388">
        <f>B14-J14</f>
        <v>3314</v>
      </c>
      <c r="J14" s="388">
        <v>22030</v>
      </c>
      <c r="K14" s="389">
        <f t="shared" si="0"/>
        <v>86.923926767676761</v>
      </c>
      <c r="L14" s="98"/>
    </row>
    <row r="15" spans="1:14" x14ac:dyDescent="0.45">
      <c r="A15" s="268" t="s">
        <v>129</v>
      </c>
      <c r="B15" s="388">
        <v>25784</v>
      </c>
      <c r="C15" s="388">
        <v>5439</v>
      </c>
      <c r="D15" s="388">
        <v>10</v>
      </c>
      <c r="E15" s="388">
        <v>5449</v>
      </c>
      <c r="F15" s="388">
        <v>7957</v>
      </c>
      <c r="G15" s="388">
        <v>841</v>
      </c>
      <c r="H15" s="388">
        <v>8798</v>
      </c>
      <c r="I15" s="388">
        <f>B15-J15</f>
        <v>3349</v>
      </c>
      <c r="J15" s="388">
        <v>22435</v>
      </c>
      <c r="K15" s="389">
        <f>J15/B15*100</f>
        <v>87.011324852621783</v>
      </c>
      <c r="L15" s="98"/>
    </row>
    <row r="16" spans="1:14" x14ac:dyDescent="0.45">
      <c r="A16" s="98"/>
      <c r="K16" s="98"/>
      <c r="L16" s="98"/>
    </row>
    <row r="17" spans="1:12" x14ac:dyDescent="0.45">
      <c r="A17" s="162" t="s">
        <v>157</v>
      </c>
      <c r="B17" s="162"/>
      <c r="C17" s="162"/>
      <c r="D17" s="162"/>
      <c r="E17" s="162"/>
      <c r="F17" s="162"/>
      <c r="G17" s="162"/>
      <c r="K17" s="98"/>
      <c r="L17" s="98"/>
    </row>
    <row r="18" spans="1:12" x14ac:dyDescent="0.45">
      <c r="A18" s="163" t="s">
        <v>239</v>
      </c>
      <c r="B18" s="162"/>
      <c r="C18" s="162"/>
      <c r="D18" s="162"/>
      <c r="E18" s="162"/>
      <c r="F18" s="162"/>
      <c r="G18" s="162"/>
      <c r="K18" s="98"/>
      <c r="L18" s="98"/>
    </row>
    <row r="20" spans="1:12" x14ac:dyDescent="0.45">
      <c r="J20" s="21"/>
    </row>
  </sheetData>
  <mergeCells count="7">
    <mergeCell ref="K3:K4"/>
    <mergeCell ref="A3:A4"/>
    <mergeCell ref="B3:B4"/>
    <mergeCell ref="C3:E3"/>
    <mergeCell ref="F3:H3"/>
    <mergeCell ref="I3:I4"/>
    <mergeCell ref="J3:J4"/>
  </mergeCells>
  <phoneticPr fontId="3"/>
  <conditionalFormatting sqref="A5:K15">
    <cfRule type="expression" dxfId="181" priority="1" stopIfTrue="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92" orientation="landscape" r:id="rId1"/>
  <headerFooter alignWithMargins="0">
    <oddFooter>&amp;C37</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B02AA-39DD-4C6B-86CA-AA97040B6C73}">
  <sheetPr>
    <tabColor rgb="FFFFFF00"/>
    <pageSetUpPr fitToPage="1"/>
  </sheetPr>
  <dimension ref="A1:D14"/>
  <sheetViews>
    <sheetView view="pageBreakPreview" zoomScaleNormal="100" zoomScaleSheetLayoutView="100" workbookViewId="0">
      <selection activeCell="D14" sqref="D14"/>
    </sheetView>
  </sheetViews>
  <sheetFormatPr defaultColWidth="8.09765625" defaultRowHeight="13.2" x14ac:dyDescent="0.45"/>
  <cols>
    <col min="1" max="1" width="8.09765625" style="21"/>
    <col min="2" max="3" width="14.09765625" style="21" customWidth="1"/>
    <col min="4" max="16384" width="8.09765625" style="21"/>
  </cols>
  <sheetData>
    <row r="1" spans="1:4" ht="22.5" customHeight="1" x14ac:dyDescent="0.45">
      <c r="A1" s="161" t="s">
        <v>240</v>
      </c>
      <c r="B1" s="163"/>
      <c r="C1" s="163"/>
      <c r="D1" s="163"/>
    </row>
    <row r="2" spans="1:4" x14ac:dyDescent="0.45">
      <c r="A2" s="163"/>
      <c r="B2" s="163"/>
      <c r="C2" s="163"/>
      <c r="D2" s="163"/>
    </row>
    <row r="3" spans="1:4" s="22" customFormat="1" x14ac:dyDescent="0.45">
      <c r="A3" s="164" t="s">
        <v>169</v>
      </c>
      <c r="B3" s="164" t="s">
        <v>241</v>
      </c>
      <c r="C3" s="164" t="s">
        <v>242</v>
      </c>
      <c r="D3" s="166"/>
    </row>
    <row r="4" spans="1:4" x14ac:dyDescent="0.45">
      <c r="A4" s="167" t="s">
        <v>172</v>
      </c>
      <c r="B4" s="369">
        <v>1401</v>
      </c>
      <c r="C4" s="390">
        <v>859</v>
      </c>
      <c r="D4" s="163"/>
    </row>
    <row r="5" spans="1:4" x14ac:dyDescent="0.45">
      <c r="A5" s="167" t="s">
        <v>173</v>
      </c>
      <c r="B5" s="369">
        <v>1383</v>
      </c>
      <c r="C5" s="390">
        <v>803</v>
      </c>
      <c r="D5" s="163"/>
    </row>
    <row r="6" spans="1:4" x14ac:dyDescent="0.45">
      <c r="A6" s="167" t="s">
        <v>174</v>
      </c>
      <c r="B6" s="369">
        <v>1315</v>
      </c>
      <c r="C6" s="390">
        <v>766</v>
      </c>
      <c r="D6" s="163"/>
    </row>
    <row r="7" spans="1:4" x14ac:dyDescent="0.45">
      <c r="A7" s="167" t="s">
        <v>175</v>
      </c>
      <c r="B7" s="369">
        <v>1113</v>
      </c>
      <c r="C7" s="390">
        <v>689</v>
      </c>
      <c r="D7" s="163"/>
    </row>
    <row r="8" spans="1:4" x14ac:dyDescent="0.45">
      <c r="A8" s="167" t="s">
        <v>176</v>
      </c>
      <c r="B8" s="369">
        <v>942</v>
      </c>
      <c r="C8" s="390">
        <v>676</v>
      </c>
      <c r="D8" s="163"/>
    </row>
    <row r="9" spans="1:4" x14ac:dyDescent="0.45">
      <c r="A9" s="167" t="s">
        <v>177</v>
      </c>
      <c r="B9" s="369">
        <v>803</v>
      </c>
      <c r="C9" s="390">
        <v>624</v>
      </c>
      <c r="D9" s="163"/>
    </row>
    <row r="10" spans="1:4" x14ac:dyDescent="0.45">
      <c r="A10" s="167" t="s">
        <v>178</v>
      </c>
      <c r="B10" s="369">
        <v>730</v>
      </c>
      <c r="C10" s="390">
        <v>596</v>
      </c>
      <c r="D10" s="163"/>
    </row>
    <row r="11" spans="1:4" x14ac:dyDescent="0.45">
      <c r="A11" s="167" t="s">
        <v>179</v>
      </c>
      <c r="B11" s="369">
        <v>588</v>
      </c>
      <c r="C11" s="390">
        <v>593</v>
      </c>
      <c r="D11" s="163"/>
    </row>
    <row r="12" spans="1:4" x14ac:dyDescent="0.45">
      <c r="A12" s="167" t="s">
        <v>243</v>
      </c>
      <c r="B12" s="369">
        <v>417</v>
      </c>
      <c r="C12" s="390">
        <v>552</v>
      </c>
      <c r="D12" s="163"/>
    </row>
    <row r="13" spans="1:4" x14ac:dyDescent="0.45">
      <c r="A13" s="167" t="s">
        <v>191</v>
      </c>
      <c r="B13" s="369">
        <v>305</v>
      </c>
      <c r="C13" s="390">
        <v>539</v>
      </c>
      <c r="D13" s="163"/>
    </row>
    <row r="14" spans="1:4" x14ac:dyDescent="0.45">
      <c r="A14" s="163" t="s">
        <v>244</v>
      </c>
      <c r="B14" s="163"/>
      <c r="C14" s="163"/>
      <c r="D14" s="163"/>
    </row>
  </sheetData>
  <phoneticPr fontId="3"/>
  <printOptions horizontalCentered="1" verticalCentered="1"/>
  <pageMargins left="0.70866141732283472" right="0.70866141732283472" top="0.74803149606299213" bottom="0.74803149606299213" header="0.31496062992125984" footer="0.31496062992125984"/>
  <pageSetup paperSize="9" scale="90" orientation="landscape" r:id="rId1"/>
  <headerFooter alignWithMargins="0">
    <oddFooter>&amp;C38</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F8663-2EDA-4FA7-AF2E-8EEECC56B06A}">
  <sheetPr>
    <tabColor rgb="FFFFFF00"/>
    <pageSetUpPr fitToPage="1"/>
  </sheetPr>
  <dimension ref="A1:I10"/>
  <sheetViews>
    <sheetView view="pageBreakPreview" topLeftCell="A10" zoomScaleNormal="100" zoomScaleSheetLayoutView="100" workbookViewId="0">
      <selection activeCell="D14" sqref="D14"/>
    </sheetView>
  </sheetViews>
  <sheetFormatPr defaultColWidth="8.09765625" defaultRowHeight="13.2" x14ac:dyDescent="0.45"/>
  <cols>
    <col min="1" max="1" width="7.296875" style="21" customWidth="1"/>
    <col min="2" max="3" width="12.296875" style="21" customWidth="1"/>
    <col min="4" max="4" width="19.59765625" style="21" customWidth="1"/>
    <col min="5" max="5" width="2.3984375" style="21" customWidth="1"/>
    <col min="6" max="6" width="7.296875" style="21" customWidth="1"/>
    <col min="7" max="8" width="12.296875" style="21" customWidth="1"/>
    <col min="9" max="9" width="19.59765625" style="21" customWidth="1"/>
    <col min="10" max="16384" width="8.09765625" style="21"/>
  </cols>
  <sheetData>
    <row r="1" spans="1:9" ht="25.5" customHeight="1" x14ac:dyDescent="0.45">
      <c r="A1" s="161" t="s">
        <v>54</v>
      </c>
      <c r="B1" s="98"/>
      <c r="C1" s="98"/>
      <c r="D1" s="98"/>
      <c r="E1" s="98"/>
      <c r="F1" s="98"/>
      <c r="G1" s="98"/>
      <c r="H1" s="98"/>
      <c r="I1" s="98"/>
    </row>
    <row r="2" spans="1:9" x14ac:dyDescent="0.45">
      <c r="A2" s="98"/>
      <c r="B2" s="98"/>
      <c r="C2" s="98"/>
      <c r="D2" s="98"/>
      <c r="E2" s="98"/>
      <c r="F2" s="98"/>
      <c r="G2" s="98"/>
      <c r="H2" s="98"/>
      <c r="I2" s="98"/>
    </row>
    <row r="3" spans="1:9" s="22" customFormat="1" x14ac:dyDescent="0.45">
      <c r="A3" s="184" t="s">
        <v>169</v>
      </c>
      <c r="B3" s="184" t="s">
        <v>245</v>
      </c>
      <c r="C3" s="184" t="s">
        <v>246</v>
      </c>
      <c r="D3" s="184" t="s">
        <v>247</v>
      </c>
      <c r="E3" s="166"/>
      <c r="F3" s="184" t="s">
        <v>169</v>
      </c>
      <c r="G3" s="184" t="s">
        <v>245</v>
      </c>
      <c r="H3" s="184" t="s">
        <v>246</v>
      </c>
      <c r="I3" s="184" t="s">
        <v>247</v>
      </c>
    </row>
    <row r="4" spans="1:9" x14ac:dyDescent="0.45">
      <c r="A4" s="167" t="s">
        <v>248</v>
      </c>
      <c r="B4" s="391">
        <v>193</v>
      </c>
      <c r="C4" s="392">
        <v>1016</v>
      </c>
      <c r="D4" s="393">
        <v>19354</v>
      </c>
      <c r="E4" s="163"/>
      <c r="F4" s="167" t="s">
        <v>249</v>
      </c>
      <c r="G4" s="394">
        <v>119</v>
      </c>
      <c r="H4" s="395">
        <v>925</v>
      </c>
      <c r="I4" s="396">
        <v>18555</v>
      </c>
    </row>
    <row r="5" spans="1:9" x14ac:dyDescent="0.45">
      <c r="A5" s="167" t="s">
        <v>250</v>
      </c>
      <c r="B5" s="391">
        <v>208</v>
      </c>
      <c r="C5" s="392">
        <v>1319</v>
      </c>
      <c r="D5" s="393">
        <v>21800</v>
      </c>
      <c r="E5" s="163"/>
      <c r="F5" s="167" t="s">
        <v>251</v>
      </c>
      <c r="G5" s="394">
        <v>175</v>
      </c>
      <c r="H5" s="395">
        <v>1492</v>
      </c>
      <c r="I5" s="396">
        <v>24559</v>
      </c>
    </row>
    <row r="6" spans="1:9" x14ac:dyDescent="0.45">
      <c r="A6" s="167" t="s">
        <v>252</v>
      </c>
      <c r="B6" s="391">
        <v>192</v>
      </c>
      <c r="C6" s="392">
        <v>1271</v>
      </c>
      <c r="D6" s="393">
        <v>21499</v>
      </c>
      <c r="E6" s="163"/>
      <c r="F6" s="397" t="s">
        <v>253</v>
      </c>
      <c r="G6" s="398">
        <v>210</v>
      </c>
      <c r="H6" s="399">
        <v>1606</v>
      </c>
      <c r="I6" s="400">
        <v>37297</v>
      </c>
    </row>
    <row r="7" spans="1:9" x14ac:dyDescent="0.45">
      <c r="A7" s="167" t="s">
        <v>254</v>
      </c>
      <c r="B7" s="391">
        <v>184</v>
      </c>
      <c r="C7" s="392">
        <v>1237</v>
      </c>
      <c r="D7" s="393">
        <v>21569</v>
      </c>
      <c r="E7" s="163"/>
      <c r="F7" s="167" t="s">
        <v>255</v>
      </c>
      <c r="G7" s="394">
        <v>192</v>
      </c>
      <c r="H7" s="395">
        <v>1774</v>
      </c>
      <c r="I7" s="396">
        <v>37964</v>
      </c>
    </row>
    <row r="8" spans="1:9" x14ac:dyDescent="0.45">
      <c r="A8" s="167" t="s">
        <v>256</v>
      </c>
      <c r="B8" s="391">
        <v>171</v>
      </c>
      <c r="C8" s="392">
        <v>1240</v>
      </c>
      <c r="D8" s="393">
        <v>22975</v>
      </c>
      <c r="E8" s="163"/>
      <c r="F8" s="172" t="s">
        <v>257</v>
      </c>
      <c r="G8" s="401"/>
      <c r="H8" s="401"/>
      <c r="I8" s="402"/>
    </row>
    <row r="9" spans="1:9" x14ac:dyDescent="0.45">
      <c r="A9" s="163" t="s">
        <v>258</v>
      </c>
      <c r="B9" s="163"/>
      <c r="C9" s="163"/>
      <c r="D9" s="163"/>
      <c r="E9" s="163"/>
      <c r="F9" s="163"/>
      <c r="G9" s="163"/>
      <c r="H9" s="163"/>
      <c r="I9" s="163"/>
    </row>
    <row r="10" spans="1:9" x14ac:dyDescent="0.45">
      <c r="A10" s="98"/>
      <c r="B10" s="98"/>
      <c r="C10" s="98"/>
      <c r="D10" s="98"/>
      <c r="E10" s="98"/>
      <c r="F10" s="98"/>
      <c r="G10" s="98"/>
      <c r="H10" s="98"/>
      <c r="I10" s="98"/>
    </row>
  </sheetData>
  <phoneticPr fontId="3"/>
  <printOptions horizontalCentered="1" verticalCentered="1"/>
  <pageMargins left="0.70866141732283472" right="0.70866141732283472" top="0.74803149606299213" bottom="0.74803149606299213" header="0.31496062992125984" footer="0.31496062992125984"/>
  <pageSetup paperSize="9" scale="92" orientation="landscape" r:id="rId1"/>
  <headerFooter alignWithMargins="0">
    <oddFooter>&amp;C39</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61B9D-84F6-43DA-B62B-0CBEAD88A455}">
  <sheetPr>
    <tabColor rgb="FFFFFF00"/>
    <pageSetUpPr fitToPage="1"/>
  </sheetPr>
  <dimension ref="A1:N33"/>
  <sheetViews>
    <sheetView view="pageBreakPreview" topLeftCell="A27" zoomScaleNormal="100" zoomScaleSheetLayoutView="100" zoomScalePageLayoutView="85" workbookViewId="0">
      <selection activeCell="D14" sqref="D14"/>
    </sheetView>
  </sheetViews>
  <sheetFormatPr defaultColWidth="8.09765625" defaultRowHeight="13.2" x14ac:dyDescent="0.45"/>
  <cols>
    <col min="1" max="1" width="8.09765625" style="21"/>
    <col min="2" max="2" width="16.296875" style="21" customWidth="1"/>
    <col min="3" max="3" width="16" style="21" customWidth="1"/>
    <col min="4" max="4" width="16.09765625" style="21" customWidth="1"/>
    <col min="5" max="5" width="3.3984375" style="21" customWidth="1"/>
    <col min="6" max="16384" width="8.09765625" style="21"/>
  </cols>
  <sheetData>
    <row r="1" spans="1:14" ht="33" customHeight="1" x14ac:dyDescent="0.45">
      <c r="A1" s="161" t="s">
        <v>259</v>
      </c>
      <c r="B1" s="98"/>
      <c r="C1" s="98"/>
      <c r="D1" s="98"/>
      <c r="E1" s="98"/>
      <c r="F1" s="98"/>
      <c r="G1" s="98"/>
      <c r="H1" s="98"/>
      <c r="I1" s="98"/>
      <c r="J1" s="98"/>
      <c r="K1" s="98"/>
      <c r="L1" s="98"/>
      <c r="M1" s="98"/>
      <c r="N1" s="98"/>
    </row>
    <row r="2" spans="1:14" s="22" customFormat="1" ht="37.5" customHeight="1" x14ac:dyDescent="0.45">
      <c r="A2" s="164" t="s">
        <v>260</v>
      </c>
      <c r="B2" s="403" t="s">
        <v>261</v>
      </c>
      <c r="C2" s="403" t="s">
        <v>262</v>
      </c>
      <c r="D2" s="403" t="s">
        <v>263</v>
      </c>
      <c r="E2" s="101"/>
      <c r="F2" s="101"/>
      <c r="G2" s="101"/>
      <c r="H2" s="101"/>
      <c r="I2" s="101"/>
      <c r="J2" s="101"/>
      <c r="K2" s="101"/>
      <c r="L2" s="101"/>
      <c r="M2" s="101"/>
      <c r="N2" s="101"/>
    </row>
    <row r="3" spans="1:14" x14ac:dyDescent="0.45">
      <c r="A3" s="167" t="s">
        <v>264</v>
      </c>
      <c r="B3" s="391">
        <v>118</v>
      </c>
      <c r="C3" s="392">
        <v>3553</v>
      </c>
      <c r="D3" s="404">
        <v>81707</v>
      </c>
      <c r="E3" s="98"/>
      <c r="F3" s="98"/>
      <c r="G3" s="98"/>
      <c r="H3" s="98"/>
      <c r="I3" s="98"/>
      <c r="J3" s="98"/>
      <c r="K3" s="98"/>
      <c r="L3" s="98"/>
      <c r="M3" s="98"/>
      <c r="N3" s="98"/>
    </row>
    <row r="4" spans="1:14" x14ac:dyDescent="0.45">
      <c r="A4" s="167" t="s">
        <v>265</v>
      </c>
      <c r="B4" s="391">
        <v>117</v>
      </c>
      <c r="C4" s="392">
        <v>3416</v>
      </c>
      <c r="D4" s="404">
        <v>84296</v>
      </c>
      <c r="E4" s="98"/>
      <c r="F4" s="98"/>
      <c r="G4" s="98"/>
      <c r="H4" s="98"/>
      <c r="I4" s="98"/>
      <c r="J4" s="98"/>
      <c r="K4" s="98"/>
      <c r="L4" s="98"/>
      <c r="M4" s="98"/>
      <c r="N4" s="98"/>
    </row>
    <row r="5" spans="1:14" x14ac:dyDescent="0.45">
      <c r="A5" s="167" t="s">
        <v>176</v>
      </c>
      <c r="B5" s="391">
        <v>115</v>
      </c>
      <c r="C5" s="392">
        <v>3423</v>
      </c>
      <c r="D5" s="404">
        <v>82348</v>
      </c>
      <c r="E5" s="98"/>
      <c r="F5" s="98"/>
      <c r="G5" s="98"/>
      <c r="H5" s="98"/>
      <c r="I5" s="98"/>
      <c r="J5" s="98"/>
      <c r="K5" s="98"/>
      <c r="L5" s="98"/>
      <c r="M5" s="98"/>
      <c r="N5" s="98"/>
    </row>
    <row r="6" spans="1:14" x14ac:dyDescent="0.45">
      <c r="A6" s="167" t="s">
        <v>266</v>
      </c>
      <c r="B6" s="391">
        <v>110</v>
      </c>
      <c r="C6" s="392">
        <v>3302</v>
      </c>
      <c r="D6" s="404">
        <v>78143</v>
      </c>
      <c r="E6" s="98"/>
      <c r="F6" s="98"/>
      <c r="G6" s="98"/>
      <c r="H6" s="98"/>
      <c r="I6" s="98"/>
      <c r="J6" s="98"/>
      <c r="K6" s="98"/>
      <c r="L6" s="98"/>
      <c r="M6" s="98"/>
      <c r="N6" s="98"/>
    </row>
    <row r="7" spans="1:14" x14ac:dyDescent="0.45">
      <c r="A7" s="167" t="s">
        <v>248</v>
      </c>
      <c r="B7" s="391">
        <v>105</v>
      </c>
      <c r="C7" s="392">
        <v>3336</v>
      </c>
      <c r="D7" s="404">
        <v>90036</v>
      </c>
      <c r="E7" s="98"/>
      <c r="F7" s="98"/>
      <c r="G7" s="98"/>
      <c r="H7" s="98"/>
      <c r="I7" s="98"/>
      <c r="J7" s="98"/>
      <c r="K7" s="98"/>
      <c r="L7" s="98"/>
      <c r="M7" s="98"/>
      <c r="N7" s="98"/>
    </row>
    <row r="8" spans="1:14" x14ac:dyDescent="0.45">
      <c r="A8" s="167" t="s">
        <v>267</v>
      </c>
      <c r="B8" s="391">
        <v>102</v>
      </c>
      <c r="C8" s="392">
        <v>3402</v>
      </c>
      <c r="D8" s="404">
        <v>93250</v>
      </c>
      <c r="E8" s="98"/>
      <c r="F8" s="98"/>
      <c r="G8" s="98"/>
      <c r="H8" s="98"/>
      <c r="I8" s="98"/>
      <c r="J8" s="98"/>
      <c r="K8" s="98"/>
      <c r="L8" s="98"/>
      <c r="M8" s="98"/>
      <c r="N8" s="98"/>
    </row>
    <row r="9" spans="1:14" x14ac:dyDescent="0.45">
      <c r="A9" s="167" t="s">
        <v>250</v>
      </c>
      <c r="B9" s="391">
        <v>97</v>
      </c>
      <c r="C9" s="392">
        <v>3564</v>
      </c>
      <c r="D9" s="404">
        <v>89424</v>
      </c>
      <c r="E9" s="98"/>
      <c r="F9" s="98"/>
      <c r="G9" s="98"/>
      <c r="H9" s="98"/>
      <c r="I9" s="98"/>
      <c r="J9" s="98"/>
      <c r="K9" s="98"/>
      <c r="L9" s="98"/>
      <c r="M9" s="98"/>
      <c r="N9" s="98"/>
    </row>
    <row r="10" spans="1:14" x14ac:dyDescent="0.45">
      <c r="A10" s="167" t="s">
        <v>177</v>
      </c>
      <c r="B10" s="369">
        <v>97</v>
      </c>
      <c r="C10" s="392">
        <v>3313</v>
      </c>
      <c r="D10" s="404">
        <v>83861</v>
      </c>
      <c r="E10" s="98"/>
      <c r="F10" s="98"/>
      <c r="G10" s="98"/>
      <c r="H10" s="98"/>
      <c r="I10" s="98"/>
      <c r="J10" s="98"/>
      <c r="K10" s="98"/>
      <c r="L10" s="98"/>
      <c r="M10" s="98"/>
      <c r="N10" s="98"/>
    </row>
    <row r="11" spans="1:14" x14ac:dyDescent="0.45">
      <c r="A11" s="167" t="s">
        <v>268</v>
      </c>
      <c r="B11" s="369">
        <v>95</v>
      </c>
      <c r="C11" s="392">
        <v>4028</v>
      </c>
      <c r="D11" s="404">
        <v>87128</v>
      </c>
      <c r="E11" s="98"/>
      <c r="F11" s="98"/>
      <c r="G11" s="98"/>
      <c r="H11" s="98"/>
      <c r="I11" s="98"/>
      <c r="J11" s="98"/>
      <c r="K11" s="98"/>
      <c r="L11" s="98"/>
      <c r="M11" s="98"/>
      <c r="N11" s="98"/>
    </row>
    <row r="12" spans="1:14" x14ac:dyDescent="0.45">
      <c r="A12" s="167" t="s">
        <v>252</v>
      </c>
      <c r="B12" s="369">
        <v>90</v>
      </c>
      <c r="C12" s="392">
        <v>3552</v>
      </c>
      <c r="D12" s="404">
        <v>86115</v>
      </c>
      <c r="E12" s="98"/>
      <c r="F12" s="98"/>
      <c r="G12" s="98"/>
      <c r="H12" s="98"/>
      <c r="I12" s="98"/>
      <c r="J12" s="98"/>
      <c r="K12" s="98"/>
      <c r="L12" s="98"/>
      <c r="M12" s="98"/>
      <c r="N12" s="98"/>
    </row>
    <row r="13" spans="1:14" x14ac:dyDescent="0.45">
      <c r="A13" s="167" t="s">
        <v>269</v>
      </c>
      <c r="B13" s="369">
        <v>93</v>
      </c>
      <c r="C13" s="392">
        <v>3527</v>
      </c>
      <c r="D13" s="404">
        <v>90504</v>
      </c>
      <c r="E13" s="98"/>
      <c r="F13" s="98"/>
      <c r="G13" s="98"/>
      <c r="H13" s="98"/>
      <c r="I13" s="98"/>
      <c r="J13" s="98"/>
      <c r="K13" s="98"/>
      <c r="L13" s="98"/>
      <c r="M13" s="98"/>
      <c r="N13" s="98"/>
    </row>
    <row r="14" spans="1:14" x14ac:dyDescent="0.45">
      <c r="A14" s="167" t="s">
        <v>254</v>
      </c>
      <c r="B14" s="369">
        <v>81</v>
      </c>
      <c r="C14" s="392">
        <v>3466</v>
      </c>
      <c r="D14" s="404">
        <v>94868</v>
      </c>
      <c r="E14" s="98"/>
      <c r="F14" s="98"/>
      <c r="G14" s="98"/>
      <c r="H14" s="98"/>
      <c r="I14" s="98"/>
      <c r="J14" s="98"/>
      <c r="K14" s="98"/>
      <c r="L14" s="98"/>
      <c r="M14" s="98"/>
      <c r="N14" s="98"/>
    </row>
    <row r="15" spans="1:14" x14ac:dyDescent="0.45">
      <c r="A15" s="167" t="s">
        <v>178</v>
      </c>
      <c r="B15" s="369">
        <v>84</v>
      </c>
      <c r="C15" s="392">
        <v>3689</v>
      </c>
      <c r="D15" s="404">
        <v>106550</v>
      </c>
      <c r="E15" s="98"/>
      <c r="F15" s="98"/>
      <c r="G15" s="98"/>
      <c r="H15" s="98"/>
      <c r="I15" s="98"/>
      <c r="J15" s="98"/>
      <c r="K15" s="98"/>
      <c r="L15" s="98"/>
      <c r="M15" s="98"/>
      <c r="N15" s="98"/>
    </row>
    <row r="16" spans="1:14" x14ac:dyDescent="0.45">
      <c r="A16" s="167" t="s">
        <v>270</v>
      </c>
      <c r="B16" s="369">
        <v>82</v>
      </c>
      <c r="C16" s="392">
        <v>3774</v>
      </c>
      <c r="D16" s="404">
        <v>115780</v>
      </c>
      <c r="E16" s="98"/>
      <c r="F16" s="98"/>
      <c r="G16" s="98"/>
      <c r="H16" s="98"/>
      <c r="I16" s="98"/>
      <c r="J16" s="98"/>
      <c r="K16" s="98"/>
      <c r="L16" s="98"/>
      <c r="M16" s="98"/>
      <c r="N16" s="98"/>
    </row>
    <row r="17" spans="1:14" x14ac:dyDescent="0.45">
      <c r="A17" s="167" t="s">
        <v>256</v>
      </c>
      <c r="B17" s="369">
        <v>89</v>
      </c>
      <c r="C17" s="392">
        <v>4304</v>
      </c>
      <c r="D17" s="404">
        <v>127850</v>
      </c>
      <c r="E17" s="98"/>
      <c r="F17" s="98"/>
      <c r="G17" s="98"/>
      <c r="H17" s="98"/>
      <c r="I17" s="98"/>
      <c r="J17" s="98"/>
      <c r="K17" s="98"/>
      <c r="L17" s="98"/>
      <c r="M17" s="98"/>
      <c r="N17" s="98"/>
    </row>
    <row r="18" spans="1:14" x14ac:dyDescent="0.45">
      <c r="A18" s="167" t="s">
        <v>271</v>
      </c>
      <c r="B18" s="369">
        <v>93</v>
      </c>
      <c r="C18" s="392">
        <v>4258</v>
      </c>
      <c r="D18" s="404">
        <v>136236</v>
      </c>
      <c r="E18" s="98"/>
      <c r="F18" s="98"/>
      <c r="G18" s="98"/>
      <c r="H18" s="98"/>
      <c r="I18" s="98"/>
      <c r="J18" s="98"/>
      <c r="K18" s="98"/>
      <c r="L18" s="98"/>
      <c r="M18" s="98"/>
      <c r="N18" s="98"/>
    </row>
    <row r="19" spans="1:14" x14ac:dyDescent="0.45">
      <c r="A19" s="167" t="s">
        <v>272</v>
      </c>
      <c r="B19" s="369">
        <v>88</v>
      </c>
      <c r="C19" s="392">
        <v>3964</v>
      </c>
      <c r="D19" s="404">
        <v>124030</v>
      </c>
      <c r="E19" s="98"/>
      <c r="F19" s="98"/>
      <c r="G19" s="98"/>
      <c r="H19" s="98"/>
      <c r="I19" s="98"/>
      <c r="J19" s="98"/>
      <c r="K19" s="98"/>
      <c r="L19" s="98"/>
      <c r="M19" s="98"/>
      <c r="N19" s="98"/>
    </row>
    <row r="20" spans="1:14" x14ac:dyDescent="0.45">
      <c r="A20" s="167" t="s">
        <v>179</v>
      </c>
      <c r="B20" s="369">
        <v>80</v>
      </c>
      <c r="C20" s="392">
        <v>4397</v>
      </c>
      <c r="D20" s="404">
        <v>138317</v>
      </c>
      <c r="E20" s="98"/>
      <c r="F20" s="98"/>
      <c r="G20" s="98"/>
      <c r="H20" s="98"/>
      <c r="I20" s="98"/>
      <c r="J20" s="98"/>
      <c r="K20" s="98"/>
      <c r="L20" s="98"/>
      <c r="M20" s="98"/>
      <c r="N20" s="98"/>
    </row>
    <row r="21" spans="1:14" x14ac:dyDescent="0.45">
      <c r="A21" s="167" t="s">
        <v>273</v>
      </c>
      <c r="B21" s="369">
        <v>90</v>
      </c>
      <c r="C21" s="392">
        <v>4647</v>
      </c>
      <c r="D21" s="404">
        <v>131825</v>
      </c>
      <c r="E21" s="98"/>
      <c r="F21" s="98"/>
      <c r="G21" s="98"/>
      <c r="H21" s="98"/>
      <c r="I21" s="98"/>
      <c r="J21" s="98"/>
      <c r="K21" s="98"/>
      <c r="L21" s="98"/>
      <c r="M21" s="98"/>
      <c r="N21" s="98"/>
    </row>
    <row r="22" spans="1:14" x14ac:dyDescent="0.45">
      <c r="A22" s="167" t="s">
        <v>249</v>
      </c>
      <c r="B22" s="369">
        <v>81</v>
      </c>
      <c r="C22" s="392">
        <v>4155</v>
      </c>
      <c r="D22" s="404">
        <v>144567</v>
      </c>
      <c r="E22" s="98"/>
      <c r="F22" s="163" t="s">
        <v>274</v>
      </c>
      <c r="G22" s="98"/>
      <c r="H22" s="98"/>
      <c r="I22" s="98"/>
      <c r="J22" s="98"/>
      <c r="K22" s="98"/>
      <c r="L22" s="98"/>
      <c r="M22" s="98"/>
      <c r="N22" s="98"/>
    </row>
    <row r="23" spans="1:14" x14ac:dyDescent="0.45">
      <c r="A23" s="167" t="s">
        <v>275</v>
      </c>
      <c r="B23" s="369">
        <v>80</v>
      </c>
      <c r="C23" s="392">
        <v>4296</v>
      </c>
      <c r="D23" s="404">
        <v>147839</v>
      </c>
      <c r="E23" s="98"/>
      <c r="F23" s="98"/>
      <c r="G23" s="98"/>
      <c r="H23" s="98"/>
      <c r="I23" s="98"/>
      <c r="J23" s="98"/>
      <c r="K23" s="98"/>
      <c r="L23" s="98"/>
      <c r="M23" s="98"/>
      <c r="N23" s="98"/>
    </row>
    <row r="24" spans="1:14" x14ac:dyDescent="0.45">
      <c r="A24" s="167" t="s">
        <v>207</v>
      </c>
      <c r="B24" s="369">
        <v>79</v>
      </c>
      <c r="C24" s="392">
        <v>3853</v>
      </c>
      <c r="D24" s="404">
        <v>154090</v>
      </c>
      <c r="E24" s="98"/>
      <c r="F24" s="98"/>
      <c r="G24" s="98"/>
      <c r="H24" s="98"/>
      <c r="I24" s="98"/>
      <c r="J24" s="98"/>
      <c r="K24" s="98"/>
      <c r="L24" s="98"/>
      <c r="M24" s="98"/>
      <c r="N24" s="98"/>
    </row>
    <row r="25" spans="1:14" x14ac:dyDescent="0.45">
      <c r="A25" s="167" t="s">
        <v>253</v>
      </c>
      <c r="B25" s="369">
        <v>83</v>
      </c>
      <c r="C25" s="392">
        <v>4311</v>
      </c>
      <c r="D25" s="404">
        <v>152682</v>
      </c>
      <c r="E25" s="98"/>
      <c r="F25" s="163" t="s">
        <v>276</v>
      </c>
      <c r="G25" s="98"/>
      <c r="H25" s="98"/>
      <c r="I25" s="98"/>
      <c r="J25" s="98"/>
      <c r="K25" s="98"/>
      <c r="L25" s="98"/>
      <c r="M25" s="98"/>
      <c r="N25" s="98"/>
    </row>
    <row r="26" spans="1:14" x14ac:dyDescent="0.45">
      <c r="A26" s="167" t="s">
        <v>277</v>
      </c>
      <c r="B26" s="369">
        <v>84</v>
      </c>
      <c r="C26" s="392">
        <v>4595</v>
      </c>
      <c r="D26" s="404">
        <v>143539</v>
      </c>
      <c r="E26" s="98"/>
      <c r="F26" s="98"/>
      <c r="G26" s="98"/>
      <c r="H26" s="98"/>
      <c r="I26" s="98"/>
      <c r="J26" s="98"/>
      <c r="K26" s="98"/>
      <c r="L26" s="98"/>
      <c r="M26" s="98"/>
      <c r="N26" s="98"/>
    </row>
    <row r="27" spans="1:14" x14ac:dyDescent="0.45">
      <c r="A27" s="167" t="s">
        <v>211</v>
      </c>
      <c r="B27" s="369">
        <v>84</v>
      </c>
      <c r="C27" s="392">
        <v>4812</v>
      </c>
      <c r="D27" s="404">
        <v>155326</v>
      </c>
      <c r="E27" s="98"/>
      <c r="F27" s="98"/>
      <c r="G27" s="98"/>
      <c r="H27" s="98"/>
      <c r="I27" s="98"/>
      <c r="J27" s="98"/>
      <c r="K27" s="98"/>
      <c r="L27" s="98"/>
      <c r="M27" s="98"/>
      <c r="N27" s="98"/>
    </row>
    <row r="28" spans="1:14" x14ac:dyDescent="0.45">
      <c r="A28" s="167" t="s">
        <v>212</v>
      </c>
      <c r="B28" s="369">
        <v>78</v>
      </c>
      <c r="C28" s="392">
        <v>4791</v>
      </c>
      <c r="D28" s="404">
        <v>167444</v>
      </c>
      <c r="E28" s="98"/>
      <c r="F28" s="98"/>
      <c r="G28" s="98"/>
      <c r="H28" s="98"/>
      <c r="I28" s="98"/>
      <c r="J28" s="98"/>
      <c r="K28" s="98"/>
      <c r="L28" s="98"/>
      <c r="M28" s="98"/>
      <c r="N28" s="98"/>
    </row>
    <row r="29" spans="1:14" x14ac:dyDescent="0.45">
      <c r="A29" s="167" t="s">
        <v>213</v>
      </c>
      <c r="B29" s="369">
        <v>84</v>
      </c>
      <c r="C29" s="392">
        <v>4711</v>
      </c>
      <c r="D29" s="404">
        <v>171124</v>
      </c>
      <c r="E29" s="98"/>
      <c r="F29" s="98"/>
      <c r="G29" s="98"/>
      <c r="H29" s="98"/>
      <c r="I29" s="98"/>
      <c r="J29" s="98"/>
      <c r="K29" s="98"/>
      <c r="L29" s="98"/>
      <c r="M29" s="98"/>
      <c r="N29" s="98"/>
    </row>
    <row r="30" spans="1:14" x14ac:dyDescent="0.45">
      <c r="A30" s="167" t="s">
        <v>214</v>
      </c>
      <c r="B30" s="369">
        <v>90</v>
      </c>
      <c r="C30" s="392">
        <v>5075</v>
      </c>
      <c r="D30" s="404">
        <v>147960</v>
      </c>
      <c r="E30" s="98"/>
      <c r="F30" s="98"/>
      <c r="G30" s="98"/>
      <c r="H30" s="98"/>
      <c r="I30" s="98"/>
      <c r="J30" s="98"/>
      <c r="K30" s="98"/>
      <c r="L30" s="98"/>
      <c r="M30" s="98"/>
      <c r="N30" s="98"/>
    </row>
    <row r="31" spans="1:14" x14ac:dyDescent="0.45">
      <c r="A31" s="163" t="s">
        <v>278</v>
      </c>
      <c r="B31" s="163"/>
      <c r="C31" s="163"/>
      <c r="D31" s="163"/>
      <c r="E31" s="98"/>
      <c r="F31" s="98"/>
      <c r="G31" s="98"/>
      <c r="H31" s="98"/>
      <c r="I31" s="98"/>
      <c r="J31" s="98"/>
      <c r="K31" s="98"/>
      <c r="L31" s="98"/>
      <c r="M31" s="98"/>
      <c r="N31" s="98"/>
    </row>
    <row r="32" spans="1:14" x14ac:dyDescent="0.45">
      <c r="A32" s="163" t="s">
        <v>279</v>
      </c>
      <c r="B32" s="163"/>
      <c r="C32" s="163"/>
      <c r="D32" s="163"/>
      <c r="E32" s="98"/>
      <c r="F32" s="98"/>
      <c r="G32" s="98"/>
      <c r="H32" s="98"/>
      <c r="I32" s="98"/>
      <c r="J32" s="98"/>
      <c r="K32" s="98"/>
      <c r="L32" s="98"/>
      <c r="M32" s="98"/>
      <c r="N32" s="98"/>
    </row>
    <row r="33" spans="1:4" x14ac:dyDescent="0.45">
      <c r="A33" s="163"/>
      <c r="B33" s="163"/>
      <c r="C33" s="163"/>
      <c r="D33" s="163"/>
    </row>
  </sheetData>
  <phoneticPr fontId="3"/>
  <printOptions horizontalCentered="1" verticalCentered="1"/>
  <pageMargins left="0.70866141732283472" right="0.70866141732283472" top="0.74803149606299213" bottom="0.74803149606299213" header="0.31496062992125984" footer="0.31496062992125984"/>
  <pageSetup paperSize="9" scale="60" orientation="landscape" r:id="rId1"/>
  <headerFooter alignWithMargins="0">
    <oddFooter>&amp;C40</oddFooter>
  </headerFooter>
  <rowBreaks count="1" manualBreakCount="1">
    <brk id="56"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0C69A-8C1E-4182-91BC-F2C22509D6DA}">
  <sheetPr>
    <tabColor rgb="FFFFFF00"/>
  </sheetPr>
  <dimension ref="A1:I13"/>
  <sheetViews>
    <sheetView view="pageBreakPreview" zoomScale="102" zoomScaleNormal="100" zoomScaleSheetLayoutView="102" workbookViewId="0">
      <selection activeCell="D14" sqref="D14"/>
    </sheetView>
  </sheetViews>
  <sheetFormatPr defaultColWidth="8" defaultRowHeight="13.2" x14ac:dyDescent="0.45"/>
  <cols>
    <col min="1" max="1" width="11.3984375" style="33" customWidth="1"/>
    <col min="2" max="2" width="30.69921875" style="20" bestFit="1" customWidth="1"/>
    <col min="3" max="4" width="8.3984375" style="33" customWidth="1"/>
    <col min="5" max="7" width="8" style="33"/>
    <col min="8" max="8" width="10" style="33" customWidth="1"/>
    <col min="9" max="16384" width="8" style="33"/>
  </cols>
  <sheetData>
    <row r="1" spans="1:9" ht="27" customHeight="1" x14ac:dyDescent="0.45">
      <c r="A1" s="161" t="s">
        <v>1463</v>
      </c>
      <c r="C1" s="98"/>
      <c r="D1" s="98"/>
      <c r="E1" s="98"/>
      <c r="F1" s="98"/>
      <c r="G1" s="98"/>
      <c r="H1" s="98"/>
    </row>
    <row r="2" spans="1:9" x14ac:dyDescent="0.45">
      <c r="A2" s="98"/>
      <c r="C2" s="98"/>
      <c r="D2" s="98"/>
      <c r="E2" s="98"/>
      <c r="F2" s="163"/>
      <c r="G2" s="98"/>
      <c r="H2" s="79" t="s">
        <v>1464</v>
      </c>
    </row>
    <row r="3" spans="1:9" ht="18" customHeight="1" x14ac:dyDescent="0.45">
      <c r="A3" s="164" t="s">
        <v>169</v>
      </c>
      <c r="B3" s="165" t="s">
        <v>1465</v>
      </c>
      <c r="C3" s="660" t="s">
        <v>1466</v>
      </c>
      <c r="D3" s="661"/>
      <c r="E3" s="661"/>
      <c r="F3" s="661"/>
      <c r="G3" s="661"/>
      <c r="H3" s="662"/>
      <c r="I3" s="163"/>
    </row>
    <row r="4" spans="1:9" ht="18" customHeight="1" x14ac:dyDescent="0.45">
      <c r="A4" s="167" t="s">
        <v>210</v>
      </c>
      <c r="B4" s="174">
        <v>105582</v>
      </c>
      <c r="C4" s="405" t="s">
        <v>1467</v>
      </c>
      <c r="D4" s="406"/>
      <c r="E4" s="406"/>
      <c r="F4" s="406"/>
      <c r="G4" s="406"/>
      <c r="H4" s="407"/>
      <c r="I4" s="163"/>
    </row>
    <row r="5" spans="1:9" ht="18" customHeight="1" x14ac:dyDescent="0.45">
      <c r="A5" s="167" t="s">
        <v>211</v>
      </c>
      <c r="B5" s="408">
        <v>124876</v>
      </c>
      <c r="C5" s="405" t="s">
        <v>1468</v>
      </c>
      <c r="D5" s="406"/>
      <c r="E5" s="406"/>
      <c r="F5" s="406"/>
      <c r="G5" s="406"/>
      <c r="H5" s="407"/>
      <c r="I5" s="163"/>
    </row>
    <row r="6" spans="1:9" ht="18" customHeight="1" x14ac:dyDescent="0.45">
      <c r="A6" s="167" t="s">
        <v>212</v>
      </c>
      <c r="B6" s="408">
        <v>168106</v>
      </c>
      <c r="C6" s="405" t="s">
        <v>1469</v>
      </c>
      <c r="D6" s="406"/>
      <c r="E6" s="406"/>
      <c r="F6" s="406"/>
      <c r="G6" s="406"/>
      <c r="H6" s="407"/>
      <c r="I6" s="163"/>
    </row>
    <row r="7" spans="1:9" ht="18" customHeight="1" x14ac:dyDescent="0.45">
      <c r="A7" s="167" t="s">
        <v>129</v>
      </c>
      <c r="B7" s="408">
        <v>108439</v>
      </c>
      <c r="C7" s="405" t="s">
        <v>1470</v>
      </c>
      <c r="D7" s="406"/>
      <c r="E7" s="406"/>
      <c r="F7" s="406"/>
      <c r="G7" s="406"/>
      <c r="H7" s="407"/>
      <c r="I7" s="163"/>
    </row>
    <row r="8" spans="1:9" ht="18" customHeight="1" x14ac:dyDescent="0.45">
      <c r="A8" s="167" t="s">
        <v>255</v>
      </c>
      <c r="B8" s="408">
        <v>126079</v>
      </c>
      <c r="C8" s="405" t="s">
        <v>1471</v>
      </c>
      <c r="D8" s="406"/>
      <c r="E8" s="406"/>
      <c r="F8" s="406"/>
      <c r="G8" s="406"/>
      <c r="H8" s="407"/>
      <c r="I8" s="163"/>
    </row>
    <row r="9" spans="1:9" ht="18" customHeight="1" x14ac:dyDescent="0.45">
      <c r="A9" s="167" t="s">
        <v>135</v>
      </c>
      <c r="B9" s="408">
        <v>124949</v>
      </c>
      <c r="C9" s="405" t="s">
        <v>1472</v>
      </c>
      <c r="D9" s="406"/>
      <c r="E9" s="406"/>
      <c r="F9" s="406"/>
      <c r="G9" s="406"/>
      <c r="H9" s="407"/>
      <c r="I9" s="163"/>
    </row>
    <row r="10" spans="1:9" ht="18" customHeight="1" x14ac:dyDescent="0.45">
      <c r="A10" s="167" t="s">
        <v>137</v>
      </c>
      <c r="B10" s="408">
        <v>132160</v>
      </c>
      <c r="C10" s="663" t="s">
        <v>1473</v>
      </c>
      <c r="D10" s="663"/>
      <c r="E10" s="663"/>
      <c r="F10" s="663"/>
      <c r="G10" s="663"/>
      <c r="H10" s="663"/>
      <c r="I10" s="163"/>
    </row>
    <row r="11" spans="1:9" ht="18" customHeight="1" x14ac:dyDescent="0.45">
      <c r="A11" s="167" t="s">
        <v>288</v>
      </c>
      <c r="B11" s="408">
        <v>103639</v>
      </c>
      <c r="C11" s="663" t="s">
        <v>1474</v>
      </c>
      <c r="D11" s="663"/>
      <c r="E11" s="663"/>
      <c r="F11" s="663"/>
      <c r="G11" s="663"/>
      <c r="H11" s="663"/>
      <c r="I11" s="163"/>
    </row>
    <row r="12" spans="1:9" s="80" customFormat="1" ht="18" customHeight="1" x14ac:dyDescent="0.45">
      <c r="A12" s="409"/>
      <c r="B12" s="410"/>
      <c r="C12" s="411"/>
      <c r="D12" s="411"/>
      <c r="E12" s="411"/>
      <c r="F12" s="411"/>
      <c r="G12" s="411"/>
      <c r="H12" s="411"/>
      <c r="I12" s="412"/>
    </row>
    <row r="13" spans="1:9" x14ac:dyDescent="0.45">
      <c r="A13" s="162" t="s">
        <v>398</v>
      </c>
      <c r="B13" s="162"/>
      <c r="C13" s="163"/>
      <c r="D13" s="163"/>
      <c r="E13" s="163"/>
      <c r="F13" s="163"/>
      <c r="G13" s="163"/>
      <c r="H13" s="163"/>
      <c r="I13" s="163"/>
    </row>
  </sheetData>
  <mergeCells count="3">
    <mergeCell ref="C3:H3"/>
    <mergeCell ref="C10:H10"/>
    <mergeCell ref="C11:H11"/>
  </mergeCells>
  <phoneticPr fontId="3"/>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E1453-5BD5-4BF9-ABCB-4C6B619F92B3}">
  <sheetPr>
    <tabColor rgb="FFFFFF00"/>
  </sheetPr>
  <dimension ref="A1:G8"/>
  <sheetViews>
    <sheetView view="pageBreakPreview" zoomScaleNormal="100" zoomScaleSheetLayoutView="100" workbookViewId="0">
      <selection activeCell="D14" sqref="D14"/>
    </sheetView>
  </sheetViews>
  <sheetFormatPr defaultColWidth="8.09765625" defaultRowHeight="18" x14ac:dyDescent="0.45"/>
  <cols>
    <col min="1" max="1" width="13.3984375" style="47" customWidth="1"/>
    <col min="2" max="7" width="15.3984375" style="47" customWidth="1"/>
    <col min="8" max="8" width="14.5" style="47" customWidth="1"/>
    <col min="9" max="16384" width="8.09765625" style="47"/>
  </cols>
  <sheetData>
    <row r="1" spans="1:7" ht="25.5" customHeight="1" x14ac:dyDescent="0.45">
      <c r="A1" s="161" t="s">
        <v>48</v>
      </c>
      <c r="B1" s="163"/>
      <c r="C1" s="163"/>
      <c r="D1" s="163"/>
      <c r="E1" s="163"/>
      <c r="F1" s="163"/>
      <c r="G1" s="163"/>
    </row>
    <row r="2" spans="1:7" x14ac:dyDescent="0.45">
      <c r="A2" s="163"/>
      <c r="B2" s="163"/>
      <c r="C2" s="163"/>
      <c r="D2" s="163"/>
      <c r="E2" s="163"/>
      <c r="F2" s="163"/>
      <c r="G2" s="240" t="s">
        <v>1418</v>
      </c>
    </row>
    <row r="3" spans="1:7" ht="24" customHeight="1" x14ac:dyDescent="0.45">
      <c r="A3" s="164" t="s">
        <v>220</v>
      </c>
      <c r="B3" s="164" t="s">
        <v>1419</v>
      </c>
      <c r="C3" s="592" t="s">
        <v>1420</v>
      </c>
      <c r="D3" s="164" t="s">
        <v>1421</v>
      </c>
      <c r="E3" s="592" t="s">
        <v>1422</v>
      </c>
      <c r="F3" s="164" t="s">
        <v>1423</v>
      </c>
      <c r="G3" s="592" t="s">
        <v>1424</v>
      </c>
    </row>
    <row r="4" spans="1:7" ht="24" customHeight="1" x14ac:dyDescent="0.45">
      <c r="A4" s="377" t="s">
        <v>1425</v>
      </c>
      <c r="B4" s="413">
        <v>25.9</v>
      </c>
      <c r="C4" s="413">
        <v>22.44</v>
      </c>
      <c r="D4" s="414">
        <f>C4/B4</f>
        <v>0.86640926640926652</v>
      </c>
      <c r="E4" s="413">
        <v>25.87</v>
      </c>
      <c r="F4" s="414">
        <f>E4/B4</f>
        <v>0.99884169884169893</v>
      </c>
      <c r="G4" s="415">
        <v>16</v>
      </c>
    </row>
    <row r="5" spans="1:7" ht="24" customHeight="1" x14ac:dyDescent="0.45">
      <c r="A5" s="377" t="s">
        <v>1426</v>
      </c>
      <c r="B5" s="413">
        <v>17.850000000000001</v>
      </c>
      <c r="C5" s="413">
        <v>13.37</v>
      </c>
      <c r="D5" s="414">
        <f>C5/B5</f>
        <v>0.74901960784313715</v>
      </c>
      <c r="E5" s="413">
        <v>15.76</v>
      </c>
      <c r="F5" s="414">
        <f>E5/B5</f>
        <v>0.88291316526610641</v>
      </c>
      <c r="G5" s="415">
        <v>8</v>
      </c>
    </row>
    <row r="6" spans="1:7" ht="24" customHeight="1" x14ac:dyDescent="0.45">
      <c r="A6" s="416" t="s">
        <v>1427</v>
      </c>
      <c r="B6" s="413">
        <v>188.34</v>
      </c>
      <c r="C6" s="413">
        <v>112.2</v>
      </c>
      <c r="D6" s="414">
        <f>C6/B6</f>
        <v>0.59573112456196242</v>
      </c>
      <c r="E6" s="413">
        <v>184.47</v>
      </c>
      <c r="F6" s="414">
        <f>E6/B6</f>
        <v>0.97945205479452058</v>
      </c>
      <c r="G6" s="415">
        <v>111</v>
      </c>
    </row>
    <row r="7" spans="1:7" ht="24" customHeight="1" x14ac:dyDescent="0.45">
      <c r="A7" s="178" t="s">
        <v>237</v>
      </c>
      <c r="B7" s="417">
        <f>SUM(B4:B6)</f>
        <v>232.09</v>
      </c>
      <c r="C7" s="418">
        <f>SUM(C4:C6)</f>
        <v>148.01</v>
      </c>
      <c r="D7" s="419">
        <f>C7/B7</f>
        <v>0.63772674393554218</v>
      </c>
      <c r="E7" s="420">
        <f>SUM(E4:E6)</f>
        <v>226.1</v>
      </c>
      <c r="F7" s="419">
        <f>E7/B7</f>
        <v>0.97419104657675892</v>
      </c>
      <c r="G7" s="421">
        <f>SUM(G4:G6)</f>
        <v>135</v>
      </c>
    </row>
    <row r="8" spans="1:7" x14ac:dyDescent="0.45">
      <c r="A8" s="163" t="s">
        <v>379</v>
      </c>
      <c r="B8" s="422"/>
      <c r="C8" s="422"/>
      <c r="D8" s="163"/>
      <c r="E8" s="163"/>
      <c r="F8" s="163"/>
      <c r="G8" s="163"/>
    </row>
  </sheetData>
  <phoneticPr fontId="3"/>
  <printOptions horizontalCentered="1" verticalCentered="1"/>
  <pageMargins left="0.70866141732283472" right="0.70866141732283472" top="0.74803149606299213" bottom="0.74803149606299213" header="0.31496062992125984" footer="0.31496062992125984"/>
  <pageSetup paperSize="9" orientation="landscape" r:id="rId1"/>
  <headerFooter>
    <oddFooter>&amp;C42</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CFBE0-E675-4C51-9B34-413AEAC7BF5F}">
  <sheetPr>
    <tabColor rgb="FFFFFF00"/>
    <pageSetUpPr fitToPage="1"/>
  </sheetPr>
  <dimension ref="A1:E9"/>
  <sheetViews>
    <sheetView view="pageBreakPreview" zoomScaleNormal="100" zoomScaleSheetLayoutView="100" workbookViewId="0">
      <selection activeCell="D14" sqref="D14"/>
    </sheetView>
  </sheetViews>
  <sheetFormatPr defaultColWidth="8.09765625" defaultRowHeight="18" x14ac:dyDescent="0.45"/>
  <cols>
    <col min="1" max="1" width="14.5" style="47" customWidth="1"/>
    <col min="2" max="2" width="19.59765625" style="47" customWidth="1"/>
    <col min="3" max="3" width="19.5" style="47" bestFit="1" customWidth="1"/>
    <col min="4" max="4" width="15.8984375" style="47" customWidth="1"/>
    <col min="5" max="5" width="14.5" style="47" customWidth="1"/>
    <col min="6" max="16384" width="8.09765625" style="47"/>
  </cols>
  <sheetData>
    <row r="1" spans="1:5" ht="24" customHeight="1" x14ac:dyDescent="0.45">
      <c r="A1" s="161" t="s">
        <v>46</v>
      </c>
      <c r="B1" s="163"/>
      <c r="C1" s="163"/>
      <c r="D1" s="163"/>
      <c r="E1" s="98"/>
    </row>
    <row r="2" spans="1:5" x14ac:dyDescent="0.45">
      <c r="A2" s="163"/>
      <c r="B2" s="163"/>
      <c r="C2" s="163"/>
      <c r="D2" s="240" t="s">
        <v>1428</v>
      </c>
      <c r="E2" s="98"/>
    </row>
    <row r="3" spans="1:5" ht="18" customHeight="1" x14ac:dyDescent="0.45">
      <c r="A3" s="164" t="s">
        <v>220</v>
      </c>
      <c r="B3" s="164" t="s">
        <v>1419</v>
      </c>
      <c r="C3" s="164" t="s">
        <v>1429</v>
      </c>
      <c r="D3" s="164" t="s">
        <v>1430</v>
      </c>
      <c r="E3" s="98"/>
    </row>
    <row r="4" spans="1:5" ht="18" customHeight="1" x14ac:dyDescent="0.45">
      <c r="A4" s="377" t="s">
        <v>1425</v>
      </c>
      <c r="B4" s="423">
        <v>25.9</v>
      </c>
      <c r="C4" s="424">
        <v>12.07</v>
      </c>
      <c r="D4" s="425">
        <f>C4/B4</f>
        <v>0.46602316602316607</v>
      </c>
      <c r="E4" s="98"/>
    </row>
    <row r="5" spans="1:5" ht="18" customHeight="1" x14ac:dyDescent="0.45">
      <c r="A5" s="377" t="s">
        <v>1426</v>
      </c>
      <c r="B5" s="423">
        <v>17.850000000000001</v>
      </c>
      <c r="C5" s="424">
        <v>3.94</v>
      </c>
      <c r="D5" s="425">
        <f>C5/B5</f>
        <v>0.2207282913165266</v>
      </c>
      <c r="E5" s="98"/>
    </row>
    <row r="6" spans="1:5" ht="18" customHeight="1" x14ac:dyDescent="0.45">
      <c r="A6" s="377" t="s">
        <v>1427</v>
      </c>
      <c r="B6" s="423">
        <v>188.34</v>
      </c>
      <c r="C6" s="424">
        <v>9.06</v>
      </c>
      <c r="D6" s="425">
        <f>C6/B6</f>
        <v>4.8104491876393755E-2</v>
      </c>
      <c r="E6" s="98"/>
    </row>
    <row r="7" spans="1:5" ht="18" customHeight="1" x14ac:dyDescent="0.45">
      <c r="A7" s="167" t="s">
        <v>237</v>
      </c>
      <c r="B7" s="423">
        <v>232.09</v>
      </c>
      <c r="C7" s="426">
        <f>SUM(C4:C6)</f>
        <v>25.07</v>
      </c>
      <c r="D7" s="425">
        <f>C7/B7</f>
        <v>0.10801844112197855</v>
      </c>
      <c r="E7" s="98"/>
    </row>
    <row r="8" spans="1:5" x14ac:dyDescent="0.45">
      <c r="A8" s="172" t="s">
        <v>1431</v>
      </c>
      <c r="B8" s="163"/>
      <c r="C8" s="163"/>
      <c r="D8" s="163"/>
      <c r="E8" s="98"/>
    </row>
    <row r="9" spans="1:5" x14ac:dyDescent="0.45">
      <c r="A9" s="98"/>
      <c r="B9" s="98"/>
      <c r="C9" s="98"/>
      <c r="D9" s="98"/>
      <c r="E9" s="98"/>
    </row>
  </sheetData>
  <phoneticPr fontId="3"/>
  <printOptions horizontalCentered="1" verticalCentered="1"/>
  <pageMargins left="0.70866141732283472" right="0.70866141732283472" top="0.74803149606299213" bottom="0.74803149606299213" header="0.31496062992125984" footer="0.31496062992125984"/>
  <pageSetup paperSize="9" scale="70" orientation="landscape" r:id="rId1"/>
  <headerFooter>
    <oddFooter>&amp;C43</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4C5EB-41D3-4B09-9ECB-000ACC3504E6}">
  <sheetPr>
    <tabColor rgb="FFFFFF00"/>
    <pageSetUpPr fitToPage="1"/>
  </sheetPr>
  <dimension ref="A1:M70"/>
  <sheetViews>
    <sheetView view="pageBreakPreview" topLeftCell="A13" zoomScaleNormal="100" zoomScaleSheetLayoutView="100" workbookViewId="0">
      <selection activeCell="D14" sqref="D14"/>
    </sheetView>
  </sheetViews>
  <sheetFormatPr defaultColWidth="8.09765625" defaultRowHeight="13.2" x14ac:dyDescent="0.45"/>
  <cols>
    <col min="1" max="1" width="11.3984375" style="22" customWidth="1"/>
    <col min="2" max="2" width="11.3984375" style="33" customWidth="1"/>
    <col min="3" max="3" width="11.796875" style="33" customWidth="1"/>
    <col min="4" max="4" width="16.09765625" style="33" customWidth="1"/>
    <col min="5" max="5" width="8.19921875" style="33" customWidth="1"/>
    <col min="6" max="6" width="13.59765625" style="33" bestFit="1" customWidth="1"/>
    <col min="7" max="7" width="9.3984375" style="33" customWidth="1"/>
    <col min="8" max="11" width="8.09765625" style="33"/>
    <col min="12" max="12" width="7.19921875" style="33" customWidth="1"/>
    <col min="13" max="13" width="13.296875" style="33" customWidth="1"/>
    <col min="14" max="16384" width="8.09765625" style="33"/>
  </cols>
  <sheetData>
    <row r="1" spans="1:13" ht="19.2" x14ac:dyDescent="0.45">
      <c r="A1" s="218" t="s">
        <v>1475</v>
      </c>
      <c r="B1" s="20"/>
      <c r="C1" s="98"/>
      <c r="D1" s="98"/>
      <c r="E1" s="98"/>
      <c r="F1" s="98"/>
    </row>
    <row r="2" spans="1:13" ht="19.2" x14ac:dyDescent="0.45">
      <c r="A2" s="28"/>
      <c r="B2" s="20"/>
      <c r="C2" s="98"/>
      <c r="D2" s="98"/>
      <c r="E2" s="98"/>
      <c r="F2" s="98"/>
    </row>
    <row r="3" spans="1:13" ht="13.5" customHeight="1" x14ac:dyDescent="0.45">
      <c r="A3" s="218"/>
      <c r="B3" s="240" t="s">
        <v>1476</v>
      </c>
      <c r="C3" s="98"/>
      <c r="D3" s="98"/>
      <c r="E3" s="98"/>
      <c r="F3" s="98"/>
    </row>
    <row r="4" spans="1:13" ht="39.6" x14ac:dyDescent="0.2">
      <c r="A4" s="164" t="s">
        <v>260</v>
      </c>
      <c r="B4" s="427" t="s">
        <v>1477</v>
      </c>
      <c r="C4" s="98"/>
      <c r="D4" s="664" t="s">
        <v>1478</v>
      </c>
      <c r="E4" s="664"/>
      <c r="F4" s="163"/>
      <c r="L4" s="268" t="str">
        <f>(A4)</f>
        <v>年度</v>
      </c>
      <c r="M4" s="165" t="s">
        <v>1479</v>
      </c>
    </row>
    <row r="5" spans="1:13" x14ac:dyDescent="0.45">
      <c r="A5" s="167" t="s">
        <v>200</v>
      </c>
      <c r="B5" s="359">
        <f t="shared" ref="B5:B12" si="0">SUM(M5/$B$68)*100</f>
        <v>21.261444557477109</v>
      </c>
      <c r="C5" s="98"/>
      <c r="D5" s="259" t="s">
        <v>1480</v>
      </c>
      <c r="E5" s="428">
        <v>22.68</v>
      </c>
      <c r="F5" s="163"/>
      <c r="L5" s="268" t="str">
        <f t="shared" ref="L5:L22" si="1">(A5)</f>
        <v>H19</v>
      </c>
      <c r="M5" s="430">
        <v>4.18</v>
      </c>
    </row>
    <row r="6" spans="1:13" x14ac:dyDescent="0.45">
      <c r="A6" s="167" t="s">
        <v>201</v>
      </c>
      <c r="B6" s="359">
        <f t="shared" si="0"/>
        <v>22.939979654120041</v>
      </c>
      <c r="C6" s="98"/>
      <c r="D6" s="259" t="s">
        <v>1481</v>
      </c>
      <c r="E6" s="428">
        <v>3</v>
      </c>
      <c r="F6" s="163"/>
      <c r="L6" s="268" t="str">
        <f t="shared" si="1"/>
        <v>H20</v>
      </c>
      <c r="M6" s="430">
        <v>4.51</v>
      </c>
    </row>
    <row r="7" spans="1:13" x14ac:dyDescent="0.45">
      <c r="A7" s="167" t="s">
        <v>202</v>
      </c>
      <c r="B7" s="359">
        <f t="shared" si="0"/>
        <v>26.093591047812819</v>
      </c>
      <c r="C7" s="98"/>
      <c r="D7" s="259" t="s">
        <v>1482</v>
      </c>
      <c r="E7" s="428">
        <f>SUM(E5-E6)</f>
        <v>19.68</v>
      </c>
      <c r="F7" s="163"/>
      <c r="L7" s="268" t="str">
        <f t="shared" si="1"/>
        <v>H21</v>
      </c>
      <c r="M7" s="430">
        <v>5.13</v>
      </c>
    </row>
    <row r="8" spans="1:13" x14ac:dyDescent="0.45">
      <c r="A8" s="167" t="s">
        <v>203</v>
      </c>
      <c r="B8" s="359">
        <f t="shared" si="0"/>
        <v>29.857578840284845</v>
      </c>
      <c r="C8" s="98"/>
      <c r="D8" s="259" t="s">
        <v>1483</v>
      </c>
      <c r="E8" s="428">
        <v>7.16</v>
      </c>
      <c r="F8" s="163"/>
      <c r="L8" s="268" t="str">
        <f t="shared" si="1"/>
        <v>H22</v>
      </c>
      <c r="M8" s="430">
        <v>5.87</v>
      </c>
    </row>
    <row r="9" spans="1:13" x14ac:dyDescent="0.45">
      <c r="A9" s="167" t="s">
        <v>204</v>
      </c>
      <c r="B9" s="359">
        <f t="shared" si="0"/>
        <v>32.807731434384543</v>
      </c>
      <c r="C9" s="98"/>
      <c r="D9" s="259" t="s">
        <v>1484</v>
      </c>
      <c r="E9" s="429">
        <f>SUM(E8/E7)*100</f>
        <v>36.382113821138212</v>
      </c>
      <c r="F9" s="163"/>
      <c r="L9" s="268" t="str">
        <f t="shared" si="1"/>
        <v>H23</v>
      </c>
      <c r="M9" s="430">
        <v>6.45</v>
      </c>
    </row>
    <row r="10" spans="1:13" x14ac:dyDescent="0.45">
      <c r="A10" s="167" t="s">
        <v>1238</v>
      </c>
      <c r="B10" s="359">
        <f t="shared" si="0"/>
        <v>33.57070193285859</v>
      </c>
      <c r="C10" s="98"/>
      <c r="D10" s="163" t="s">
        <v>1485</v>
      </c>
      <c r="E10" s="163"/>
      <c r="F10" s="163"/>
      <c r="L10" s="268" t="str">
        <f t="shared" si="1"/>
        <v>H24</v>
      </c>
      <c r="M10" s="430">
        <v>6.6</v>
      </c>
    </row>
    <row r="11" spans="1:13" x14ac:dyDescent="0.45">
      <c r="A11" s="167" t="s">
        <v>206</v>
      </c>
      <c r="B11" s="359">
        <f t="shared" si="0"/>
        <v>34.130213631739572</v>
      </c>
      <c r="C11" s="98"/>
      <c r="D11" s="98"/>
      <c r="E11" s="98"/>
      <c r="F11" s="98"/>
      <c r="L11" s="268" t="str">
        <f t="shared" si="1"/>
        <v>H25</v>
      </c>
      <c r="M11" s="430">
        <v>6.71</v>
      </c>
    </row>
    <row r="12" spans="1:13" x14ac:dyDescent="0.45">
      <c r="A12" s="167" t="s">
        <v>568</v>
      </c>
      <c r="B12" s="359">
        <f t="shared" si="0"/>
        <v>34.842319430315364</v>
      </c>
      <c r="C12" s="98"/>
      <c r="D12" s="98"/>
      <c r="E12" s="98"/>
      <c r="F12" s="98"/>
      <c r="L12" s="268" t="str">
        <f t="shared" si="1"/>
        <v>H26</v>
      </c>
      <c r="M12" s="430">
        <v>6.85</v>
      </c>
    </row>
    <row r="13" spans="1:13" x14ac:dyDescent="0.45">
      <c r="A13" s="167" t="s">
        <v>1242</v>
      </c>
      <c r="B13" s="359">
        <f t="shared" ref="B13:B22" si="2">SUM(M13/$E$7)*100</f>
        <v>35.111788617886184</v>
      </c>
      <c r="C13" s="98"/>
      <c r="D13" s="98"/>
      <c r="E13" s="98"/>
      <c r="F13" s="98"/>
      <c r="L13" s="268" t="str">
        <f t="shared" si="1"/>
        <v>H27</v>
      </c>
      <c r="M13" s="430">
        <v>6.91</v>
      </c>
    </row>
    <row r="14" spans="1:13" x14ac:dyDescent="0.45">
      <c r="A14" s="167" t="s">
        <v>209</v>
      </c>
      <c r="B14" s="359">
        <f t="shared" si="2"/>
        <v>35.111788617886184</v>
      </c>
      <c r="C14" s="98"/>
      <c r="D14" s="98"/>
      <c r="E14" s="98"/>
      <c r="F14" s="98"/>
      <c r="L14" s="268" t="str">
        <f t="shared" si="1"/>
        <v>H28</v>
      </c>
      <c r="M14" s="430">
        <v>6.91</v>
      </c>
    </row>
    <row r="15" spans="1:13" x14ac:dyDescent="0.45">
      <c r="A15" s="167" t="s">
        <v>286</v>
      </c>
      <c r="B15" s="359">
        <f t="shared" si="2"/>
        <v>35.670731707317074</v>
      </c>
      <c r="C15" s="98"/>
      <c r="D15" s="98"/>
      <c r="E15" s="98"/>
      <c r="F15" s="98"/>
      <c r="L15" s="268" t="str">
        <f t="shared" si="1"/>
        <v>H29</v>
      </c>
      <c r="M15" s="430">
        <v>7.02</v>
      </c>
    </row>
    <row r="16" spans="1:13" x14ac:dyDescent="0.45">
      <c r="A16" s="167" t="s">
        <v>211</v>
      </c>
      <c r="B16" s="359">
        <f t="shared" si="2"/>
        <v>35.670731707317074</v>
      </c>
      <c r="C16" s="98"/>
      <c r="D16" s="98"/>
      <c r="E16" s="98"/>
      <c r="F16" s="98"/>
      <c r="L16" s="268" t="str">
        <f t="shared" si="1"/>
        <v>H30</v>
      </c>
      <c r="M16" s="430">
        <v>7.02</v>
      </c>
    </row>
    <row r="17" spans="1:13" x14ac:dyDescent="0.45">
      <c r="A17" s="167" t="s">
        <v>212</v>
      </c>
      <c r="B17" s="359">
        <f t="shared" si="2"/>
        <v>35.670731707317074</v>
      </c>
      <c r="C17" s="98"/>
      <c r="D17" s="98"/>
      <c r="E17" s="98"/>
      <c r="F17" s="98"/>
      <c r="L17" s="268" t="str">
        <f t="shared" si="1"/>
        <v>R1</v>
      </c>
      <c r="M17" s="430">
        <v>7.02</v>
      </c>
    </row>
    <row r="18" spans="1:13" x14ac:dyDescent="0.45">
      <c r="A18" s="167" t="s">
        <v>129</v>
      </c>
      <c r="B18" s="359">
        <f t="shared" si="2"/>
        <v>35.670731707317074</v>
      </c>
      <c r="C18" s="98"/>
      <c r="D18" s="98"/>
      <c r="E18" s="98"/>
      <c r="F18" s="98"/>
      <c r="L18" s="268" t="str">
        <f t="shared" si="1"/>
        <v>R2</v>
      </c>
      <c r="M18" s="430">
        <v>7.02</v>
      </c>
    </row>
    <row r="19" spans="1:13" x14ac:dyDescent="0.45">
      <c r="A19" s="167" t="s">
        <v>255</v>
      </c>
      <c r="B19" s="359">
        <f t="shared" si="2"/>
        <v>36.382113821138212</v>
      </c>
      <c r="C19" s="98"/>
      <c r="D19" s="98"/>
      <c r="E19" s="98"/>
      <c r="F19" s="98"/>
      <c r="L19" s="268" t="str">
        <f t="shared" si="1"/>
        <v>R3</v>
      </c>
      <c r="M19" s="430">
        <v>7.16</v>
      </c>
    </row>
    <row r="20" spans="1:13" x14ac:dyDescent="0.45">
      <c r="A20" s="167" t="s">
        <v>135</v>
      </c>
      <c r="B20" s="359">
        <f t="shared" si="2"/>
        <v>36.382113821138212</v>
      </c>
      <c r="C20" s="98"/>
      <c r="D20" s="98"/>
      <c r="E20" s="98"/>
      <c r="F20" s="98"/>
      <c r="L20" s="268" t="str">
        <f t="shared" si="1"/>
        <v>R4</v>
      </c>
      <c r="M20" s="430">
        <v>7.16</v>
      </c>
    </row>
    <row r="21" spans="1:13" x14ac:dyDescent="0.45">
      <c r="A21" s="167" t="s">
        <v>137</v>
      </c>
      <c r="B21" s="359">
        <f t="shared" si="2"/>
        <v>36.382113821138212</v>
      </c>
      <c r="C21" s="98"/>
      <c r="D21" s="98"/>
      <c r="E21" s="98"/>
      <c r="F21" s="98"/>
      <c r="L21" s="268" t="str">
        <f t="shared" si="1"/>
        <v>R5</v>
      </c>
      <c r="M21" s="430">
        <v>7.16</v>
      </c>
    </row>
    <row r="22" spans="1:13" x14ac:dyDescent="0.45">
      <c r="A22" s="167" t="s">
        <v>288</v>
      </c>
      <c r="B22" s="359">
        <f t="shared" si="2"/>
        <v>36.382113821138212</v>
      </c>
      <c r="C22" s="98"/>
      <c r="D22" s="98"/>
      <c r="E22" s="98"/>
      <c r="F22" s="98"/>
      <c r="L22" s="268" t="str">
        <f t="shared" si="1"/>
        <v>R6</v>
      </c>
      <c r="M22" s="430">
        <v>7.16</v>
      </c>
    </row>
    <row r="23" spans="1:13" x14ac:dyDescent="0.45">
      <c r="A23" s="33"/>
      <c r="L23" s="268"/>
      <c r="M23" s="430"/>
    </row>
    <row r="24" spans="1:13" x14ac:dyDescent="0.45">
      <c r="A24" s="33"/>
    </row>
    <row r="25" spans="1:13" x14ac:dyDescent="0.45">
      <c r="A25" s="33"/>
    </row>
    <row r="31" spans="1:13" x14ac:dyDescent="0.45">
      <c r="A31" s="33"/>
    </row>
    <row r="32" spans="1:13" x14ac:dyDescent="0.45">
      <c r="A32" s="33"/>
    </row>
    <row r="33" spans="1:1" x14ac:dyDescent="0.45">
      <c r="A33" s="33"/>
    </row>
    <row r="34" spans="1:1" x14ac:dyDescent="0.45">
      <c r="A34" s="33"/>
    </row>
    <row r="35" spans="1:1" x14ac:dyDescent="0.45">
      <c r="A35" s="33"/>
    </row>
    <row r="36" spans="1:1" x14ac:dyDescent="0.45">
      <c r="A36" s="33"/>
    </row>
    <row r="65" spans="1:2" x14ac:dyDescent="0.45">
      <c r="A65" s="665" t="s">
        <v>1486</v>
      </c>
      <c r="B65" s="665"/>
    </row>
    <row r="66" spans="1:2" x14ac:dyDescent="0.45">
      <c r="A66" s="71" t="s">
        <v>1480</v>
      </c>
      <c r="B66" s="81">
        <v>22.66</v>
      </c>
    </row>
    <row r="67" spans="1:2" x14ac:dyDescent="0.45">
      <c r="A67" s="71" t="s">
        <v>1481</v>
      </c>
      <c r="B67" s="81">
        <v>3</v>
      </c>
    </row>
    <row r="68" spans="1:2" x14ac:dyDescent="0.45">
      <c r="A68" s="71" t="s">
        <v>1482</v>
      </c>
      <c r="B68" s="81">
        <f>SUM(B66-B67)</f>
        <v>19.66</v>
      </c>
    </row>
    <row r="69" spans="1:2" x14ac:dyDescent="0.45">
      <c r="A69" s="71" t="s">
        <v>1483</v>
      </c>
      <c r="B69" s="81">
        <v>7.16</v>
      </c>
    </row>
    <row r="70" spans="1:2" x14ac:dyDescent="0.45">
      <c r="A70" s="71" t="s">
        <v>1484</v>
      </c>
      <c r="B70" s="82">
        <f>SUM(B69/B68)*100</f>
        <v>36.419125127161749</v>
      </c>
    </row>
  </sheetData>
  <mergeCells count="2">
    <mergeCell ref="D4:E4"/>
    <mergeCell ref="A65:B65"/>
  </mergeCells>
  <phoneticPr fontId="3"/>
  <printOptions horizontalCentered="1" verticalCentered="1"/>
  <pageMargins left="0.98425196850393704" right="0.78740157480314965" top="0.98425196850393704" bottom="0.78740157480314965" header="0.31496062992125984" footer="0.31496062992125984"/>
  <pageSetup paperSize="9" scale="82" orientation="landscape" r:id="rId1"/>
  <headerFooter>
    <oddFooter>&amp;C44</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2AD91-4CE2-4721-998B-C5B7142955AD}">
  <sheetPr>
    <tabColor rgb="FFFFFF00"/>
    <pageSetUpPr fitToPage="1"/>
  </sheetPr>
  <dimension ref="A1:E24"/>
  <sheetViews>
    <sheetView view="pageBreakPreview" zoomScale="85" zoomScaleNormal="100" zoomScaleSheetLayoutView="85" workbookViewId="0">
      <selection activeCell="D14" sqref="D14"/>
    </sheetView>
  </sheetViews>
  <sheetFormatPr defaultColWidth="8.09765625" defaultRowHeight="13.2" x14ac:dyDescent="0.45"/>
  <cols>
    <col min="1" max="1" width="19.69921875" style="21" customWidth="1"/>
    <col min="2" max="3" width="19.69921875" style="20" customWidth="1"/>
    <col min="4" max="7" width="8.09765625" style="21"/>
    <col min="8" max="8" width="25.09765625" style="21" customWidth="1"/>
    <col min="9" max="16384" width="8.09765625" style="21"/>
  </cols>
  <sheetData>
    <row r="1" spans="1:5" ht="25.5" customHeight="1" x14ac:dyDescent="0.45">
      <c r="A1" s="161" t="s">
        <v>280</v>
      </c>
      <c r="B1" s="162"/>
      <c r="C1" s="162"/>
      <c r="D1" s="163"/>
      <c r="E1" s="98"/>
    </row>
    <row r="2" spans="1:5" x14ac:dyDescent="0.45">
      <c r="A2" s="164" t="s">
        <v>260</v>
      </c>
      <c r="B2" s="165" t="s">
        <v>281</v>
      </c>
      <c r="C2" s="165" t="s">
        <v>282</v>
      </c>
      <c r="D2" s="163"/>
      <c r="E2" s="98"/>
    </row>
    <row r="3" spans="1:5" x14ac:dyDescent="0.45">
      <c r="A3" s="377" t="s">
        <v>1718</v>
      </c>
      <c r="B3" s="174">
        <v>87315</v>
      </c>
      <c r="C3" s="175">
        <v>239.2</v>
      </c>
      <c r="D3" s="163"/>
      <c r="E3" s="98"/>
    </row>
    <row r="4" spans="1:5" x14ac:dyDescent="0.45">
      <c r="A4" s="377" t="s">
        <v>1719</v>
      </c>
      <c r="B4" s="174">
        <v>97644</v>
      </c>
      <c r="C4" s="175">
        <v>266.7</v>
      </c>
      <c r="D4" s="163"/>
      <c r="E4" s="98"/>
    </row>
    <row r="5" spans="1:5" x14ac:dyDescent="0.45">
      <c r="A5" s="377" t="s">
        <v>1720</v>
      </c>
      <c r="B5" s="174">
        <v>93157</v>
      </c>
      <c r="C5" s="175">
        <v>255.2</v>
      </c>
      <c r="D5" s="163"/>
      <c r="E5" s="98"/>
    </row>
    <row r="6" spans="1:5" x14ac:dyDescent="0.45">
      <c r="A6" s="377" t="s">
        <v>1721</v>
      </c>
      <c r="B6" s="174">
        <v>89510</v>
      </c>
      <c r="C6" s="175">
        <v>245.2</v>
      </c>
      <c r="D6" s="163"/>
      <c r="E6" s="98"/>
    </row>
    <row r="7" spans="1:5" x14ac:dyDescent="0.45">
      <c r="A7" s="377" t="s">
        <v>1722</v>
      </c>
      <c r="B7" s="174">
        <v>92337</v>
      </c>
      <c r="C7" s="175">
        <v>253</v>
      </c>
      <c r="D7" s="163"/>
      <c r="E7" s="98"/>
    </row>
    <row r="8" spans="1:5" x14ac:dyDescent="0.45">
      <c r="A8" s="377" t="s">
        <v>1723</v>
      </c>
      <c r="B8" s="174">
        <f>28697+65669</f>
        <v>94366</v>
      </c>
      <c r="C8" s="175">
        <v>258.5</v>
      </c>
      <c r="D8" s="163"/>
      <c r="E8" s="98"/>
    </row>
    <row r="9" spans="1:5" x14ac:dyDescent="0.45">
      <c r="A9" s="377" t="s">
        <v>205</v>
      </c>
      <c r="B9" s="174">
        <v>93883</v>
      </c>
      <c r="C9" s="175">
        <v>257.10000000000002</v>
      </c>
      <c r="D9" s="163"/>
      <c r="E9" s="98"/>
    </row>
    <row r="10" spans="1:5" x14ac:dyDescent="0.45">
      <c r="A10" s="377" t="s">
        <v>284</v>
      </c>
      <c r="B10" s="174">
        <v>111754</v>
      </c>
      <c r="C10" s="175">
        <v>306.2</v>
      </c>
      <c r="D10" s="163"/>
      <c r="E10" s="98"/>
    </row>
    <row r="11" spans="1:5" x14ac:dyDescent="0.45">
      <c r="A11" s="377" t="s">
        <v>207</v>
      </c>
      <c r="B11" s="174">
        <v>125713</v>
      </c>
      <c r="C11" s="175">
        <v>344.4</v>
      </c>
      <c r="D11" s="163"/>
      <c r="E11" s="98"/>
    </row>
    <row r="12" spans="1:5" x14ac:dyDescent="0.45">
      <c r="A12" s="377" t="s">
        <v>208</v>
      </c>
      <c r="B12" s="174">
        <v>115612</v>
      </c>
      <c r="C12" s="175">
        <v>316.7</v>
      </c>
      <c r="D12" s="163"/>
      <c r="E12" s="98"/>
    </row>
    <row r="13" spans="1:5" x14ac:dyDescent="0.45">
      <c r="A13" s="377" t="s">
        <v>285</v>
      </c>
      <c r="B13" s="174">
        <v>107200</v>
      </c>
      <c r="C13" s="175">
        <v>293.7</v>
      </c>
      <c r="D13" s="163"/>
      <c r="E13" s="98"/>
    </row>
    <row r="14" spans="1:5" x14ac:dyDescent="0.45">
      <c r="A14" s="377" t="s">
        <v>286</v>
      </c>
      <c r="B14" s="174">
        <v>101157</v>
      </c>
      <c r="C14" s="175">
        <v>277.10000000000002</v>
      </c>
      <c r="D14" s="163"/>
      <c r="E14" s="98"/>
    </row>
    <row r="15" spans="1:5" x14ac:dyDescent="0.45">
      <c r="A15" s="377" t="s">
        <v>211</v>
      </c>
      <c r="B15" s="174">
        <v>103619</v>
      </c>
      <c r="C15" s="175">
        <v>283.89999999999998</v>
      </c>
      <c r="D15" s="163"/>
      <c r="E15" s="98"/>
    </row>
    <row r="16" spans="1:5" x14ac:dyDescent="0.45">
      <c r="A16" s="377" t="s">
        <v>212</v>
      </c>
      <c r="B16" s="174">
        <v>95150</v>
      </c>
      <c r="C16" s="175">
        <v>260.7</v>
      </c>
      <c r="D16" s="163"/>
      <c r="E16" s="98"/>
    </row>
    <row r="17" spans="1:5" x14ac:dyDescent="0.45">
      <c r="A17" s="377" t="s">
        <v>129</v>
      </c>
      <c r="B17" s="174">
        <v>80721</v>
      </c>
      <c r="C17" s="175">
        <v>223.6</v>
      </c>
      <c r="D17" s="163"/>
      <c r="E17" s="98"/>
    </row>
    <row r="18" spans="1:5" x14ac:dyDescent="0.45">
      <c r="A18" s="377" t="s">
        <v>214</v>
      </c>
      <c r="B18" s="174">
        <v>74453</v>
      </c>
      <c r="C18" s="175">
        <v>206.2</v>
      </c>
      <c r="D18" s="163"/>
      <c r="E18" s="98"/>
    </row>
    <row r="19" spans="1:5" x14ac:dyDescent="0.45">
      <c r="A19" s="377" t="s">
        <v>287</v>
      </c>
      <c r="B19" s="174">
        <v>74515</v>
      </c>
      <c r="C19" s="175">
        <v>206.4</v>
      </c>
      <c r="D19" s="163"/>
      <c r="E19" s="98"/>
    </row>
    <row r="20" spans="1:5" x14ac:dyDescent="0.45">
      <c r="A20" s="377" t="s">
        <v>137</v>
      </c>
      <c r="B20" s="174">
        <v>76892</v>
      </c>
      <c r="C20" s="175">
        <v>213</v>
      </c>
      <c r="D20" s="163"/>
      <c r="E20" s="98"/>
    </row>
    <row r="21" spans="1:5" x14ac:dyDescent="0.45">
      <c r="A21" s="377" t="s">
        <v>288</v>
      </c>
      <c r="B21" s="174">
        <v>75355</v>
      </c>
      <c r="C21" s="175">
        <v>208.7</v>
      </c>
      <c r="D21" s="163"/>
      <c r="E21" s="98"/>
    </row>
    <row r="22" spans="1:5" x14ac:dyDescent="0.45">
      <c r="A22" s="162" t="s">
        <v>289</v>
      </c>
      <c r="B22" s="162"/>
      <c r="C22" s="162"/>
      <c r="D22" s="163"/>
      <c r="E22" s="98"/>
    </row>
    <row r="23" spans="1:5" x14ac:dyDescent="0.45">
      <c r="A23" s="162" t="s">
        <v>290</v>
      </c>
      <c r="B23" s="162"/>
      <c r="C23" s="162"/>
      <c r="D23" s="163"/>
      <c r="E23" s="98"/>
    </row>
    <row r="24" spans="1:5" x14ac:dyDescent="0.45">
      <c r="A24" s="20"/>
    </row>
  </sheetData>
  <phoneticPr fontId="3"/>
  <printOptions horizontalCentered="1" verticalCentered="1"/>
  <pageMargins left="0.70866141732283472" right="0.70866141732283472" top="0.74803149606299213" bottom="0.74803149606299213" header="0.31496062992125984" footer="0.31496062992125984"/>
  <pageSetup paperSize="9" scale="81" orientation="landscape" r:id="rId1"/>
  <headerFooter>
    <oddFooter>&amp;C45</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36E57-686C-40DD-BBBB-2A20BD75088B}">
  <sheetPr>
    <tabColor rgb="FFFFFF00"/>
    <pageSetUpPr fitToPage="1"/>
  </sheetPr>
  <dimension ref="A1:D43"/>
  <sheetViews>
    <sheetView view="pageBreakPreview" topLeftCell="A24" zoomScaleNormal="100" zoomScaleSheetLayoutView="100" zoomScalePageLayoutView="90" workbookViewId="0">
      <selection activeCell="D14" sqref="D14"/>
    </sheetView>
  </sheetViews>
  <sheetFormatPr defaultColWidth="8.09765625" defaultRowHeight="18" x14ac:dyDescent="0.45"/>
  <cols>
    <col min="1" max="1" width="8.09765625" style="47"/>
    <col min="2" max="3" width="13.796875" style="47" bestFit="1" customWidth="1"/>
    <col min="4" max="4" width="11.09765625" style="47" customWidth="1"/>
    <col min="5" max="16384" width="8.09765625" style="47"/>
  </cols>
  <sheetData>
    <row r="1" spans="1:4" ht="23.25" customHeight="1" x14ac:dyDescent="0.45">
      <c r="A1" s="161" t="s">
        <v>1432</v>
      </c>
      <c r="B1" s="98"/>
      <c r="C1" s="98"/>
      <c r="D1" s="98"/>
    </row>
    <row r="2" spans="1:4" x14ac:dyDescent="0.45">
      <c r="A2" s="98"/>
      <c r="B2" s="98"/>
      <c r="C2" s="98"/>
      <c r="D2" s="98"/>
    </row>
    <row r="3" spans="1:4" x14ac:dyDescent="0.45">
      <c r="A3" s="164" t="s">
        <v>169</v>
      </c>
      <c r="B3" s="164" t="s">
        <v>1433</v>
      </c>
      <c r="C3" s="164" t="s">
        <v>1434</v>
      </c>
      <c r="D3" s="164" t="s">
        <v>237</v>
      </c>
    </row>
    <row r="4" spans="1:4" x14ac:dyDescent="0.45">
      <c r="A4" s="167" t="s">
        <v>256</v>
      </c>
      <c r="B4" s="178">
        <v>109</v>
      </c>
      <c r="C4" s="179">
        <v>482</v>
      </c>
      <c r="D4" s="260">
        <f t="shared" ref="D4:D12" si="0">SUM(B4:C4)</f>
        <v>591</v>
      </c>
    </row>
    <row r="5" spans="1:4" x14ac:dyDescent="0.45">
      <c r="A5" s="167" t="s">
        <v>271</v>
      </c>
      <c r="B5" s="178">
        <v>106</v>
      </c>
      <c r="C5" s="179">
        <v>480</v>
      </c>
      <c r="D5" s="260">
        <f t="shared" si="0"/>
        <v>586</v>
      </c>
    </row>
    <row r="6" spans="1:4" x14ac:dyDescent="0.45">
      <c r="A6" s="167" t="s">
        <v>272</v>
      </c>
      <c r="B6" s="178">
        <v>94</v>
      </c>
      <c r="C6" s="179">
        <v>445</v>
      </c>
      <c r="D6" s="260">
        <f t="shared" si="0"/>
        <v>539</v>
      </c>
    </row>
    <row r="7" spans="1:4" x14ac:dyDescent="0.45">
      <c r="A7" s="167" t="s">
        <v>179</v>
      </c>
      <c r="B7" s="178">
        <v>106</v>
      </c>
      <c r="C7" s="179">
        <v>498</v>
      </c>
      <c r="D7" s="260">
        <f t="shared" si="0"/>
        <v>604</v>
      </c>
    </row>
    <row r="8" spans="1:4" x14ac:dyDescent="0.45">
      <c r="A8" s="167" t="s">
        <v>283</v>
      </c>
      <c r="B8" s="178">
        <v>87</v>
      </c>
      <c r="C8" s="179">
        <v>586</v>
      </c>
      <c r="D8" s="260">
        <f t="shared" si="0"/>
        <v>673</v>
      </c>
    </row>
    <row r="9" spans="1:4" x14ac:dyDescent="0.45">
      <c r="A9" s="167" t="s">
        <v>1435</v>
      </c>
      <c r="B9" s="178">
        <v>110</v>
      </c>
      <c r="C9" s="179">
        <v>518</v>
      </c>
      <c r="D9" s="260">
        <f t="shared" si="0"/>
        <v>628</v>
      </c>
    </row>
    <row r="10" spans="1:4" x14ac:dyDescent="0.45">
      <c r="A10" s="167" t="s">
        <v>275</v>
      </c>
      <c r="B10" s="178">
        <v>87</v>
      </c>
      <c r="C10" s="179">
        <v>548</v>
      </c>
      <c r="D10" s="260">
        <f t="shared" si="0"/>
        <v>635</v>
      </c>
    </row>
    <row r="11" spans="1:4" x14ac:dyDescent="0.45">
      <c r="A11" s="167" t="s">
        <v>1436</v>
      </c>
      <c r="B11" s="178">
        <v>87</v>
      </c>
      <c r="C11" s="179">
        <v>629</v>
      </c>
      <c r="D11" s="260">
        <f t="shared" si="0"/>
        <v>716</v>
      </c>
    </row>
    <row r="12" spans="1:4" x14ac:dyDescent="0.45">
      <c r="A12" s="167" t="s">
        <v>238</v>
      </c>
      <c r="B12" s="178">
        <v>61</v>
      </c>
      <c r="C12" s="179">
        <v>677</v>
      </c>
      <c r="D12" s="260">
        <f t="shared" si="0"/>
        <v>738</v>
      </c>
    </row>
    <row r="13" spans="1:4" ht="13.5" customHeight="1" x14ac:dyDescent="0.45">
      <c r="A13" s="167" t="s">
        <v>1410</v>
      </c>
      <c r="B13" s="178">
        <v>63</v>
      </c>
      <c r="C13" s="179">
        <v>604</v>
      </c>
      <c r="D13" s="260">
        <f t="shared" ref="D13:D21" si="1">SUM(B13:C13)</f>
        <v>667</v>
      </c>
    </row>
    <row r="14" spans="1:4" x14ac:dyDescent="0.45">
      <c r="A14" s="167" t="s">
        <v>1289</v>
      </c>
      <c r="B14" s="178">
        <v>45</v>
      </c>
      <c r="C14" s="179">
        <v>712</v>
      </c>
      <c r="D14" s="260">
        <f t="shared" si="1"/>
        <v>757</v>
      </c>
    </row>
    <row r="15" spans="1:4" x14ac:dyDescent="0.45">
      <c r="A15" s="167" t="s">
        <v>1437</v>
      </c>
      <c r="B15" s="178">
        <v>37</v>
      </c>
      <c r="C15" s="179">
        <v>655</v>
      </c>
      <c r="D15" s="260">
        <f t="shared" si="1"/>
        <v>692</v>
      </c>
    </row>
    <row r="16" spans="1:4" x14ac:dyDescent="0.45">
      <c r="A16" s="167" t="s">
        <v>1438</v>
      </c>
      <c r="B16" s="178">
        <v>37</v>
      </c>
      <c r="C16" s="179">
        <v>667</v>
      </c>
      <c r="D16" s="260">
        <f t="shared" si="1"/>
        <v>704</v>
      </c>
    </row>
    <row r="17" spans="1:4" x14ac:dyDescent="0.45">
      <c r="A17" s="167" t="s">
        <v>213</v>
      </c>
      <c r="B17" s="178">
        <v>34</v>
      </c>
      <c r="C17" s="179">
        <v>559</v>
      </c>
      <c r="D17" s="260">
        <f t="shared" si="1"/>
        <v>593</v>
      </c>
    </row>
    <row r="18" spans="1:4" x14ac:dyDescent="0.45">
      <c r="A18" s="167" t="s">
        <v>255</v>
      </c>
      <c r="B18" s="178">
        <v>40</v>
      </c>
      <c r="C18" s="179">
        <v>540</v>
      </c>
      <c r="D18" s="260">
        <f t="shared" si="1"/>
        <v>580</v>
      </c>
    </row>
    <row r="19" spans="1:4" x14ac:dyDescent="0.45">
      <c r="A19" s="167" t="s">
        <v>135</v>
      </c>
      <c r="B19" s="178">
        <v>26</v>
      </c>
      <c r="C19" s="179">
        <v>574</v>
      </c>
      <c r="D19" s="260">
        <f t="shared" si="1"/>
        <v>600</v>
      </c>
    </row>
    <row r="20" spans="1:4" x14ac:dyDescent="0.45">
      <c r="A20" s="167" t="s">
        <v>137</v>
      </c>
      <c r="B20" s="178">
        <v>43</v>
      </c>
      <c r="C20" s="179">
        <v>698</v>
      </c>
      <c r="D20" s="260">
        <f t="shared" si="1"/>
        <v>741</v>
      </c>
    </row>
    <row r="21" spans="1:4" x14ac:dyDescent="0.45">
      <c r="A21" s="167" t="s">
        <v>288</v>
      </c>
      <c r="B21" s="178">
        <v>49</v>
      </c>
      <c r="C21" s="179">
        <v>633</v>
      </c>
      <c r="D21" s="260">
        <f t="shared" si="1"/>
        <v>682</v>
      </c>
    </row>
    <row r="23" spans="1:4" ht="19.2" x14ac:dyDescent="0.45">
      <c r="A23" s="161" t="s">
        <v>1439</v>
      </c>
      <c r="B23" s="98"/>
      <c r="C23" s="98"/>
      <c r="D23" s="98"/>
    </row>
    <row r="24" spans="1:4" x14ac:dyDescent="0.45">
      <c r="A24" s="98"/>
      <c r="B24" s="98"/>
      <c r="C24" s="98"/>
      <c r="D24" s="98"/>
    </row>
    <row r="25" spans="1:4" x14ac:dyDescent="0.45">
      <c r="A25" s="164" t="s">
        <v>169</v>
      </c>
      <c r="B25" s="164" t="s">
        <v>1440</v>
      </c>
      <c r="C25" s="164" t="s">
        <v>1441</v>
      </c>
      <c r="D25" s="163"/>
    </row>
    <row r="26" spans="1:4" x14ac:dyDescent="0.45">
      <c r="A26" s="167" t="s">
        <v>256</v>
      </c>
      <c r="B26" s="178">
        <v>0</v>
      </c>
      <c r="C26" s="179">
        <v>158</v>
      </c>
      <c r="D26" s="163"/>
    </row>
    <row r="27" spans="1:4" x14ac:dyDescent="0.45">
      <c r="A27" s="167" t="s">
        <v>271</v>
      </c>
      <c r="B27" s="178">
        <v>0</v>
      </c>
      <c r="C27" s="179">
        <v>150</v>
      </c>
      <c r="D27" s="163"/>
    </row>
    <row r="28" spans="1:4" x14ac:dyDescent="0.45">
      <c r="A28" s="167" t="s">
        <v>272</v>
      </c>
      <c r="B28" s="178">
        <v>1</v>
      </c>
      <c r="C28" s="179">
        <v>134</v>
      </c>
      <c r="D28" s="163"/>
    </row>
    <row r="29" spans="1:4" x14ac:dyDescent="0.45">
      <c r="A29" s="167" t="s">
        <v>179</v>
      </c>
      <c r="B29" s="178">
        <v>0</v>
      </c>
      <c r="C29" s="179">
        <v>134</v>
      </c>
      <c r="D29" s="163"/>
    </row>
    <row r="30" spans="1:4" x14ac:dyDescent="0.45">
      <c r="A30" s="167" t="s">
        <v>283</v>
      </c>
      <c r="B30" s="178">
        <v>0</v>
      </c>
      <c r="C30" s="179">
        <v>128</v>
      </c>
      <c r="D30" s="163"/>
    </row>
    <row r="31" spans="1:4" x14ac:dyDescent="0.45">
      <c r="A31" s="167" t="s">
        <v>1435</v>
      </c>
      <c r="B31" s="178">
        <v>0</v>
      </c>
      <c r="C31" s="179">
        <v>110</v>
      </c>
      <c r="D31" s="163"/>
    </row>
    <row r="32" spans="1:4" x14ac:dyDescent="0.45">
      <c r="A32" s="167" t="s">
        <v>275</v>
      </c>
      <c r="B32" s="178">
        <v>1</v>
      </c>
      <c r="C32" s="179">
        <v>140</v>
      </c>
      <c r="D32" s="163"/>
    </row>
    <row r="33" spans="1:4" x14ac:dyDescent="0.45">
      <c r="A33" s="167" t="s">
        <v>1436</v>
      </c>
      <c r="B33" s="178">
        <v>0</v>
      </c>
      <c r="C33" s="179">
        <v>115</v>
      </c>
      <c r="D33" s="163"/>
    </row>
    <row r="34" spans="1:4" x14ac:dyDescent="0.45">
      <c r="A34" s="167" t="s">
        <v>238</v>
      </c>
      <c r="B34" s="178">
        <v>1</v>
      </c>
      <c r="C34" s="179">
        <v>117</v>
      </c>
      <c r="D34" s="163"/>
    </row>
    <row r="35" spans="1:4" x14ac:dyDescent="0.45">
      <c r="A35" s="167" t="s">
        <v>1410</v>
      </c>
      <c r="B35" s="178">
        <v>1</v>
      </c>
      <c r="C35" s="179">
        <v>79</v>
      </c>
      <c r="D35" s="163"/>
    </row>
    <row r="36" spans="1:4" x14ac:dyDescent="0.45">
      <c r="A36" s="167" t="s">
        <v>1289</v>
      </c>
      <c r="B36" s="178">
        <v>0</v>
      </c>
      <c r="C36" s="179">
        <v>88</v>
      </c>
      <c r="D36" s="163"/>
    </row>
    <row r="37" spans="1:4" x14ac:dyDescent="0.45">
      <c r="A37" s="167" t="s">
        <v>1437</v>
      </c>
      <c r="B37" s="178">
        <v>1</v>
      </c>
      <c r="C37" s="179">
        <v>60</v>
      </c>
      <c r="D37" s="163"/>
    </row>
    <row r="38" spans="1:4" x14ac:dyDescent="0.45">
      <c r="A38" s="167" t="s">
        <v>1438</v>
      </c>
      <c r="B38" s="178">
        <v>1</v>
      </c>
      <c r="C38" s="179">
        <v>47</v>
      </c>
      <c r="D38" s="163"/>
    </row>
    <row r="39" spans="1:4" x14ac:dyDescent="0.45">
      <c r="A39" s="167" t="s">
        <v>213</v>
      </c>
      <c r="B39" s="178">
        <v>0</v>
      </c>
      <c r="C39" s="179">
        <v>42</v>
      </c>
      <c r="D39" s="163"/>
    </row>
    <row r="40" spans="1:4" x14ac:dyDescent="0.45">
      <c r="A40" s="167" t="s">
        <v>255</v>
      </c>
      <c r="B40" s="178">
        <v>0</v>
      </c>
      <c r="C40" s="179">
        <v>46</v>
      </c>
      <c r="D40" s="163"/>
    </row>
    <row r="41" spans="1:4" x14ac:dyDescent="0.45">
      <c r="A41" s="167" t="s">
        <v>135</v>
      </c>
      <c r="B41" s="178">
        <v>0</v>
      </c>
      <c r="C41" s="179">
        <v>34</v>
      </c>
      <c r="D41" s="163"/>
    </row>
    <row r="42" spans="1:4" x14ac:dyDescent="0.45">
      <c r="A42" s="167" t="s">
        <v>137</v>
      </c>
      <c r="B42" s="178">
        <v>1</v>
      </c>
      <c r="C42" s="179">
        <v>60</v>
      </c>
      <c r="D42" s="163"/>
    </row>
    <row r="43" spans="1:4" x14ac:dyDescent="0.45">
      <c r="A43" s="167" t="s">
        <v>288</v>
      </c>
      <c r="B43" s="178">
        <v>0</v>
      </c>
      <c r="C43" s="179">
        <v>13</v>
      </c>
      <c r="D43" s="163" t="s">
        <v>1431</v>
      </c>
    </row>
  </sheetData>
  <phoneticPr fontId="3"/>
  <printOptions horizontalCentered="1" verticalCentered="1"/>
  <pageMargins left="0.70866141732283472" right="0.70866141732283472" top="0.74803149606299213" bottom="0.74803149606299213" header="0.31496062992125984" footer="0.31496062992125984"/>
  <pageSetup paperSize="9" scale="57" orientation="landscape" r:id="rId1"/>
  <headerFooter>
    <oddFooter>&amp;C46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79153-1B2A-406C-9CAB-ECC595B73DB1}">
  <sheetPr>
    <tabColor rgb="FFFFFF00"/>
    <pageSetUpPr fitToPage="1"/>
  </sheetPr>
  <dimension ref="A1:L16"/>
  <sheetViews>
    <sheetView view="pageBreakPreview" zoomScaleNormal="100" zoomScaleSheetLayoutView="100" zoomScalePageLayoutView="90" workbookViewId="0">
      <selection activeCell="D14" sqref="D14"/>
    </sheetView>
  </sheetViews>
  <sheetFormatPr defaultColWidth="8.09765625" defaultRowHeight="13.2" x14ac:dyDescent="0.45"/>
  <cols>
    <col min="1" max="2" width="13.19921875" style="21" customWidth="1"/>
    <col min="3" max="3" width="21.09765625" style="21" customWidth="1"/>
    <col min="4" max="16384" width="8.09765625" style="21"/>
  </cols>
  <sheetData>
    <row r="1" spans="1:12" ht="25.5" customHeight="1" x14ac:dyDescent="0.45">
      <c r="A1" s="161" t="s">
        <v>182</v>
      </c>
      <c r="B1" s="163"/>
      <c r="C1" s="163"/>
      <c r="D1" s="163"/>
      <c r="E1" s="163"/>
      <c r="F1" s="163"/>
      <c r="G1" s="163"/>
      <c r="H1" s="163"/>
      <c r="I1" s="163"/>
      <c r="J1" s="163"/>
      <c r="K1" s="163"/>
      <c r="L1" s="163"/>
    </row>
    <row r="2" spans="1:12" x14ac:dyDescent="0.45">
      <c r="A2" s="163"/>
      <c r="B2" s="163"/>
      <c r="C2" s="163"/>
      <c r="D2" s="163"/>
      <c r="E2" s="163"/>
      <c r="F2" s="163"/>
      <c r="G2" s="163"/>
      <c r="H2" s="163"/>
      <c r="I2" s="163"/>
      <c r="J2" s="163"/>
      <c r="K2" s="163"/>
      <c r="L2" s="163"/>
    </row>
    <row r="3" spans="1:12" x14ac:dyDescent="0.45">
      <c r="A3" s="164" t="s">
        <v>169</v>
      </c>
      <c r="B3" s="164" t="s">
        <v>183</v>
      </c>
      <c r="C3" s="164" t="s">
        <v>184</v>
      </c>
      <c r="D3" s="163"/>
      <c r="E3" s="163"/>
      <c r="F3" s="163"/>
      <c r="G3" s="163"/>
      <c r="H3" s="163"/>
      <c r="I3" s="163"/>
      <c r="J3" s="163"/>
      <c r="K3" s="163"/>
      <c r="L3" s="163"/>
    </row>
    <row r="4" spans="1:12" x14ac:dyDescent="0.45">
      <c r="A4" s="167" t="s">
        <v>185</v>
      </c>
      <c r="B4" s="170">
        <v>2164</v>
      </c>
      <c r="C4" s="171">
        <v>4.42</v>
      </c>
      <c r="D4" s="163"/>
      <c r="E4" s="163"/>
      <c r="F4" s="163"/>
      <c r="G4" s="163"/>
      <c r="H4" s="163"/>
      <c r="I4" s="163"/>
      <c r="J4" s="163"/>
      <c r="K4" s="163"/>
      <c r="L4" s="163"/>
    </row>
    <row r="5" spans="1:12" x14ac:dyDescent="0.45">
      <c r="A5" s="167" t="s">
        <v>172</v>
      </c>
      <c r="B5" s="170">
        <v>2507</v>
      </c>
      <c r="C5" s="171">
        <v>4.3</v>
      </c>
      <c r="D5" s="163"/>
      <c r="E5" s="163"/>
      <c r="F5" s="163"/>
      <c r="G5" s="163"/>
      <c r="H5" s="163"/>
      <c r="I5" s="163"/>
      <c r="J5" s="163"/>
      <c r="K5" s="163"/>
      <c r="L5" s="163"/>
    </row>
    <row r="6" spans="1:12" x14ac:dyDescent="0.45">
      <c r="A6" s="167" t="s">
        <v>173</v>
      </c>
      <c r="B6" s="170">
        <v>3882</v>
      </c>
      <c r="C6" s="171">
        <v>4</v>
      </c>
      <c r="D6" s="163"/>
      <c r="E6" s="163"/>
      <c r="F6" s="163"/>
      <c r="G6" s="163"/>
      <c r="H6" s="163"/>
      <c r="I6" s="163"/>
      <c r="J6" s="163"/>
      <c r="K6" s="163"/>
      <c r="L6" s="163"/>
    </row>
    <row r="7" spans="1:12" x14ac:dyDescent="0.45">
      <c r="A7" s="167" t="s">
        <v>174</v>
      </c>
      <c r="B7" s="170">
        <v>4727</v>
      </c>
      <c r="C7" s="171">
        <v>4.01</v>
      </c>
      <c r="D7" s="163"/>
      <c r="E7" s="163"/>
      <c r="F7" s="163"/>
      <c r="G7" s="163"/>
      <c r="H7" s="163"/>
      <c r="I7" s="163"/>
      <c r="J7" s="163"/>
      <c r="K7" s="163"/>
      <c r="L7" s="163"/>
    </row>
    <row r="8" spans="1:12" x14ac:dyDescent="0.45">
      <c r="A8" s="167" t="s">
        <v>186</v>
      </c>
      <c r="B8" s="170">
        <v>6547</v>
      </c>
      <c r="C8" s="171">
        <v>3.89</v>
      </c>
      <c r="D8" s="163"/>
      <c r="E8" s="163"/>
      <c r="F8" s="163"/>
      <c r="G8" s="163"/>
      <c r="H8" s="163"/>
      <c r="I8" s="163"/>
      <c r="J8" s="163"/>
      <c r="K8" s="163"/>
      <c r="L8" s="163"/>
    </row>
    <row r="9" spans="1:12" x14ac:dyDescent="0.45">
      <c r="A9" s="167" t="s">
        <v>176</v>
      </c>
      <c r="B9" s="170">
        <v>7110</v>
      </c>
      <c r="C9" s="171">
        <v>3.69</v>
      </c>
      <c r="D9" s="163"/>
      <c r="E9" s="163"/>
      <c r="F9" s="163"/>
      <c r="G9" s="163"/>
      <c r="H9" s="163"/>
      <c r="I9" s="163"/>
      <c r="J9" s="163"/>
      <c r="K9" s="163"/>
      <c r="L9" s="163"/>
    </row>
    <row r="10" spans="1:12" x14ac:dyDescent="0.45">
      <c r="A10" s="167" t="s">
        <v>177</v>
      </c>
      <c r="B10" s="170">
        <v>7687</v>
      </c>
      <c r="C10" s="171">
        <v>3.42</v>
      </c>
      <c r="D10" s="163"/>
      <c r="E10" s="163"/>
      <c r="F10" s="163"/>
      <c r="G10" s="163"/>
      <c r="H10" s="163"/>
      <c r="I10" s="163"/>
      <c r="J10" s="163"/>
      <c r="K10" s="163"/>
      <c r="L10" s="163"/>
    </row>
    <row r="11" spans="1:12" x14ac:dyDescent="0.45">
      <c r="A11" s="167" t="s">
        <v>178</v>
      </c>
      <c r="B11" s="170">
        <v>8122</v>
      </c>
      <c r="C11" s="171">
        <v>3.19</v>
      </c>
      <c r="D11" s="163"/>
      <c r="E11" s="163"/>
      <c r="F11" s="163"/>
      <c r="G11" s="163"/>
      <c r="H11" s="163"/>
      <c r="I11" s="163"/>
      <c r="J11" s="163"/>
      <c r="K11" s="163"/>
      <c r="L11" s="163"/>
    </row>
    <row r="12" spans="1:12" x14ac:dyDescent="0.45">
      <c r="A12" s="167" t="s">
        <v>179</v>
      </c>
      <c r="B12" s="170">
        <v>8580</v>
      </c>
      <c r="C12" s="171">
        <v>2.99</v>
      </c>
      <c r="D12" s="163"/>
      <c r="E12" s="163"/>
      <c r="F12" s="163"/>
      <c r="G12" s="163"/>
      <c r="H12" s="163"/>
      <c r="I12" s="163"/>
      <c r="J12" s="163"/>
      <c r="K12" s="163"/>
      <c r="L12" s="163"/>
    </row>
    <row r="13" spans="1:12" x14ac:dyDescent="0.45">
      <c r="A13" s="167" t="s">
        <v>180</v>
      </c>
      <c r="B13" s="170">
        <v>8863</v>
      </c>
      <c r="C13" s="171">
        <v>2.86</v>
      </c>
      <c r="D13" s="163"/>
      <c r="E13" s="163"/>
      <c r="F13" s="163"/>
      <c r="G13" s="163"/>
      <c r="H13" s="163"/>
      <c r="I13" s="163"/>
      <c r="J13" s="163"/>
      <c r="K13" s="163"/>
      <c r="L13" s="163"/>
    </row>
    <row r="14" spans="1:12" x14ac:dyDescent="0.45">
      <c r="A14" s="167" t="s">
        <v>129</v>
      </c>
      <c r="B14" s="170">
        <v>9539</v>
      </c>
      <c r="C14" s="171">
        <v>2.7</v>
      </c>
      <c r="D14" s="163"/>
      <c r="E14" s="163"/>
      <c r="F14" s="163"/>
      <c r="G14" s="163"/>
      <c r="H14" s="163"/>
      <c r="I14" s="163"/>
      <c r="J14" s="163"/>
      <c r="K14" s="163"/>
      <c r="L14" s="163"/>
    </row>
    <row r="15" spans="1:12" x14ac:dyDescent="0.45">
      <c r="A15" s="172" t="s">
        <v>181</v>
      </c>
      <c r="B15" s="163"/>
      <c r="C15" s="163"/>
      <c r="D15" s="163"/>
      <c r="E15" s="163"/>
      <c r="F15" s="163"/>
      <c r="G15" s="163"/>
      <c r="H15" s="163"/>
      <c r="I15" s="163"/>
      <c r="J15" s="163"/>
      <c r="K15" s="163"/>
      <c r="L15" s="163"/>
    </row>
    <row r="16" spans="1:12" x14ac:dyDescent="0.45">
      <c r="A16" s="163"/>
      <c r="B16" s="163"/>
      <c r="C16" s="163"/>
      <c r="D16" s="163"/>
      <c r="E16" s="163"/>
      <c r="F16" s="163"/>
      <c r="G16" s="163"/>
      <c r="H16" s="163"/>
      <c r="I16" s="163"/>
      <c r="J16" s="163"/>
      <c r="K16" s="163"/>
      <c r="L16" s="163"/>
    </row>
  </sheetData>
  <phoneticPr fontId="3"/>
  <printOptions horizontalCentered="1" verticalCentered="1"/>
  <pageMargins left="0.70866141732283472" right="0.70866141732283472" top="0.74803149606299213" bottom="0.74803149606299213" header="0.31496062992125984" footer="0.31496062992125984"/>
  <pageSetup paperSize="9" scale="95" orientation="landscape" r:id="rId1"/>
  <headerFooter>
    <oddFooter xml:space="preserve">&amp;C2 </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A35A4-3AAA-4278-A2E8-0226E3D04EE1}">
  <sheetPr>
    <tabColor rgb="FFFFFF00"/>
    <pageSetUpPr fitToPage="1"/>
  </sheetPr>
  <dimension ref="A1:C22"/>
  <sheetViews>
    <sheetView view="pageBreakPreview" zoomScaleNormal="100" zoomScaleSheetLayoutView="100" workbookViewId="0">
      <selection activeCell="D14" sqref="D14"/>
    </sheetView>
  </sheetViews>
  <sheetFormatPr defaultColWidth="8.09765625" defaultRowHeight="18" x14ac:dyDescent="0.45"/>
  <cols>
    <col min="1" max="1" width="17" style="47" customWidth="1"/>
    <col min="2" max="2" width="26" style="47" customWidth="1"/>
    <col min="3" max="3" width="34.296875" style="47" customWidth="1"/>
    <col min="4" max="16384" width="8.09765625" style="47"/>
  </cols>
  <sheetData>
    <row r="1" spans="1:3" ht="27" customHeight="1" x14ac:dyDescent="0.45">
      <c r="A1" s="161" t="s">
        <v>38</v>
      </c>
      <c r="B1" s="98"/>
      <c r="C1" s="98"/>
    </row>
    <row r="2" spans="1:3" x14ac:dyDescent="0.45">
      <c r="A2" s="98"/>
      <c r="B2" s="98"/>
      <c r="C2" s="240" t="s">
        <v>1418</v>
      </c>
    </row>
    <row r="3" spans="1:3" s="53" customFormat="1" ht="27.75" customHeight="1" x14ac:dyDescent="0.45">
      <c r="A3" s="164" t="s">
        <v>1442</v>
      </c>
      <c r="B3" s="164" t="s">
        <v>1443</v>
      </c>
      <c r="C3" s="164" t="s">
        <v>1444</v>
      </c>
    </row>
    <row r="4" spans="1:3" ht="27.75" customHeight="1" x14ac:dyDescent="0.45">
      <c r="A4" s="355">
        <v>40</v>
      </c>
      <c r="B4" s="431">
        <v>386575.45</v>
      </c>
      <c r="C4" s="432">
        <v>15.02</v>
      </c>
    </row>
    <row r="5" spans="1:3" x14ac:dyDescent="0.45">
      <c r="A5" s="98"/>
      <c r="B5" s="98"/>
      <c r="C5" s="98"/>
    </row>
    <row r="6" spans="1:3" x14ac:dyDescent="0.45">
      <c r="A6" s="98"/>
      <c r="B6" s="98"/>
      <c r="C6" s="98"/>
    </row>
    <row r="7" spans="1:3" ht="28.35" customHeight="1" x14ac:dyDescent="0.45">
      <c r="A7" s="660" t="s">
        <v>1445</v>
      </c>
      <c r="B7" s="666"/>
      <c r="C7" s="101"/>
    </row>
    <row r="8" spans="1:3" ht="28.35" customHeight="1" x14ac:dyDescent="0.45">
      <c r="A8" s="355" t="s">
        <v>1446</v>
      </c>
      <c r="B8" s="433">
        <v>201548</v>
      </c>
      <c r="C8" s="116"/>
    </row>
    <row r="9" spans="1:3" ht="28.35" customHeight="1" x14ac:dyDescent="0.45">
      <c r="A9" s="355" t="s">
        <v>1447</v>
      </c>
      <c r="B9" s="433">
        <v>168865</v>
      </c>
      <c r="C9" s="98"/>
    </row>
    <row r="10" spans="1:3" ht="28.35" customHeight="1" x14ac:dyDescent="0.45">
      <c r="A10" s="355" t="s">
        <v>1448</v>
      </c>
      <c r="B10" s="433">
        <v>162052</v>
      </c>
      <c r="C10" s="98"/>
    </row>
    <row r="11" spans="1:3" ht="28.35" customHeight="1" x14ac:dyDescent="0.45">
      <c r="A11" s="355" t="s">
        <v>1449</v>
      </c>
      <c r="B11" s="433">
        <v>157333</v>
      </c>
      <c r="C11" s="98"/>
    </row>
    <row r="12" spans="1:3" ht="28.35" customHeight="1" x14ac:dyDescent="0.45">
      <c r="A12" s="355" t="s">
        <v>1450</v>
      </c>
      <c r="B12" s="433">
        <v>159028</v>
      </c>
      <c r="C12" s="98"/>
    </row>
    <row r="13" spans="1:3" ht="28.35" customHeight="1" x14ac:dyDescent="0.45">
      <c r="A13" s="355" t="s">
        <v>1451</v>
      </c>
      <c r="B13" s="433">
        <v>167586</v>
      </c>
      <c r="C13" s="98"/>
    </row>
    <row r="14" spans="1:3" ht="28.35" customHeight="1" x14ac:dyDescent="0.45">
      <c r="A14" s="355" t="s">
        <v>1452</v>
      </c>
      <c r="B14" s="433">
        <v>154572</v>
      </c>
      <c r="C14" s="98"/>
    </row>
    <row r="15" spans="1:3" ht="28.35" customHeight="1" x14ac:dyDescent="0.45">
      <c r="A15" s="355" t="s">
        <v>1453</v>
      </c>
      <c r="B15" s="433">
        <v>161363</v>
      </c>
      <c r="C15" s="98"/>
    </row>
    <row r="16" spans="1:3" ht="28.35" customHeight="1" x14ac:dyDescent="0.45">
      <c r="A16" s="355" t="s">
        <v>1454</v>
      </c>
      <c r="B16" s="433">
        <v>103647</v>
      </c>
      <c r="C16" s="98"/>
    </row>
    <row r="17" spans="1:3" ht="28.35" customHeight="1" x14ac:dyDescent="0.45">
      <c r="A17" s="355" t="s">
        <v>1455</v>
      </c>
      <c r="B17" s="433">
        <v>127991</v>
      </c>
      <c r="C17" s="98"/>
    </row>
    <row r="18" spans="1:3" ht="28.35" customHeight="1" x14ac:dyDescent="0.45">
      <c r="A18" s="355" t="s">
        <v>1456</v>
      </c>
      <c r="B18" s="433">
        <v>125340</v>
      </c>
      <c r="C18" s="98"/>
    </row>
    <row r="19" spans="1:3" ht="28.35" customHeight="1" x14ac:dyDescent="0.45">
      <c r="A19" s="355" t="s">
        <v>842</v>
      </c>
      <c r="B19" s="433">
        <v>125660</v>
      </c>
      <c r="C19" s="98"/>
    </row>
    <row r="20" spans="1:3" ht="28.35" customHeight="1" x14ac:dyDescent="0.45">
      <c r="A20" s="355" t="s">
        <v>1457</v>
      </c>
      <c r="B20" s="433">
        <v>105177</v>
      </c>
      <c r="C20" s="98"/>
    </row>
    <row r="21" spans="1:3" ht="28.35" customHeight="1" x14ac:dyDescent="0.45">
      <c r="A21" s="163" t="s">
        <v>379</v>
      </c>
      <c r="B21" s="163"/>
      <c r="C21" s="98"/>
    </row>
    <row r="22" spans="1:3" ht="28.35" customHeight="1" x14ac:dyDescent="0.45"/>
  </sheetData>
  <mergeCells count="1">
    <mergeCell ref="A7:B7"/>
  </mergeCells>
  <phoneticPr fontId="3"/>
  <printOptions horizontalCentered="1" verticalCentered="1"/>
  <pageMargins left="0.70866141732283472" right="0.70866141732283472" top="0.74803149606299213" bottom="0.74803149606299213" header="0.31496062992125984" footer="0.31496062992125984"/>
  <pageSetup paperSize="9" scale="84" orientation="landscape" r:id="rId1"/>
  <headerFooter>
    <oddFooter>&amp;C47</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C622A-29C0-4FEF-8129-50FF448F3FC7}">
  <sheetPr>
    <tabColor rgb="FFFFFF00"/>
    <pageSetUpPr fitToPage="1"/>
  </sheetPr>
  <dimension ref="A1:L27"/>
  <sheetViews>
    <sheetView view="pageBreakPreview" topLeftCell="A17" zoomScaleNormal="100" zoomScaleSheetLayoutView="100" zoomScalePageLayoutView="85" workbookViewId="0">
      <selection activeCell="D14" sqref="D14"/>
    </sheetView>
  </sheetViews>
  <sheetFormatPr defaultColWidth="8.09765625" defaultRowHeight="13.2" x14ac:dyDescent="0.45"/>
  <cols>
    <col min="1" max="1" width="10" style="33" customWidth="1"/>
    <col min="2" max="2" width="25.09765625" style="20" bestFit="1" customWidth="1"/>
    <col min="3" max="11" width="8.09765625" style="33"/>
    <col min="12" max="12" width="10.3984375" style="33" customWidth="1"/>
    <col min="13" max="16384" width="8.09765625" style="33"/>
  </cols>
  <sheetData>
    <row r="1" spans="1:12" ht="27.75" customHeight="1" x14ac:dyDescent="0.45">
      <c r="A1" s="434" t="s">
        <v>1287</v>
      </c>
      <c r="C1" s="98"/>
      <c r="D1" s="98"/>
      <c r="E1" s="98"/>
      <c r="F1" s="98"/>
      <c r="G1" s="98"/>
      <c r="H1" s="98"/>
      <c r="I1" s="98"/>
      <c r="J1" s="98"/>
      <c r="K1" s="98"/>
      <c r="L1" s="98"/>
    </row>
    <row r="2" spans="1:12" ht="6.6" customHeight="1" x14ac:dyDescent="0.45">
      <c r="A2" s="98"/>
      <c r="C2" s="98"/>
      <c r="D2" s="98"/>
      <c r="E2" s="98"/>
      <c r="F2" s="98"/>
      <c r="G2" s="98"/>
      <c r="H2" s="98"/>
      <c r="I2" s="98"/>
      <c r="J2" s="98"/>
      <c r="K2" s="98"/>
      <c r="L2" s="98"/>
    </row>
    <row r="3" spans="1:12" x14ac:dyDescent="0.45">
      <c r="A3" s="164" t="s">
        <v>260</v>
      </c>
      <c r="B3" s="165" t="s">
        <v>1288</v>
      </c>
      <c r="C3" s="98"/>
      <c r="D3" s="98"/>
      <c r="E3" s="98"/>
      <c r="F3" s="98"/>
      <c r="G3" s="98"/>
      <c r="H3" s="98"/>
      <c r="I3" s="98"/>
      <c r="J3" s="98"/>
      <c r="K3" s="98"/>
      <c r="L3" s="98"/>
    </row>
    <row r="4" spans="1:12" x14ac:dyDescent="0.45">
      <c r="A4" s="167" t="s">
        <v>256</v>
      </c>
      <c r="B4" s="174">
        <v>15150441</v>
      </c>
      <c r="C4" s="98"/>
      <c r="D4" s="98"/>
      <c r="E4" s="98"/>
      <c r="F4" s="98"/>
      <c r="G4" s="98"/>
      <c r="H4" s="98"/>
      <c r="I4" s="98"/>
      <c r="J4" s="98"/>
      <c r="K4" s="98"/>
      <c r="L4" s="98"/>
    </row>
    <row r="5" spans="1:12" x14ac:dyDescent="0.45">
      <c r="A5" s="167" t="s">
        <v>271</v>
      </c>
      <c r="B5" s="174">
        <v>16641023</v>
      </c>
      <c r="C5" s="98"/>
      <c r="D5" s="98"/>
      <c r="E5" s="98"/>
      <c r="F5" s="98"/>
      <c r="G5" s="98"/>
      <c r="H5" s="98"/>
      <c r="I5" s="98"/>
      <c r="J5" s="98"/>
      <c r="K5" s="98"/>
      <c r="L5" s="98"/>
    </row>
    <row r="6" spans="1:12" x14ac:dyDescent="0.45">
      <c r="A6" s="167" t="s">
        <v>272</v>
      </c>
      <c r="B6" s="174">
        <v>16204428</v>
      </c>
      <c r="C6" s="98"/>
      <c r="D6" s="98"/>
      <c r="E6" s="98"/>
      <c r="F6" s="98"/>
      <c r="G6" s="98"/>
      <c r="H6" s="98"/>
      <c r="I6" s="98"/>
      <c r="J6" s="98"/>
      <c r="K6" s="98"/>
      <c r="L6" s="98"/>
    </row>
    <row r="7" spans="1:12" x14ac:dyDescent="0.45">
      <c r="A7" s="167" t="s">
        <v>179</v>
      </c>
      <c r="B7" s="174">
        <v>15853589</v>
      </c>
      <c r="C7" s="98"/>
      <c r="D7" s="98"/>
      <c r="E7" s="98"/>
      <c r="F7" s="98"/>
      <c r="G7" s="98"/>
      <c r="H7" s="98"/>
      <c r="I7" s="98"/>
      <c r="J7" s="98"/>
      <c r="K7" s="98"/>
      <c r="L7" s="98"/>
    </row>
    <row r="8" spans="1:12" x14ac:dyDescent="0.45">
      <c r="A8" s="167" t="s">
        <v>283</v>
      </c>
      <c r="B8" s="174">
        <v>15179241</v>
      </c>
      <c r="C8" s="98"/>
      <c r="D8" s="98"/>
      <c r="E8" s="98"/>
      <c r="F8" s="98"/>
      <c r="G8" s="98"/>
      <c r="H8" s="98"/>
      <c r="I8" s="98"/>
      <c r="J8" s="98"/>
      <c r="K8" s="98"/>
      <c r="L8" s="98"/>
    </row>
    <row r="9" spans="1:12" x14ac:dyDescent="0.45">
      <c r="A9" s="167" t="s">
        <v>249</v>
      </c>
      <c r="B9" s="174">
        <v>17246195</v>
      </c>
      <c r="C9" s="98"/>
      <c r="D9" s="98"/>
      <c r="E9" s="98"/>
      <c r="F9" s="98"/>
      <c r="G9" s="98"/>
      <c r="H9" s="98"/>
      <c r="I9" s="98"/>
      <c r="J9" s="98"/>
      <c r="K9" s="98"/>
      <c r="L9" s="98"/>
    </row>
    <row r="10" spans="1:12" x14ac:dyDescent="0.45">
      <c r="A10" s="167" t="s">
        <v>275</v>
      </c>
      <c r="B10" s="174">
        <v>12057008</v>
      </c>
      <c r="C10" s="98"/>
      <c r="D10" s="98"/>
      <c r="E10" s="98"/>
      <c r="F10" s="98"/>
      <c r="G10" s="98"/>
      <c r="H10" s="98"/>
      <c r="I10" s="98"/>
      <c r="J10" s="98"/>
      <c r="K10" s="98"/>
      <c r="L10" s="98"/>
    </row>
    <row r="11" spans="1:12" x14ac:dyDescent="0.45">
      <c r="A11" s="167" t="s">
        <v>251</v>
      </c>
      <c r="B11" s="174">
        <v>12157000</v>
      </c>
      <c r="C11" s="98"/>
      <c r="D11" s="98"/>
      <c r="E11" s="98"/>
      <c r="F11" s="98"/>
      <c r="G11" s="98"/>
      <c r="H11" s="98"/>
      <c r="I11" s="98"/>
      <c r="J11" s="98"/>
      <c r="K11" s="98"/>
      <c r="L11" s="98"/>
    </row>
    <row r="12" spans="1:12" x14ac:dyDescent="0.45">
      <c r="A12" s="167" t="s">
        <v>180</v>
      </c>
      <c r="B12" s="174">
        <v>12199000</v>
      </c>
      <c r="C12" s="98"/>
      <c r="D12" s="98"/>
      <c r="E12" s="98"/>
      <c r="F12" s="98"/>
      <c r="G12" s="98"/>
      <c r="H12" s="98"/>
      <c r="I12" s="98"/>
      <c r="J12" s="98"/>
      <c r="K12" s="98"/>
      <c r="L12" s="98"/>
    </row>
    <row r="13" spans="1:12" x14ac:dyDescent="0.45">
      <c r="A13" s="167" t="s">
        <v>253</v>
      </c>
      <c r="B13" s="174">
        <v>17157000</v>
      </c>
      <c r="C13" s="98"/>
      <c r="D13" s="98"/>
      <c r="E13" s="98"/>
      <c r="F13" s="98"/>
      <c r="G13" s="98"/>
      <c r="H13" s="98"/>
      <c r="I13" s="98"/>
      <c r="J13" s="98"/>
      <c r="K13" s="98"/>
      <c r="L13" s="98"/>
    </row>
    <row r="14" spans="1:12" x14ac:dyDescent="0.45">
      <c r="A14" s="167" t="s">
        <v>1289</v>
      </c>
      <c r="B14" s="174">
        <v>17202500</v>
      </c>
      <c r="C14" s="98"/>
      <c r="D14" s="98"/>
      <c r="E14" s="98"/>
      <c r="F14" s="98"/>
      <c r="G14" s="98"/>
      <c r="H14" s="98"/>
      <c r="I14" s="98"/>
      <c r="J14" s="98"/>
      <c r="K14" s="98"/>
      <c r="L14" s="98"/>
    </row>
    <row r="15" spans="1:12" x14ac:dyDescent="0.45">
      <c r="A15" s="167" t="s">
        <v>211</v>
      </c>
      <c r="B15" s="174">
        <v>17210100</v>
      </c>
      <c r="C15" s="98"/>
      <c r="D15" s="98"/>
      <c r="E15" s="98"/>
      <c r="F15" s="98"/>
      <c r="G15" s="98"/>
      <c r="H15" s="98"/>
      <c r="I15" s="98"/>
      <c r="J15" s="98"/>
      <c r="K15" s="98"/>
      <c r="L15" s="98"/>
    </row>
    <row r="16" spans="1:12" x14ac:dyDescent="0.45">
      <c r="A16" s="167" t="s">
        <v>212</v>
      </c>
      <c r="B16" s="174">
        <v>17140200</v>
      </c>
      <c r="C16" s="98"/>
      <c r="D16" s="98"/>
      <c r="E16" s="98"/>
      <c r="F16" s="98"/>
      <c r="G16" s="98"/>
      <c r="H16" s="98"/>
      <c r="I16" s="98"/>
      <c r="J16" s="98"/>
      <c r="K16" s="98"/>
      <c r="L16" s="98"/>
    </row>
    <row r="17" spans="1:12" x14ac:dyDescent="0.45">
      <c r="A17" s="167" t="s">
        <v>129</v>
      </c>
      <c r="B17" s="174">
        <v>15514200</v>
      </c>
      <c r="C17" s="98"/>
      <c r="D17" s="98"/>
      <c r="E17" s="98"/>
      <c r="F17" s="98"/>
      <c r="G17" s="98"/>
      <c r="H17" s="98"/>
      <c r="I17" s="98"/>
      <c r="J17" s="98"/>
      <c r="K17" s="98"/>
      <c r="L17" s="98"/>
    </row>
    <row r="18" spans="1:12" x14ac:dyDescent="0.45">
      <c r="A18" s="167" t="s">
        <v>255</v>
      </c>
      <c r="B18" s="174">
        <v>14663100</v>
      </c>
      <c r="C18" s="98"/>
      <c r="D18" s="98"/>
      <c r="E18" s="98"/>
      <c r="F18" s="98"/>
      <c r="G18" s="98"/>
      <c r="H18" s="98"/>
      <c r="I18" s="98"/>
      <c r="J18" s="98"/>
      <c r="K18" s="98"/>
      <c r="L18" s="98"/>
    </row>
    <row r="19" spans="1:12" x14ac:dyDescent="0.45">
      <c r="A19" s="167" t="s">
        <v>135</v>
      </c>
      <c r="B19" s="174">
        <v>12164000</v>
      </c>
      <c r="C19" s="98"/>
      <c r="D19" s="98"/>
      <c r="E19" s="98"/>
      <c r="F19" s="98"/>
      <c r="G19" s="98"/>
      <c r="H19" s="98"/>
      <c r="I19" s="98"/>
      <c r="J19" s="98"/>
      <c r="K19" s="98"/>
      <c r="L19" s="98"/>
    </row>
    <row r="20" spans="1:12" x14ac:dyDescent="0.45">
      <c r="A20" s="167" t="s">
        <v>137</v>
      </c>
      <c r="B20" s="174">
        <v>12160500</v>
      </c>
      <c r="C20" s="98"/>
      <c r="D20" s="98"/>
      <c r="E20" s="98"/>
      <c r="F20" s="98"/>
      <c r="G20" s="98"/>
      <c r="H20" s="98"/>
      <c r="I20" s="98"/>
      <c r="J20" s="98"/>
      <c r="K20" s="98"/>
      <c r="L20" s="98"/>
    </row>
    <row r="21" spans="1:12" x14ac:dyDescent="0.45">
      <c r="A21" s="167" t="s">
        <v>288</v>
      </c>
      <c r="B21" s="174">
        <v>12119900</v>
      </c>
      <c r="C21" s="98"/>
      <c r="D21" s="98"/>
      <c r="E21" s="98"/>
      <c r="F21" s="98"/>
      <c r="G21" s="98"/>
      <c r="H21" s="98"/>
      <c r="I21" s="98"/>
      <c r="J21" s="98"/>
      <c r="K21" s="98"/>
      <c r="L21" s="98"/>
    </row>
    <row r="22" spans="1:12" x14ac:dyDescent="0.45">
      <c r="A22" s="162" t="s">
        <v>1284</v>
      </c>
      <c r="B22" s="162"/>
      <c r="C22" s="163"/>
      <c r="D22" s="163"/>
      <c r="E22" s="163"/>
      <c r="F22" s="163"/>
      <c r="G22" s="163"/>
      <c r="H22" s="163"/>
      <c r="I22" s="163"/>
      <c r="J22" s="163"/>
      <c r="K22" s="163"/>
      <c r="L22" s="163"/>
    </row>
    <row r="23" spans="1:12" x14ac:dyDescent="0.45">
      <c r="A23" s="162" t="s">
        <v>1290</v>
      </c>
      <c r="B23" s="162"/>
      <c r="C23" s="163"/>
      <c r="D23" s="163"/>
      <c r="E23" s="163"/>
      <c r="F23" s="163"/>
      <c r="G23" s="163"/>
      <c r="H23" s="163"/>
      <c r="I23" s="163"/>
      <c r="J23" s="163"/>
      <c r="K23" s="163"/>
      <c r="L23" s="163"/>
    </row>
    <row r="24" spans="1:12" x14ac:dyDescent="0.45">
      <c r="A24" s="163" t="s">
        <v>1291</v>
      </c>
      <c r="B24" s="162"/>
      <c r="C24" s="163"/>
      <c r="D24" s="163"/>
      <c r="E24" s="163"/>
      <c r="F24" s="163"/>
      <c r="G24" s="163"/>
      <c r="H24" s="163"/>
      <c r="I24" s="163"/>
      <c r="J24" s="163"/>
      <c r="K24" s="163"/>
      <c r="L24" s="163"/>
    </row>
    <row r="25" spans="1:12" x14ac:dyDescent="0.45">
      <c r="A25" s="610" t="s">
        <v>1292</v>
      </c>
      <c r="B25" s="610"/>
      <c r="C25" s="610"/>
      <c r="D25" s="610"/>
      <c r="E25" s="610"/>
      <c r="F25" s="610"/>
      <c r="G25" s="610"/>
      <c r="H25" s="610"/>
      <c r="I25" s="610"/>
      <c r="J25" s="610"/>
      <c r="K25" s="610"/>
      <c r="L25" s="610"/>
    </row>
    <row r="26" spans="1:12" x14ac:dyDescent="0.45">
      <c r="A26" s="610" t="s">
        <v>1293</v>
      </c>
      <c r="B26" s="610"/>
      <c r="C26" s="610"/>
      <c r="D26" s="610"/>
      <c r="E26" s="610"/>
      <c r="F26" s="610"/>
      <c r="G26" s="610"/>
      <c r="H26" s="610"/>
      <c r="I26" s="610"/>
      <c r="J26" s="610"/>
      <c r="K26" s="610"/>
      <c r="L26" s="610"/>
    </row>
    <row r="27" spans="1:12" x14ac:dyDescent="0.45">
      <c r="F27" s="667"/>
      <c r="G27" s="667"/>
      <c r="H27" s="667"/>
      <c r="I27" s="667"/>
      <c r="J27" s="667"/>
    </row>
  </sheetData>
  <mergeCells count="3">
    <mergeCell ref="A25:L25"/>
    <mergeCell ref="A26:L26"/>
    <mergeCell ref="F27:J27"/>
  </mergeCells>
  <phoneticPr fontId="3"/>
  <printOptions horizontalCentered="1" verticalCentered="1"/>
  <pageMargins left="0.70866141732283472" right="0.70866141732283472" top="0.74803149606299213" bottom="0.74803149606299213" header="0.31496062992125984" footer="0.31496062992125984"/>
  <pageSetup paperSize="9" scale="84" orientation="landscape" r:id="rId1"/>
  <headerFooter>
    <oddFooter>&amp;C48</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6404E-1F9A-454C-9B07-4F16B0D1E763}">
  <sheetPr>
    <tabColor rgb="FFFFFF00"/>
    <pageSetUpPr fitToPage="1"/>
  </sheetPr>
  <dimension ref="A1:N84"/>
  <sheetViews>
    <sheetView view="pageBreakPreview" topLeftCell="A72" zoomScaleNormal="100" zoomScaleSheetLayoutView="100" zoomScalePageLayoutView="70" workbookViewId="0">
      <selection activeCell="D14" sqref="D14"/>
    </sheetView>
  </sheetViews>
  <sheetFormatPr defaultColWidth="8.09765625" defaultRowHeight="13.2" x14ac:dyDescent="0.45"/>
  <cols>
    <col min="1" max="1" width="62.8984375" style="27" customWidth="1"/>
    <col min="2" max="2" width="21" style="26" customWidth="1"/>
    <col min="3" max="3" width="12.5" style="27" customWidth="1"/>
    <col min="4" max="16384" width="8.09765625" style="27"/>
  </cols>
  <sheetData>
    <row r="1" spans="1:14" ht="20.25" customHeight="1" x14ac:dyDescent="0.45">
      <c r="A1" s="435" t="s">
        <v>34</v>
      </c>
      <c r="B1" s="436"/>
      <c r="C1" s="437"/>
      <c r="D1" s="437"/>
    </row>
    <row r="2" spans="1:14" ht="13.5" customHeight="1" x14ac:dyDescent="0.45">
      <c r="A2" s="437"/>
      <c r="B2" s="436"/>
      <c r="C2" s="437"/>
      <c r="D2" s="437"/>
    </row>
    <row r="3" spans="1:14" ht="13.5" customHeight="1" x14ac:dyDescent="0.45">
      <c r="A3" s="437"/>
      <c r="B3" s="436"/>
      <c r="C3" s="438" t="s">
        <v>1704</v>
      </c>
      <c r="D3" s="437"/>
    </row>
    <row r="4" spans="1:14" ht="19.5" customHeight="1" x14ac:dyDescent="0.45">
      <c r="A4" s="439" t="s">
        <v>291</v>
      </c>
      <c r="B4" s="439" t="s">
        <v>292</v>
      </c>
      <c r="C4" s="440" t="s">
        <v>293</v>
      </c>
      <c r="D4" s="437"/>
    </row>
    <row r="5" spans="1:14" s="21" customFormat="1" ht="19.5" customHeight="1" x14ac:dyDescent="0.45">
      <c r="A5" s="441" t="s">
        <v>294</v>
      </c>
      <c r="B5" s="441" t="s">
        <v>295</v>
      </c>
      <c r="C5" s="440" t="s">
        <v>296</v>
      </c>
      <c r="D5" s="163"/>
      <c r="N5" s="27"/>
    </row>
    <row r="6" spans="1:14" ht="19.5" customHeight="1" x14ac:dyDescent="0.45">
      <c r="A6" s="441" t="s">
        <v>297</v>
      </c>
      <c r="B6" s="441" t="s">
        <v>298</v>
      </c>
      <c r="C6" s="440" t="s">
        <v>143</v>
      </c>
      <c r="D6" s="437"/>
    </row>
    <row r="7" spans="1:14" ht="19.5" customHeight="1" x14ac:dyDescent="0.45">
      <c r="A7" s="441" t="s">
        <v>299</v>
      </c>
      <c r="B7" s="441" t="s">
        <v>300</v>
      </c>
      <c r="C7" s="440" t="s">
        <v>301</v>
      </c>
      <c r="D7" s="437"/>
    </row>
    <row r="8" spans="1:14" ht="19.5" customHeight="1" x14ac:dyDescent="0.45">
      <c r="A8" s="441" t="s">
        <v>302</v>
      </c>
      <c r="B8" s="441" t="s">
        <v>303</v>
      </c>
      <c r="C8" s="440" t="s">
        <v>143</v>
      </c>
      <c r="D8" s="437"/>
    </row>
    <row r="9" spans="1:14" ht="19.5" customHeight="1" x14ac:dyDescent="0.45">
      <c r="A9" s="441" t="s">
        <v>304</v>
      </c>
      <c r="B9" s="442" t="s">
        <v>305</v>
      </c>
      <c r="C9" s="440" t="s">
        <v>143</v>
      </c>
      <c r="D9" s="437"/>
    </row>
    <row r="10" spans="1:14" ht="19.5" customHeight="1" x14ac:dyDescent="0.45">
      <c r="A10" s="441" t="s">
        <v>306</v>
      </c>
      <c r="B10" s="442" t="s">
        <v>307</v>
      </c>
      <c r="C10" s="440" t="s">
        <v>301</v>
      </c>
      <c r="D10" s="437"/>
    </row>
    <row r="11" spans="1:14" ht="19.5" customHeight="1" x14ac:dyDescent="0.45">
      <c r="A11" s="441" t="s">
        <v>308</v>
      </c>
      <c r="B11" s="443" t="s">
        <v>309</v>
      </c>
      <c r="C11" s="440" t="s">
        <v>143</v>
      </c>
      <c r="D11" s="437"/>
    </row>
    <row r="12" spans="1:14" ht="19.5" customHeight="1" x14ac:dyDescent="0.45">
      <c r="A12" s="441" t="s">
        <v>310</v>
      </c>
      <c r="B12" s="441" t="s">
        <v>311</v>
      </c>
      <c r="C12" s="440" t="s">
        <v>312</v>
      </c>
      <c r="D12" s="437"/>
    </row>
    <row r="13" spans="1:14" ht="19.5" customHeight="1" x14ac:dyDescent="0.45">
      <c r="A13" s="441" t="s">
        <v>313</v>
      </c>
      <c r="B13" s="441" t="s">
        <v>314</v>
      </c>
      <c r="C13" s="440" t="s">
        <v>312</v>
      </c>
      <c r="D13" s="437"/>
    </row>
    <row r="14" spans="1:14" ht="19.5" hidden="1" customHeight="1" x14ac:dyDescent="0.45">
      <c r="A14" s="441" t="s">
        <v>315</v>
      </c>
      <c r="B14" s="441" t="s">
        <v>316</v>
      </c>
      <c r="C14" s="439" t="s">
        <v>312</v>
      </c>
      <c r="D14" s="437"/>
    </row>
    <row r="15" spans="1:14" ht="19.5" hidden="1" customHeight="1" x14ac:dyDescent="0.45">
      <c r="A15" s="441" t="s">
        <v>317</v>
      </c>
      <c r="B15" s="441" t="s">
        <v>318</v>
      </c>
      <c r="C15" s="440" t="s">
        <v>312</v>
      </c>
      <c r="D15" s="437"/>
    </row>
    <row r="16" spans="1:14" ht="19.5" customHeight="1" x14ac:dyDescent="0.45">
      <c r="A16" s="441" t="s">
        <v>319</v>
      </c>
      <c r="B16" s="441" t="s">
        <v>320</v>
      </c>
      <c r="C16" s="440" t="s">
        <v>312</v>
      </c>
      <c r="D16" s="437"/>
    </row>
    <row r="17" spans="1:4" ht="19.5" customHeight="1" x14ac:dyDescent="0.45">
      <c r="A17" s="441" t="s">
        <v>321</v>
      </c>
      <c r="B17" s="441" t="s">
        <v>322</v>
      </c>
      <c r="C17" s="440" t="s">
        <v>312</v>
      </c>
      <c r="D17" s="437"/>
    </row>
    <row r="18" spans="1:4" ht="19.5" customHeight="1" x14ac:dyDescent="0.45">
      <c r="A18" s="444" t="s">
        <v>323</v>
      </c>
      <c r="B18" s="445" t="s">
        <v>324</v>
      </c>
      <c r="C18" s="440" t="s">
        <v>312</v>
      </c>
      <c r="D18" s="437"/>
    </row>
    <row r="19" spans="1:4" ht="19.5" customHeight="1" x14ac:dyDescent="0.45">
      <c r="A19" s="444" t="s">
        <v>325</v>
      </c>
      <c r="B19" s="445" t="s">
        <v>326</v>
      </c>
      <c r="C19" s="440" t="s">
        <v>312</v>
      </c>
      <c r="D19" s="437"/>
    </row>
    <row r="20" spans="1:4" ht="19.5" customHeight="1" x14ac:dyDescent="0.45">
      <c r="A20" s="444" t="s">
        <v>327</v>
      </c>
      <c r="B20" s="445" t="s">
        <v>328</v>
      </c>
      <c r="C20" s="440" t="s">
        <v>312</v>
      </c>
      <c r="D20" s="437"/>
    </row>
    <row r="21" spans="1:4" ht="19.5" customHeight="1" x14ac:dyDescent="0.45">
      <c r="A21" s="444" t="s">
        <v>329</v>
      </c>
      <c r="B21" s="445" t="s">
        <v>330</v>
      </c>
      <c r="C21" s="440" t="s">
        <v>312</v>
      </c>
      <c r="D21" s="437"/>
    </row>
    <row r="22" spans="1:4" ht="19.5" customHeight="1" x14ac:dyDescent="0.45">
      <c r="A22" s="441" t="s">
        <v>331</v>
      </c>
      <c r="B22" s="441" t="s">
        <v>332</v>
      </c>
      <c r="C22" s="446" t="s">
        <v>333</v>
      </c>
      <c r="D22" s="437"/>
    </row>
    <row r="23" spans="1:4" ht="19.5" customHeight="1" x14ac:dyDescent="0.45">
      <c r="A23" s="441" t="s">
        <v>334</v>
      </c>
      <c r="B23" s="442" t="s">
        <v>335</v>
      </c>
      <c r="C23" s="446" t="s">
        <v>333</v>
      </c>
      <c r="D23" s="437"/>
    </row>
    <row r="24" spans="1:4" ht="19.5" customHeight="1" x14ac:dyDescent="0.45">
      <c r="A24" s="441" t="s">
        <v>336</v>
      </c>
      <c r="B24" s="442" t="s">
        <v>337</v>
      </c>
      <c r="C24" s="446" t="s">
        <v>333</v>
      </c>
      <c r="D24" s="437"/>
    </row>
    <row r="25" spans="1:4" ht="19.5" customHeight="1" x14ac:dyDescent="0.45">
      <c r="A25" s="441" t="s">
        <v>338</v>
      </c>
      <c r="B25" s="441" t="s">
        <v>339</v>
      </c>
      <c r="C25" s="439" t="s">
        <v>340</v>
      </c>
      <c r="D25" s="437"/>
    </row>
    <row r="26" spans="1:4" ht="19.5" customHeight="1" x14ac:dyDescent="0.45">
      <c r="A26" s="441" t="s">
        <v>341</v>
      </c>
      <c r="B26" s="441" t="s">
        <v>342</v>
      </c>
      <c r="C26" s="439" t="s">
        <v>340</v>
      </c>
      <c r="D26" s="437"/>
    </row>
    <row r="27" spans="1:4" ht="19.5" customHeight="1" x14ac:dyDescent="0.45">
      <c r="A27" s="441" t="s">
        <v>343</v>
      </c>
      <c r="B27" s="441" t="s">
        <v>344</v>
      </c>
      <c r="C27" s="439" t="s">
        <v>340</v>
      </c>
      <c r="D27" s="437"/>
    </row>
    <row r="28" spans="1:4" ht="19.5" customHeight="1" x14ac:dyDescent="0.45">
      <c r="A28" s="441" t="s">
        <v>345</v>
      </c>
      <c r="B28" s="441" t="s">
        <v>346</v>
      </c>
      <c r="C28" s="439" t="s">
        <v>340</v>
      </c>
      <c r="D28" s="437"/>
    </row>
    <row r="29" spans="1:4" ht="19.5" customHeight="1" x14ac:dyDescent="0.45">
      <c r="A29" s="441" t="s">
        <v>347</v>
      </c>
      <c r="B29" s="441" t="s">
        <v>348</v>
      </c>
      <c r="C29" s="439" t="s">
        <v>340</v>
      </c>
      <c r="D29" s="437"/>
    </row>
    <row r="30" spans="1:4" ht="19.5" customHeight="1" x14ac:dyDescent="0.45">
      <c r="A30" s="441" t="s">
        <v>349</v>
      </c>
      <c r="B30" s="441" t="s">
        <v>350</v>
      </c>
      <c r="C30" s="439" t="s">
        <v>340</v>
      </c>
      <c r="D30" s="437"/>
    </row>
    <row r="31" spans="1:4" ht="19.5" customHeight="1" x14ac:dyDescent="0.45">
      <c r="A31" s="444" t="s">
        <v>351</v>
      </c>
      <c r="B31" s="445" t="s">
        <v>352</v>
      </c>
      <c r="C31" s="446" t="s">
        <v>353</v>
      </c>
      <c r="D31" s="437"/>
    </row>
    <row r="32" spans="1:4" ht="19.5" customHeight="1" x14ac:dyDescent="0.45">
      <c r="A32" s="444" t="s">
        <v>354</v>
      </c>
      <c r="B32" s="445" t="s">
        <v>355</v>
      </c>
      <c r="C32" s="446" t="s">
        <v>353</v>
      </c>
      <c r="D32" s="437"/>
    </row>
    <row r="33" spans="1:4" ht="19.5" customHeight="1" x14ac:dyDescent="0.45">
      <c r="A33" s="441" t="s">
        <v>356</v>
      </c>
      <c r="B33" s="442" t="s">
        <v>339</v>
      </c>
      <c r="C33" s="440" t="s">
        <v>353</v>
      </c>
      <c r="D33" s="437"/>
    </row>
    <row r="34" spans="1:4" ht="19.5" customHeight="1" x14ac:dyDescent="0.45">
      <c r="A34" s="441" t="s">
        <v>357</v>
      </c>
      <c r="B34" s="442" t="s">
        <v>358</v>
      </c>
      <c r="C34" s="440" t="s">
        <v>353</v>
      </c>
      <c r="D34" s="437"/>
    </row>
    <row r="35" spans="1:4" ht="19.5" customHeight="1" x14ac:dyDescent="0.45">
      <c r="A35" s="441" t="s">
        <v>359</v>
      </c>
      <c r="B35" s="442" t="s">
        <v>360</v>
      </c>
      <c r="C35" s="440" t="s">
        <v>353</v>
      </c>
      <c r="D35" s="437"/>
    </row>
    <row r="36" spans="1:4" ht="19.5" customHeight="1" x14ac:dyDescent="0.45">
      <c r="A36" s="441" t="s">
        <v>361</v>
      </c>
      <c r="B36" s="442" t="s">
        <v>362</v>
      </c>
      <c r="C36" s="440" t="s">
        <v>353</v>
      </c>
      <c r="D36" s="437"/>
    </row>
    <row r="37" spans="1:4" ht="19.5" customHeight="1" x14ac:dyDescent="0.45">
      <c r="A37" s="441" t="s">
        <v>363</v>
      </c>
      <c r="B37" s="447">
        <v>39114</v>
      </c>
      <c r="C37" s="440" t="s">
        <v>364</v>
      </c>
      <c r="D37" s="437"/>
    </row>
    <row r="38" spans="1:4" ht="19.5" customHeight="1" x14ac:dyDescent="0.45">
      <c r="A38" s="441" t="s">
        <v>365</v>
      </c>
      <c r="B38" s="441" t="s">
        <v>366</v>
      </c>
      <c r="C38" s="440" t="s">
        <v>367</v>
      </c>
      <c r="D38" s="437"/>
    </row>
    <row r="39" spans="1:4" ht="19.5" customHeight="1" x14ac:dyDescent="0.45">
      <c r="A39" s="448" t="s">
        <v>368</v>
      </c>
      <c r="B39" s="441" t="s">
        <v>369</v>
      </c>
      <c r="C39" s="440" t="s">
        <v>367</v>
      </c>
      <c r="D39" s="437"/>
    </row>
    <row r="40" spans="1:4" ht="19.5" customHeight="1" x14ac:dyDescent="0.45">
      <c r="A40" s="441" t="s">
        <v>370</v>
      </c>
      <c r="B40" s="442" t="s">
        <v>371</v>
      </c>
      <c r="C40" s="440" t="s">
        <v>367</v>
      </c>
      <c r="D40" s="437"/>
    </row>
    <row r="41" spans="1:4" ht="19.5" customHeight="1" x14ac:dyDescent="0.45">
      <c r="A41" s="441" t="s">
        <v>372</v>
      </c>
      <c r="B41" s="447">
        <v>36329</v>
      </c>
      <c r="C41" s="440" t="s">
        <v>373</v>
      </c>
      <c r="D41" s="437"/>
    </row>
    <row r="42" spans="1:4" ht="19.5" customHeight="1" x14ac:dyDescent="0.45">
      <c r="A42" s="441" t="s">
        <v>374</v>
      </c>
      <c r="B42" s="449" t="s">
        <v>375</v>
      </c>
      <c r="C42" s="440" t="s">
        <v>376</v>
      </c>
      <c r="D42" s="437"/>
    </row>
    <row r="43" spans="1:4" ht="19.5" customHeight="1" x14ac:dyDescent="0.45">
      <c r="A43" s="441" t="s">
        <v>377</v>
      </c>
      <c r="B43" s="442" t="s">
        <v>378</v>
      </c>
      <c r="C43" s="440" t="s">
        <v>379</v>
      </c>
      <c r="D43" s="437"/>
    </row>
    <row r="44" spans="1:4" ht="19.5" customHeight="1" x14ac:dyDescent="0.45">
      <c r="A44" s="450" t="s">
        <v>380</v>
      </c>
      <c r="B44" s="442" t="s">
        <v>381</v>
      </c>
      <c r="C44" s="440" t="s">
        <v>379</v>
      </c>
      <c r="D44" s="437"/>
    </row>
    <row r="45" spans="1:4" ht="19.5" customHeight="1" x14ac:dyDescent="0.45">
      <c r="A45" s="441" t="s">
        <v>382</v>
      </c>
      <c r="B45" s="442" t="s">
        <v>383</v>
      </c>
      <c r="C45" s="440" t="s">
        <v>379</v>
      </c>
      <c r="D45" s="437"/>
    </row>
    <row r="46" spans="1:4" ht="19.5" customHeight="1" x14ac:dyDescent="0.45">
      <c r="A46" s="441" t="s">
        <v>384</v>
      </c>
      <c r="B46" s="442" t="s">
        <v>385</v>
      </c>
      <c r="C46" s="440" t="s">
        <v>379</v>
      </c>
      <c r="D46" s="437"/>
    </row>
    <row r="47" spans="1:4" ht="19.5" customHeight="1" x14ac:dyDescent="0.45">
      <c r="A47" s="441" t="s">
        <v>386</v>
      </c>
      <c r="B47" s="442" t="s">
        <v>387</v>
      </c>
      <c r="C47" s="440" t="s">
        <v>379</v>
      </c>
      <c r="D47" s="437"/>
    </row>
    <row r="48" spans="1:4" ht="19.5" customHeight="1" x14ac:dyDescent="0.45">
      <c r="A48" s="441" t="s">
        <v>388</v>
      </c>
      <c r="B48" s="442" t="s">
        <v>389</v>
      </c>
      <c r="C48" s="440" t="s">
        <v>379</v>
      </c>
      <c r="D48" s="437"/>
    </row>
    <row r="49" spans="1:4" ht="19.5" customHeight="1" x14ac:dyDescent="0.45">
      <c r="A49" s="441" t="s">
        <v>390</v>
      </c>
      <c r="B49" s="442" t="s">
        <v>391</v>
      </c>
      <c r="C49" s="440" t="s">
        <v>379</v>
      </c>
      <c r="D49" s="437"/>
    </row>
    <row r="50" spans="1:4" ht="19.5" customHeight="1" x14ac:dyDescent="0.45">
      <c r="A50" s="441" t="s">
        <v>392</v>
      </c>
      <c r="B50" s="442" t="s">
        <v>393</v>
      </c>
      <c r="C50" s="440" t="s">
        <v>379</v>
      </c>
      <c r="D50" s="437"/>
    </row>
    <row r="51" spans="1:4" ht="19.5" customHeight="1" x14ac:dyDescent="0.45">
      <c r="A51" s="441" t="s">
        <v>394</v>
      </c>
      <c r="B51" s="442" t="s">
        <v>395</v>
      </c>
      <c r="C51" s="440" t="s">
        <v>379</v>
      </c>
      <c r="D51" s="437"/>
    </row>
    <row r="52" spans="1:4" ht="19.5" customHeight="1" x14ac:dyDescent="0.45">
      <c r="A52" s="441" t="s">
        <v>1711</v>
      </c>
      <c r="B52" s="451">
        <v>42915</v>
      </c>
      <c r="C52" s="440" t="s">
        <v>1710</v>
      </c>
      <c r="D52" s="437"/>
    </row>
    <row r="53" spans="1:4" ht="19.5" customHeight="1" x14ac:dyDescent="0.45">
      <c r="A53" s="441" t="s">
        <v>1712</v>
      </c>
      <c r="B53" s="442" t="s">
        <v>1713</v>
      </c>
      <c r="C53" s="440" t="s">
        <v>1710</v>
      </c>
      <c r="D53" s="437"/>
    </row>
    <row r="54" spans="1:4" ht="19.5" customHeight="1" x14ac:dyDescent="0.45">
      <c r="A54" s="441" t="s">
        <v>396</v>
      </c>
      <c r="B54" s="442" t="s">
        <v>397</v>
      </c>
      <c r="C54" s="440" t="s">
        <v>398</v>
      </c>
      <c r="D54" s="437"/>
    </row>
    <row r="55" spans="1:4" ht="19.5" customHeight="1" x14ac:dyDescent="0.45">
      <c r="A55" s="441" t="s">
        <v>399</v>
      </c>
      <c r="B55" s="441" t="s">
        <v>400</v>
      </c>
      <c r="C55" s="440" t="s">
        <v>398</v>
      </c>
      <c r="D55" s="437"/>
    </row>
    <row r="56" spans="1:4" ht="19.5" customHeight="1" x14ac:dyDescent="0.45">
      <c r="A56" s="441" t="s">
        <v>401</v>
      </c>
      <c r="B56" s="442" t="s">
        <v>402</v>
      </c>
      <c r="C56" s="440" t="s">
        <v>398</v>
      </c>
      <c r="D56" s="437"/>
    </row>
    <row r="57" spans="1:4" ht="19.5" customHeight="1" x14ac:dyDescent="0.45">
      <c r="A57" s="441" t="s">
        <v>403</v>
      </c>
      <c r="B57" s="442" t="s">
        <v>404</v>
      </c>
      <c r="C57" s="440" t="s">
        <v>398</v>
      </c>
      <c r="D57" s="437"/>
    </row>
    <row r="58" spans="1:4" ht="19.5" customHeight="1" x14ac:dyDescent="0.45">
      <c r="A58" s="441" t="s">
        <v>405</v>
      </c>
      <c r="B58" s="442" t="s">
        <v>406</v>
      </c>
      <c r="C58" s="440" t="s">
        <v>398</v>
      </c>
      <c r="D58" s="437"/>
    </row>
    <row r="59" spans="1:4" ht="19.5" customHeight="1" x14ac:dyDescent="0.45">
      <c r="A59" s="441" t="s">
        <v>407</v>
      </c>
      <c r="B59" s="442" t="s">
        <v>408</v>
      </c>
      <c r="C59" s="440" t="s">
        <v>398</v>
      </c>
      <c r="D59" s="437"/>
    </row>
    <row r="60" spans="1:4" ht="19.5" customHeight="1" x14ac:dyDescent="0.45">
      <c r="A60" s="444" t="s">
        <v>409</v>
      </c>
      <c r="B60" s="441" t="s">
        <v>410</v>
      </c>
      <c r="C60" s="440" t="s">
        <v>398</v>
      </c>
      <c r="D60" s="437"/>
    </row>
    <row r="61" spans="1:4" ht="19.5" customHeight="1" x14ac:dyDescent="0.45">
      <c r="A61" s="444" t="s">
        <v>411</v>
      </c>
      <c r="B61" s="441" t="s">
        <v>412</v>
      </c>
      <c r="C61" s="440" t="s">
        <v>398</v>
      </c>
      <c r="D61" s="437"/>
    </row>
    <row r="62" spans="1:4" ht="19.5" customHeight="1" x14ac:dyDescent="0.45">
      <c r="A62" s="444" t="s">
        <v>413</v>
      </c>
      <c r="B62" s="441" t="s">
        <v>414</v>
      </c>
      <c r="C62" s="440" t="s">
        <v>398</v>
      </c>
      <c r="D62" s="437"/>
    </row>
    <row r="63" spans="1:4" ht="19.5" customHeight="1" x14ac:dyDescent="0.45">
      <c r="A63" s="444" t="s">
        <v>415</v>
      </c>
      <c r="B63" s="442" t="s">
        <v>416</v>
      </c>
      <c r="C63" s="440" t="s">
        <v>398</v>
      </c>
      <c r="D63" s="437"/>
    </row>
    <row r="64" spans="1:4" ht="19.5" customHeight="1" x14ac:dyDescent="0.45">
      <c r="A64" s="444" t="s">
        <v>417</v>
      </c>
      <c r="B64" s="442" t="s">
        <v>418</v>
      </c>
      <c r="C64" s="440" t="s">
        <v>398</v>
      </c>
      <c r="D64" s="437"/>
    </row>
    <row r="65" spans="1:4" ht="19.5" customHeight="1" x14ac:dyDescent="0.45">
      <c r="A65" s="444" t="s">
        <v>419</v>
      </c>
      <c r="B65" s="442" t="s">
        <v>420</v>
      </c>
      <c r="C65" s="440" t="s">
        <v>398</v>
      </c>
      <c r="D65" s="437"/>
    </row>
    <row r="66" spans="1:4" ht="19.5" customHeight="1" x14ac:dyDescent="0.45">
      <c r="A66" s="452" t="s">
        <v>421</v>
      </c>
      <c r="B66" s="453" t="s">
        <v>422</v>
      </c>
      <c r="C66" s="266" t="s">
        <v>423</v>
      </c>
      <c r="D66" s="437"/>
    </row>
    <row r="67" spans="1:4" ht="19.5" customHeight="1" x14ac:dyDescent="0.45">
      <c r="A67" s="452" t="s">
        <v>424</v>
      </c>
      <c r="B67" s="453" t="s">
        <v>425</v>
      </c>
      <c r="C67" s="266" t="s">
        <v>423</v>
      </c>
      <c r="D67" s="437"/>
    </row>
    <row r="68" spans="1:4" ht="19.5" customHeight="1" x14ac:dyDescent="0.45">
      <c r="A68" s="441" t="s">
        <v>426</v>
      </c>
      <c r="B68" s="442" t="s">
        <v>427</v>
      </c>
      <c r="C68" s="440" t="s">
        <v>423</v>
      </c>
      <c r="D68" s="437"/>
    </row>
    <row r="69" spans="1:4" ht="19.5" customHeight="1" x14ac:dyDescent="0.45">
      <c r="A69" s="441" t="s">
        <v>428</v>
      </c>
      <c r="B69" s="442" t="s">
        <v>429</v>
      </c>
      <c r="C69" s="440" t="s">
        <v>423</v>
      </c>
      <c r="D69" s="437"/>
    </row>
    <row r="70" spans="1:4" ht="19.5" customHeight="1" x14ac:dyDescent="0.45">
      <c r="A70" s="441" t="s">
        <v>430</v>
      </c>
      <c r="B70" s="442" t="s">
        <v>431</v>
      </c>
      <c r="C70" s="440" t="s">
        <v>423</v>
      </c>
      <c r="D70" s="437"/>
    </row>
    <row r="71" spans="1:4" ht="19.5" customHeight="1" x14ac:dyDescent="0.45">
      <c r="A71" s="441" t="s">
        <v>432</v>
      </c>
      <c r="B71" s="442" t="s">
        <v>433</v>
      </c>
      <c r="C71" s="440" t="s">
        <v>1709</v>
      </c>
      <c r="D71" s="437"/>
    </row>
    <row r="72" spans="1:4" ht="19.5" customHeight="1" x14ac:dyDescent="0.45">
      <c r="A72" s="441" t="s">
        <v>435</v>
      </c>
      <c r="B72" s="449" t="s">
        <v>436</v>
      </c>
      <c r="C72" s="440" t="s">
        <v>1709</v>
      </c>
      <c r="D72" s="437"/>
    </row>
    <row r="73" spans="1:4" ht="19.5" customHeight="1" x14ac:dyDescent="0.45">
      <c r="A73" s="441" t="s">
        <v>437</v>
      </c>
      <c r="B73" s="442" t="s">
        <v>438</v>
      </c>
      <c r="C73" s="440" t="s">
        <v>1709</v>
      </c>
      <c r="D73" s="437"/>
    </row>
    <row r="74" spans="1:4" ht="19.5" customHeight="1" x14ac:dyDescent="0.45">
      <c r="A74" s="441" t="s">
        <v>439</v>
      </c>
      <c r="B74" s="442" t="s">
        <v>440</v>
      </c>
      <c r="C74" s="440" t="s">
        <v>434</v>
      </c>
      <c r="D74" s="437"/>
    </row>
    <row r="75" spans="1:4" ht="19.5" customHeight="1" x14ac:dyDescent="0.45">
      <c r="A75" s="441" t="s">
        <v>441</v>
      </c>
      <c r="B75" s="442" t="s">
        <v>442</v>
      </c>
      <c r="C75" s="440" t="s">
        <v>434</v>
      </c>
      <c r="D75" s="437"/>
    </row>
    <row r="76" spans="1:4" ht="19.5" customHeight="1" x14ac:dyDescent="0.45">
      <c r="A76" s="441" t="s">
        <v>443</v>
      </c>
      <c r="B76" s="442" t="s">
        <v>444</v>
      </c>
      <c r="C76" s="440" t="s">
        <v>434</v>
      </c>
      <c r="D76" s="437"/>
    </row>
    <row r="77" spans="1:4" ht="19.5" customHeight="1" x14ac:dyDescent="0.45">
      <c r="A77" s="441" t="s">
        <v>445</v>
      </c>
      <c r="B77" s="449">
        <v>18529</v>
      </c>
      <c r="C77" s="440" t="s">
        <v>434</v>
      </c>
      <c r="D77" s="437"/>
    </row>
    <row r="78" spans="1:4" ht="19.5" customHeight="1" x14ac:dyDescent="0.45">
      <c r="A78" s="441" t="s">
        <v>446</v>
      </c>
      <c r="B78" s="442" t="s">
        <v>447</v>
      </c>
      <c r="C78" s="440" t="s">
        <v>434</v>
      </c>
      <c r="D78" s="437"/>
    </row>
    <row r="79" spans="1:4" ht="19.5" customHeight="1" x14ac:dyDescent="0.45">
      <c r="A79" s="441" t="s">
        <v>448</v>
      </c>
      <c r="B79" s="454" t="s">
        <v>449</v>
      </c>
      <c r="C79" s="440" t="s">
        <v>434</v>
      </c>
      <c r="D79" s="437"/>
    </row>
    <row r="80" spans="1:4" ht="19.5" customHeight="1" x14ac:dyDescent="0.45">
      <c r="A80" s="441" t="s">
        <v>450</v>
      </c>
      <c r="B80" s="442" t="s">
        <v>451</v>
      </c>
      <c r="C80" s="440" t="s">
        <v>434</v>
      </c>
      <c r="D80" s="437"/>
    </row>
    <row r="81" spans="1:4" ht="19.5" customHeight="1" x14ac:dyDescent="0.45">
      <c r="A81" s="444" t="s">
        <v>452</v>
      </c>
      <c r="B81" s="455" t="s">
        <v>453</v>
      </c>
      <c r="C81" s="446" t="s">
        <v>454</v>
      </c>
      <c r="D81" s="437"/>
    </row>
    <row r="82" spans="1:4" ht="19.5" customHeight="1" x14ac:dyDescent="0.45">
      <c r="A82" s="444" t="s">
        <v>455</v>
      </c>
      <c r="B82" s="444" t="s">
        <v>378</v>
      </c>
      <c r="C82" s="446" t="s">
        <v>454</v>
      </c>
      <c r="D82" s="437"/>
    </row>
    <row r="83" spans="1:4" ht="37.799999999999997" customHeight="1" x14ac:dyDescent="0.45">
      <c r="A83" s="668" t="s">
        <v>456</v>
      </c>
      <c r="B83" s="444" t="s">
        <v>457</v>
      </c>
      <c r="C83" s="446" t="s">
        <v>454</v>
      </c>
      <c r="D83" s="437"/>
    </row>
    <row r="84" spans="1:4" ht="37.799999999999997" customHeight="1" x14ac:dyDescent="0.45">
      <c r="A84" s="669"/>
      <c r="B84" s="444" t="s">
        <v>458</v>
      </c>
      <c r="C84" s="446" t="s">
        <v>454</v>
      </c>
      <c r="D84" s="437"/>
    </row>
  </sheetData>
  <autoFilter ref="C1:C84" xr:uid="{00000000-0009-0000-0000-00000B000000}"/>
  <mergeCells count="1">
    <mergeCell ref="A83:A84"/>
  </mergeCells>
  <phoneticPr fontId="3"/>
  <printOptions horizontalCentered="1"/>
  <pageMargins left="0.6692913385826772" right="0.27559055118110237" top="0.47244094488188981" bottom="0.39370078740157483" header="0.31496062992125984" footer="0.31496062992125984"/>
  <pageSetup paperSize="9" scale="82" fitToHeight="0" orientation="portrait" r:id="rId1"/>
  <headerFooter>
    <oddFooter>&amp;C49</oddFooter>
  </headerFooter>
  <rowBreaks count="1" manualBreakCount="1">
    <brk id="48" max="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F79B4-48CF-43BE-9815-54784E589680}">
  <sheetPr>
    <tabColor rgb="FFFFFF00"/>
    <pageSetUpPr fitToPage="1"/>
  </sheetPr>
  <dimension ref="A1:J19"/>
  <sheetViews>
    <sheetView view="pageBreakPreview" zoomScaleNormal="100" zoomScaleSheetLayoutView="100" zoomScalePageLayoutView="80" workbookViewId="0">
      <selection activeCell="D14" sqref="D14"/>
    </sheetView>
  </sheetViews>
  <sheetFormatPr defaultColWidth="8.09765625" defaultRowHeight="13.2" x14ac:dyDescent="0.45"/>
  <cols>
    <col min="1" max="1" width="17" style="37" customWidth="1"/>
    <col min="2" max="2" width="34.09765625" style="38" customWidth="1"/>
    <col min="3" max="3" width="33.3984375" style="38" customWidth="1"/>
    <col min="4" max="4" width="11.8984375" style="37" customWidth="1"/>
    <col min="5" max="16384" width="8.09765625" style="37"/>
  </cols>
  <sheetData>
    <row r="1" spans="1:10" ht="25.5" customHeight="1" x14ac:dyDescent="0.45">
      <c r="A1" s="161" t="s">
        <v>140</v>
      </c>
      <c r="B1" s="172"/>
      <c r="C1" s="172"/>
      <c r="D1" s="98"/>
      <c r="E1" s="98"/>
      <c r="F1" s="98"/>
      <c r="G1" s="98"/>
      <c r="H1" s="98"/>
      <c r="I1" s="98"/>
      <c r="J1" s="98"/>
    </row>
    <row r="2" spans="1:10" x14ac:dyDescent="0.45">
      <c r="A2" s="163"/>
      <c r="B2" s="172"/>
      <c r="C2" s="172"/>
      <c r="D2" s="98"/>
      <c r="E2" s="98"/>
      <c r="F2" s="98"/>
      <c r="G2" s="98"/>
      <c r="H2" s="98"/>
      <c r="I2" s="98"/>
      <c r="J2" s="98"/>
    </row>
    <row r="3" spans="1:10" ht="24" customHeight="1" x14ac:dyDescent="0.45">
      <c r="A3" s="164" t="s">
        <v>578</v>
      </c>
      <c r="B3" s="164" t="s">
        <v>579</v>
      </c>
      <c r="C3" s="164" t="s">
        <v>580</v>
      </c>
      <c r="D3" s="98"/>
      <c r="E3" s="98"/>
      <c r="F3" s="98"/>
      <c r="G3" s="98"/>
      <c r="H3" s="98"/>
      <c r="I3" s="98"/>
      <c r="J3" s="98"/>
    </row>
    <row r="4" spans="1:10" ht="24" customHeight="1" x14ac:dyDescent="0.45">
      <c r="A4" s="237" t="s">
        <v>31</v>
      </c>
      <c r="B4" s="457" t="s">
        <v>719</v>
      </c>
      <c r="C4" s="458" t="s">
        <v>720</v>
      </c>
      <c r="D4" s="456" t="s">
        <v>581</v>
      </c>
      <c r="E4" s="163"/>
      <c r="F4" s="117"/>
      <c r="G4" s="98"/>
      <c r="H4" s="98"/>
      <c r="I4" s="98"/>
      <c r="J4" s="98"/>
    </row>
    <row r="5" spans="1:10" ht="24" customHeight="1" x14ac:dyDescent="0.45">
      <c r="A5" s="237" t="s">
        <v>582</v>
      </c>
      <c r="B5" s="459" t="s">
        <v>839</v>
      </c>
      <c r="C5" s="460" t="s">
        <v>840</v>
      </c>
      <c r="D5" s="456" t="s">
        <v>583</v>
      </c>
      <c r="E5" s="163"/>
      <c r="F5" s="117"/>
      <c r="G5" s="98"/>
      <c r="H5" s="98"/>
      <c r="I5" s="98"/>
      <c r="J5" s="98"/>
    </row>
    <row r="6" spans="1:10" ht="24" customHeight="1" x14ac:dyDescent="0.45">
      <c r="A6" s="237" t="s">
        <v>584</v>
      </c>
      <c r="B6" s="457" t="s">
        <v>1263</v>
      </c>
      <c r="C6" s="461">
        <v>45748</v>
      </c>
      <c r="D6" s="456" t="s">
        <v>585</v>
      </c>
      <c r="E6" s="163"/>
      <c r="F6" s="98"/>
      <c r="G6" s="98"/>
      <c r="H6" s="98"/>
      <c r="I6" s="98"/>
      <c r="J6" s="98"/>
    </row>
    <row r="7" spans="1:10" ht="24" customHeight="1" x14ac:dyDescent="0.45">
      <c r="A7" s="237" t="s">
        <v>586</v>
      </c>
      <c r="B7" s="457" t="s">
        <v>1264</v>
      </c>
      <c r="C7" s="461">
        <v>45748</v>
      </c>
      <c r="D7" s="456" t="s">
        <v>585</v>
      </c>
      <c r="E7" s="163"/>
      <c r="F7" s="98"/>
      <c r="G7" s="98"/>
      <c r="H7" s="98"/>
      <c r="I7" s="98"/>
      <c r="J7" s="98"/>
    </row>
    <row r="8" spans="1:10" ht="24" customHeight="1" x14ac:dyDescent="0.45">
      <c r="A8" s="237" t="s">
        <v>84</v>
      </c>
      <c r="B8" s="457" t="s">
        <v>1265</v>
      </c>
      <c r="C8" s="460" t="s">
        <v>1266</v>
      </c>
      <c r="D8" s="456" t="s">
        <v>585</v>
      </c>
      <c r="E8" s="163"/>
      <c r="F8" s="98"/>
      <c r="G8" s="98"/>
      <c r="H8" s="98"/>
      <c r="I8" s="98"/>
      <c r="J8" s="98"/>
    </row>
    <row r="9" spans="1:10" ht="24" customHeight="1" x14ac:dyDescent="0.45">
      <c r="A9" s="237" t="s">
        <v>587</v>
      </c>
      <c r="B9" s="457" t="s">
        <v>1267</v>
      </c>
      <c r="C9" s="460" t="s">
        <v>1266</v>
      </c>
      <c r="D9" s="456" t="s">
        <v>585</v>
      </c>
      <c r="E9" s="163"/>
      <c r="F9" s="98"/>
      <c r="G9" s="98"/>
      <c r="H9" s="98"/>
      <c r="I9" s="98"/>
      <c r="J9" s="98"/>
    </row>
    <row r="10" spans="1:10" ht="24" customHeight="1" x14ac:dyDescent="0.45">
      <c r="A10" s="237" t="s">
        <v>588</v>
      </c>
      <c r="B10" s="457" t="s">
        <v>1268</v>
      </c>
      <c r="C10" s="460" t="s">
        <v>1266</v>
      </c>
      <c r="D10" s="456" t="s">
        <v>585</v>
      </c>
      <c r="E10" s="163"/>
      <c r="F10" s="98"/>
      <c r="G10" s="98"/>
      <c r="H10" s="98"/>
      <c r="I10" s="98"/>
      <c r="J10" s="98"/>
    </row>
    <row r="11" spans="1:10" ht="24" customHeight="1" x14ac:dyDescent="0.45">
      <c r="A11" s="237" t="s">
        <v>589</v>
      </c>
      <c r="B11" s="457" t="s">
        <v>1269</v>
      </c>
      <c r="C11" s="460" t="s">
        <v>1266</v>
      </c>
      <c r="D11" s="456" t="s">
        <v>585</v>
      </c>
      <c r="E11" s="163"/>
      <c r="F11" s="98"/>
      <c r="G11" s="98"/>
      <c r="H11" s="98"/>
      <c r="I11" s="98"/>
      <c r="J11" s="98"/>
    </row>
    <row r="12" spans="1:10" ht="24" customHeight="1" x14ac:dyDescent="0.45">
      <c r="A12" s="237" t="s">
        <v>23</v>
      </c>
      <c r="B12" s="457" t="s">
        <v>1270</v>
      </c>
      <c r="C12" s="461">
        <v>45748</v>
      </c>
      <c r="D12" s="456" t="s">
        <v>585</v>
      </c>
      <c r="E12" s="163"/>
      <c r="F12" s="98"/>
      <c r="G12" s="98"/>
      <c r="H12" s="98"/>
      <c r="I12" s="98"/>
      <c r="J12" s="98"/>
    </row>
    <row r="13" spans="1:10" ht="24" customHeight="1" x14ac:dyDescent="0.45">
      <c r="A13" s="237" t="s">
        <v>22</v>
      </c>
      <c r="B13" s="457" t="s">
        <v>1271</v>
      </c>
      <c r="C13" s="460" t="s">
        <v>1272</v>
      </c>
      <c r="D13" s="456" t="s">
        <v>585</v>
      </c>
      <c r="E13" s="163"/>
      <c r="F13" s="98"/>
      <c r="G13" s="98"/>
      <c r="H13" s="98"/>
      <c r="I13" s="98"/>
      <c r="J13" s="98"/>
    </row>
    <row r="14" spans="1:10" ht="24" customHeight="1" x14ac:dyDescent="0.45">
      <c r="A14" s="237" t="s">
        <v>590</v>
      </c>
      <c r="B14" s="457" t="s">
        <v>1705</v>
      </c>
      <c r="C14" s="461">
        <v>45748</v>
      </c>
      <c r="D14" s="456" t="s">
        <v>591</v>
      </c>
      <c r="E14" s="163"/>
      <c r="F14" s="163" t="s">
        <v>592</v>
      </c>
      <c r="G14" s="98"/>
      <c r="H14" s="98"/>
      <c r="I14" s="163" t="s">
        <v>593</v>
      </c>
      <c r="J14" s="98"/>
    </row>
    <row r="15" spans="1:10" x14ac:dyDescent="0.45">
      <c r="A15" s="172" t="s">
        <v>594</v>
      </c>
      <c r="B15" s="172"/>
      <c r="C15" s="172"/>
      <c r="D15" s="98"/>
      <c r="E15" s="98"/>
      <c r="F15" s="98"/>
      <c r="G15" s="98"/>
      <c r="H15" s="98"/>
      <c r="I15" s="98"/>
      <c r="J15" s="98"/>
    </row>
    <row r="16" spans="1:10" x14ac:dyDescent="0.45">
      <c r="A16" s="163" t="s">
        <v>595</v>
      </c>
      <c r="B16" s="172"/>
      <c r="C16" s="172"/>
      <c r="D16" s="98"/>
      <c r="E16" s="98"/>
      <c r="F16" s="98"/>
      <c r="G16" s="98"/>
      <c r="H16" s="98"/>
      <c r="I16" s="98"/>
      <c r="J16" s="98"/>
    </row>
    <row r="18" spans="2:4" ht="12.75" customHeight="1" x14ac:dyDescent="0.45">
      <c r="B18" s="670" t="s">
        <v>596</v>
      </c>
      <c r="C18" s="670"/>
      <c r="D18" s="670"/>
    </row>
    <row r="19" spans="2:4" ht="13.5" customHeight="1" x14ac:dyDescent="0.45">
      <c r="B19" s="670"/>
      <c r="C19" s="670"/>
      <c r="D19" s="670"/>
    </row>
  </sheetData>
  <mergeCells count="1">
    <mergeCell ref="B18:D19"/>
  </mergeCells>
  <phoneticPr fontId="3"/>
  <printOptions horizontalCentered="1"/>
  <pageMargins left="0.70866141732283472" right="0.70866141732283472" top="0.74803149606299213" bottom="0.74803149606299213" header="0.31496062992125984" footer="0.31496062992125984"/>
  <pageSetup paperSize="9" scale="95" orientation="portrait" r:id="rId1"/>
  <headerFooter>
    <oddFooter>&amp;C50</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2E691-5D94-44B3-9C8C-493363C9D9B9}">
  <sheetPr>
    <tabColor rgb="FFFFFF00"/>
    <pageSetUpPr fitToPage="1"/>
  </sheetPr>
  <dimension ref="A1:F36"/>
  <sheetViews>
    <sheetView view="pageBreakPreview" zoomScaleNormal="100" zoomScaleSheetLayoutView="100" workbookViewId="0">
      <selection activeCell="D14" sqref="D14"/>
    </sheetView>
  </sheetViews>
  <sheetFormatPr defaultColWidth="8.09765625" defaultRowHeight="13.2" x14ac:dyDescent="0.45"/>
  <cols>
    <col min="1" max="1" width="9.59765625" style="22" customWidth="1"/>
    <col min="2" max="2" width="18.59765625" style="21" customWidth="1"/>
    <col min="3" max="3" width="27.59765625" style="29" customWidth="1"/>
    <col min="4" max="16384" width="8.09765625" style="21"/>
  </cols>
  <sheetData>
    <row r="1" spans="1:6" ht="25.5" customHeight="1" x14ac:dyDescent="0.45">
      <c r="A1" s="218" t="s">
        <v>459</v>
      </c>
      <c r="B1" s="163"/>
      <c r="C1" s="462"/>
      <c r="D1" s="163"/>
      <c r="E1" s="163"/>
      <c r="F1" s="163"/>
    </row>
    <row r="2" spans="1:6" x14ac:dyDescent="0.45">
      <c r="A2" s="166"/>
      <c r="B2" s="163"/>
      <c r="C2" s="463" t="s">
        <v>460</v>
      </c>
      <c r="D2" s="163"/>
      <c r="E2" s="163"/>
      <c r="F2" s="163"/>
    </row>
    <row r="3" spans="1:6" ht="24" customHeight="1" x14ac:dyDescent="0.45">
      <c r="A3" s="164" t="s">
        <v>461</v>
      </c>
      <c r="B3" s="164" t="s">
        <v>462</v>
      </c>
      <c r="C3" s="464" t="s">
        <v>463</v>
      </c>
      <c r="D3" s="163"/>
      <c r="E3" s="163"/>
      <c r="F3" s="163"/>
    </row>
    <row r="4" spans="1:6" ht="24" customHeight="1" x14ac:dyDescent="0.45">
      <c r="A4" s="268">
        <v>1</v>
      </c>
      <c r="B4" s="268" t="s">
        <v>464</v>
      </c>
      <c r="C4" s="465">
        <v>3.5</v>
      </c>
      <c r="D4" s="163"/>
      <c r="E4" s="163"/>
      <c r="F4" s="163"/>
    </row>
    <row r="5" spans="1:6" ht="24" customHeight="1" x14ac:dyDescent="0.45">
      <c r="A5" s="466">
        <v>2</v>
      </c>
      <c r="B5" s="466" t="s">
        <v>465</v>
      </c>
      <c r="C5" s="467">
        <v>0.7</v>
      </c>
      <c r="D5" s="163"/>
      <c r="E5" s="163"/>
      <c r="F5" s="163"/>
    </row>
    <row r="6" spans="1:6" ht="24" customHeight="1" x14ac:dyDescent="0.45">
      <c r="A6" s="268">
        <v>3</v>
      </c>
      <c r="B6" s="268" t="s">
        <v>466</v>
      </c>
      <c r="C6" s="465">
        <v>-1.9</v>
      </c>
      <c r="D6" s="163"/>
      <c r="E6" s="163"/>
      <c r="F6" s="163"/>
    </row>
    <row r="7" spans="1:6" ht="24" customHeight="1" x14ac:dyDescent="0.45">
      <c r="A7" s="268">
        <v>4</v>
      </c>
      <c r="B7" s="268" t="s">
        <v>467</v>
      </c>
      <c r="C7" s="465">
        <v>-2.2999999999999998</v>
      </c>
      <c r="D7" s="163"/>
      <c r="E7" s="163"/>
      <c r="F7" s="163"/>
    </row>
    <row r="8" spans="1:6" ht="24" customHeight="1" x14ac:dyDescent="0.45">
      <c r="A8" s="268">
        <v>5</v>
      </c>
      <c r="B8" s="268" t="s">
        <v>468</v>
      </c>
      <c r="C8" s="465">
        <v>-2.2999999999999998</v>
      </c>
      <c r="D8" s="163"/>
      <c r="E8" s="163"/>
      <c r="F8" s="163"/>
    </row>
    <row r="9" spans="1:6" ht="24" customHeight="1" x14ac:dyDescent="0.45">
      <c r="A9" s="268">
        <v>6</v>
      </c>
      <c r="B9" s="268" t="s">
        <v>469</v>
      </c>
      <c r="C9" s="465">
        <v>-4.5999999999999996</v>
      </c>
      <c r="D9" s="163"/>
      <c r="E9" s="163"/>
      <c r="F9" s="163"/>
    </row>
    <row r="10" spans="1:6" ht="24" customHeight="1" x14ac:dyDescent="0.45">
      <c r="A10" s="268">
        <v>7</v>
      </c>
      <c r="B10" s="268" t="s">
        <v>470</v>
      </c>
      <c r="C10" s="465">
        <v>-5</v>
      </c>
      <c r="D10" s="163"/>
      <c r="E10" s="163"/>
      <c r="F10" s="163"/>
    </row>
    <row r="11" spans="1:6" ht="24" customHeight="1" x14ac:dyDescent="0.45">
      <c r="A11" s="268">
        <v>8</v>
      </c>
      <c r="B11" s="268" t="s">
        <v>471</v>
      </c>
      <c r="C11" s="465">
        <v>-5.4</v>
      </c>
      <c r="D11" s="163"/>
      <c r="E11" s="163"/>
      <c r="F11" s="163"/>
    </row>
    <row r="12" spans="1:6" ht="24" customHeight="1" x14ac:dyDescent="0.45">
      <c r="A12" s="268">
        <v>9</v>
      </c>
      <c r="B12" s="268" t="s">
        <v>472</v>
      </c>
      <c r="C12" s="465">
        <v>-6.1</v>
      </c>
      <c r="D12" s="163"/>
      <c r="E12" s="163"/>
      <c r="F12" s="163"/>
    </row>
    <row r="13" spans="1:6" ht="24" customHeight="1" x14ac:dyDescent="0.45">
      <c r="A13" s="268">
        <v>10</v>
      </c>
      <c r="B13" s="268" t="s">
        <v>473</v>
      </c>
      <c r="C13" s="465">
        <v>-6.5</v>
      </c>
      <c r="D13" s="163"/>
      <c r="E13" s="163"/>
      <c r="F13" s="163"/>
    </row>
    <row r="14" spans="1:6" ht="24" customHeight="1" x14ac:dyDescent="0.45">
      <c r="A14" s="268">
        <v>11</v>
      </c>
      <c r="B14" s="268" t="s">
        <v>474</v>
      </c>
      <c r="C14" s="465">
        <v>-7.4</v>
      </c>
      <c r="D14" s="163"/>
      <c r="E14" s="163"/>
      <c r="F14" s="163"/>
    </row>
    <row r="15" spans="1:6" ht="24" customHeight="1" x14ac:dyDescent="0.45">
      <c r="A15" s="268">
        <v>12</v>
      </c>
      <c r="B15" s="268" t="s">
        <v>475</v>
      </c>
      <c r="C15" s="465">
        <v>-9.9</v>
      </c>
      <c r="D15" s="163"/>
      <c r="E15" s="163"/>
      <c r="F15" s="163"/>
    </row>
    <row r="16" spans="1:6" ht="24" customHeight="1" x14ac:dyDescent="0.45">
      <c r="A16" s="268">
        <v>13</v>
      </c>
      <c r="B16" s="268" t="s">
        <v>476</v>
      </c>
      <c r="C16" s="465">
        <v>-11.4</v>
      </c>
      <c r="D16" s="163"/>
      <c r="E16" s="163"/>
      <c r="F16" s="163"/>
    </row>
    <row r="17" spans="1:6" ht="24" customHeight="1" x14ac:dyDescent="0.45">
      <c r="A17" s="268">
        <v>14</v>
      </c>
      <c r="B17" s="268" t="s">
        <v>477</v>
      </c>
      <c r="C17" s="465">
        <v>-11.8</v>
      </c>
      <c r="D17" s="163"/>
      <c r="E17" s="163"/>
      <c r="F17" s="163"/>
    </row>
    <row r="18" spans="1:6" ht="24" customHeight="1" x14ac:dyDescent="0.45">
      <c r="A18" s="268">
        <v>15</v>
      </c>
      <c r="B18" s="268" t="s">
        <v>478</v>
      </c>
      <c r="C18" s="465">
        <v>-12.3</v>
      </c>
      <c r="D18" s="163"/>
      <c r="E18" s="163"/>
      <c r="F18" s="163"/>
    </row>
    <row r="19" spans="1:6" ht="24" customHeight="1" x14ac:dyDescent="0.45">
      <c r="A19" s="268">
        <v>16</v>
      </c>
      <c r="B19" s="268" t="s">
        <v>479</v>
      </c>
      <c r="C19" s="465">
        <v>-12.6</v>
      </c>
      <c r="D19" s="163"/>
      <c r="E19" s="163"/>
      <c r="F19" s="163"/>
    </row>
    <row r="20" spans="1:6" ht="24" customHeight="1" x14ac:dyDescent="0.45">
      <c r="A20" s="268">
        <v>17</v>
      </c>
      <c r="B20" s="268" t="s">
        <v>480</v>
      </c>
      <c r="C20" s="465">
        <v>-12.7</v>
      </c>
      <c r="D20" s="163"/>
      <c r="E20" s="163"/>
      <c r="F20" s="163"/>
    </row>
    <row r="21" spans="1:6" ht="24" customHeight="1" x14ac:dyDescent="0.45">
      <c r="A21" s="268">
        <v>18</v>
      </c>
      <c r="B21" s="268" t="s">
        <v>481</v>
      </c>
      <c r="C21" s="465">
        <v>-13.8</v>
      </c>
      <c r="D21" s="163"/>
      <c r="E21" s="163"/>
      <c r="F21" s="163"/>
    </row>
    <row r="22" spans="1:6" ht="24" customHeight="1" x14ac:dyDescent="0.45">
      <c r="A22" s="268">
        <v>19</v>
      </c>
      <c r="B22" s="268" t="s">
        <v>482</v>
      </c>
      <c r="C22" s="465">
        <v>-15.1</v>
      </c>
      <c r="D22" s="163"/>
      <c r="E22" s="163"/>
      <c r="F22" s="163"/>
    </row>
    <row r="23" spans="1:6" ht="24" customHeight="1" x14ac:dyDescent="0.45">
      <c r="A23" s="268">
        <v>20</v>
      </c>
      <c r="B23" s="268" t="s">
        <v>483</v>
      </c>
      <c r="C23" s="465">
        <v>-15.8</v>
      </c>
      <c r="D23" s="163"/>
      <c r="E23" s="163"/>
      <c r="F23" s="163"/>
    </row>
    <row r="24" spans="1:6" ht="24.6" customHeight="1" x14ac:dyDescent="0.45">
      <c r="A24" s="268">
        <v>21</v>
      </c>
      <c r="B24" s="268" t="s">
        <v>484</v>
      </c>
      <c r="C24" s="465">
        <v>-19.100000000000001</v>
      </c>
      <c r="D24" s="163"/>
      <c r="E24" s="163"/>
      <c r="F24" s="163"/>
    </row>
    <row r="25" spans="1:6" ht="24" customHeight="1" x14ac:dyDescent="0.45">
      <c r="A25" s="268">
        <v>22</v>
      </c>
      <c r="B25" s="268" t="s">
        <v>485</v>
      </c>
      <c r="C25" s="465">
        <v>-19.8</v>
      </c>
      <c r="D25" s="163"/>
      <c r="E25" s="163"/>
      <c r="F25" s="163"/>
    </row>
    <row r="26" spans="1:6" ht="24" customHeight="1" x14ac:dyDescent="0.45">
      <c r="A26" s="268">
        <v>23</v>
      </c>
      <c r="B26" s="268" t="s">
        <v>486</v>
      </c>
      <c r="C26" s="465">
        <v>-23</v>
      </c>
      <c r="D26" s="163"/>
      <c r="E26" s="163"/>
      <c r="F26" s="163"/>
    </row>
    <row r="27" spans="1:6" ht="24" customHeight="1" x14ac:dyDescent="0.45">
      <c r="A27" s="268">
        <v>24</v>
      </c>
      <c r="B27" s="268" t="s">
        <v>487</v>
      </c>
      <c r="C27" s="465">
        <v>-23.9</v>
      </c>
      <c r="D27" s="163"/>
      <c r="E27" s="163"/>
      <c r="F27" s="163"/>
    </row>
    <row r="28" spans="1:6" ht="24" customHeight="1" x14ac:dyDescent="0.45">
      <c r="A28" s="268">
        <v>25</v>
      </c>
      <c r="B28" s="268" t="s">
        <v>488</v>
      </c>
      <c r="C28" s="465">
        <v>-24.1</v>
      </c>
      <c r="D28" s="163"/>
      <c r="E28" s="163"/>
      <c r="F28" s="163"/>
    </row>
    <row r="29" spans="1:6" ht="24" customHeight="1" x14ac:dyDescent="0.45">
      <c r="A29" s="268">
        <v>26</v>
      </c>
      <c r="B29" s="268" t="s">
        <v>489</v>
      </c>
      <c r="C29" s="465">
        <v>-25.4</v>
      </c>
      <c r="D29" s="163"/>
      <c r="E29" s="163"/>
      <c r="F29" s="163"/>
    </row>
    <row r="30" spans="1:6" ht="24" customHeight="1" x14ac:dyDescent="0.45">
      <c r="A30" s="268">
        <v>27</v>
      </c>
      <c r="B30" s="268" t="s">
        <v>490</v>
      </c>
      <c r="C30" s="465">
        <v>-30.7</v>
      </c>
      <c r="D30" s="163"/>
      <c r="E30" s="163"/>
      <c r="F30" s="163"/>
    </row>
    <row r="31" spans="1:6" ht="24" customHeight="1" x14ac:dyDescent="0.45">
      <c r="A31" s="268">
        <v>28</v>
      </c>
      <c r="B31" s="268" t="s">
        <v>491</v>
      </c>
      <c r="C31" s="465">
        <v>-34.299999999999997</v>
      </c>
      <c r="D31" s="163"/>
      <c r="E31" s="163"/>
      <c r="F31" s="163"/>
    </row>
    <row r="32" spans="1:6" ht="24" customHeight="1" x14ac:dyDescent="0.45">
      <c r="A32" s="268">
        <v>29</v>
      </c>
      <c r="B32" s="268" t="s">
        <v>492</v>
      </c>
      <c r="C32" s="465">
        <v>-36.799999999999997</v>
      </c>
      <c r="D32" s="163"/>
      <c r="E32" s="163"/>
      <c r="F32" s="163"/>
    </row>
    <row r="33" spans="1:6" ht="24" customHeight="1" x14ac:dyDescent="0.45">
      <c r="A33" s="671" t="s">
        <v>493</v>
      </c>
      <c r="B33" s="672"/>
      <c r="C33" s="465">
        <v>-8.8000000000000007</v>
      </c>
      <c r="D33" s="163"/>
      <c r="E33" s="163"/>
      <c r="F33" s="163"/>
    </row>
    <row r="34" spans="1:6" x14ac:dyDescent="0.45">
      <c r="A34" s="166"/>
      <c r="B34" s="163"/>
      <c r="C34" s="468"/>
      <c r="D34" s="163"/>
      <c r="E34" s="163"/>
      <c r="F34" s="163"/>
    </row>
    <row r="35" spans="1:6" x14ac:dyDescent="0.45">
      <c r="A35" s="172" t="s">
        <v>494</v>
      </c>
      <c r="B35" s="163"/>
      <c r="C35" s="468"/>
      <c r="D35" s="163"/>
      <c r="E35" s="163"/>
      <c r="F35" s="163"/>
    </row>
    <row r="36" spans="1:6" x14ac:dyDescent="0.45">
      <c r="A36" s="610" t="s">
        <v>495</v>
      </c>
      <c r="B36" s="610"/>
      <c r="C36" s="610"/>
      <c r="D36" s="610"/>
      <c r="E36" s="610"/>
      <c r="F36" s="610"/>
    </row>
  </sheetData>
  <mergeCells count="2">
    <mergeCell ref="A33:B33"/>
    <mergeCell ref="A36:F36"/>
  </mergeCells>
  <phoneticPr fontId="3"/>
  <conditionalFormatting sqref="A4:C32">
    <cfRule type="expression" dxfId="180" priority="4" stopIfTrue="1">
      <formula>MOD(ROW(),2)=0</formula>
    </cfRule>
  </conditionalFormatting>
  <conditionalFormatting sqref="A16:A18 A21 A27:A29 A31">
    <cfRule type="expression" dxfId="179" priority="3" stopIfTrue="1">
      <formula>MOD(ROW(),2)=0</formula>
    </cfRule>
  </conditionalFormatting>
  <conditionalFormatting sqref="B20:C21">
    <cfRule type="expression" dxfId="178" priority="2" stopIfTrue="1">
      <formula>MOD(ROW(),2)=0</formula>
    </cfRule>
  </conditionalFormatting>
  <conditionalFormatting sqref="A6:C12">
    <cfRule type="expression" dxfId="177" priority="1" stopIfTrue="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87" orientation="portrait" r:id="rId1"/>
  <headerFooter>
    <oddFooter>&amp;C51</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25768-DA36-4AD5-BA07-D66E28F46706}">
  <sheetPr>
    <tabColor rgb="FFFFFF00"/>
    <pageSetUpPr fitToPage="1"/>
  </sheetPr>
  <dimension ref="A1:F36"/>
  <sheetViews>
    <sheetView view="pageBreakPreview" zoomScaleNormal="100" zoomScaleSheetLayoutView="100" workbookViewId="0">
      <selection activeCell="D14" sqref="D14"/>
    </sheetView>
  </sheetViews>
  <sheetFormatPr defaultColWidth="8.09765625" defaultRowHeight="13.2" x14ac:dyDescent="0.45"/>
  <cols>
    <col min="1" max="1" width="9.59765625" style="22" customWidth="1"/>
    <col min="2" max="2" width="18.59765625" style="21" customWidth="1"/>
    <col min="3" max="3" width="27.59765625" style="31" customWidth="1"/>
    <col min="4" max="16384" width="8.09765625" style="21"/>
  </cols>
  <sheetData>
    <row r="1" spans="1:6" ht="25.5" customHeight="1" x14ac:dyDescent="0.45">
      <c r="A1" s="218" t="s">
        <v>496</v>
      </c>
      <c r="B1" s="98"/>
      <c r="D1" s="98"/>
      <c r="E1" s="98"/>
      <c r="F1" s="98"/>
    </row>
    <row r="2" spans="1:6" x14ac:dyDescent="0.45">
      <c r="A2" s="101"/>
      <c r="B2" s="98"/>
      <c r="C2" s="469" t="s">
        <v>497</v>
      </c>
      <c r="D2" s="98"/>
      <c r="E2" s="98"/>
      <c r="F2" s="98"/>
    </row>
    <row r="3" spans="1:6" ht="24" customHeight="1" x14ac:dyDescent="0.45">
      <c r="A3" s="164" t="s">
        <v>461</v>
      </c>
      <c r="B3" s="164" t="s">
        <v>462</v>
      </c>
      <c r="C3" s="470" t="s">
        <v>498</v>
      </c>
      <c r="D3" s="98"/>
      <c r="E3" s="98"/>
      <c r="F3" s="98"/>
    </row>
    <row r="4" spans="1:6" ht="24" customHeight="1" x14ac:dyDescent="0.45">
      <c r="A4" s="268">
        <v>1</v>
      </c>
      <c r="B4" s="268" t="s">
        <v>464</v>
      </c>
      <c r="C4" s="471">
        <v>9.4</v>
      </c>
      <c r="D4" s="98"/>
      <c r="E4" s="98"/>
      <c r="F4" s="98"/>
    </row>
    <row r="5" spans="1:6" ht="24" customHeight="1" x14ac:dyDescent="0.45">
      <c r="A5" s="268">
        <v>2</v>
      </c>
      <c r="B5" s="268" t="s">
        <v>473</v>
      </c>
      <c r="C5" s="471">
        <v>7.4</v>
      </c>
      <c r="D5" s="98"/>
      <c r="E5" s="98"/>
      <c r="F5" s="98"/>
    </row>
    <row r="6" spans="1:6" ht="24" customHeight="1" x14ac:dyDescent="0.45">
      <c r="A6" s="268">
        <v>3</v>
      </c>
      <c r="B6" s="268" t="s">
        <v>472</v>
      </c>
      <c r="C6" s="471">
        <v>6.3</v>
      </c>
      <c r="D6" s="98"/>
      <c r="E6" s="98"/>
      <c r="F6" s="98"/>
    </row>
    <row r="7" spans="1:6" ht="24" customHeight="1" x14ac:dyDescent="0.45">
      <c r="A7" s="268">
        <v>4</v>
      </c>
      <c r="B7" s="268" t="s">
        <v>469</v>
      </c>
      <c r="C7" s="471">
        <v>6.2</v>
      </c>
      <c r="D7" s="98"/>
      <c r="E7" s="98"/>
      <c r="F7" s="98"/>
    </row>
    <row r="8" spans="1:6" ht="24" customHeight="1" x14ac:dyDescent="0.45">
      <c r="A8" s="268">
        <v>5</v>
      </c>
      <c r="B8" s="268" t="s">
        <v>468</v>
      </c>
      <c r="C8" s="471">
        <v>5.9</v>
      </c>
      <c r="D8" s="98"/>
      <c r="E8" s="98"/>
      <c r="F8" s="98"/>
    </row>
    <row r="9" spans="1:6" ht="24" customHeight="1" x14ac:dyDescent="0.45">
      <c r="A9" s="268">
        <v>6</v>
      </c>
      <c r="B9" s="268" t="s">
        <v>471</v>
      </c>
      <c r="C9" s="471">
        <v>5.8</v>
      </c>
      <c r="D9" s="98"/>
      <c r="E9" s="98"/>
      <c r="F9" s="98"/>
    </row>
    <row r="10" spans="1:6" ht="24" customHeight="1" x14ac:dyDescent="0.45">
      <c r="A10" s="466">
        <v>7</v>
      </c>
      <c r="B10" s="466" t="s">
        <v>465</v>
      </c>
      <c r="C10" s="467">
        <v>5.7</v>
      </c>
      <c r="D10" s="98"/>
      <c r="E10" s="98"/>
      <c r="F10" s="98"/>
    </row>
    <row r="11" spans="1:6" ht="24" customHeight="1" x14ac:dyDescent="0.45">
      <c r="A11" s="268">
        <v>8</v>
      </c>
      <c r="B11" s="268" t="s">
        <v>475</v>
      </c>
      <c r="C11" s="471">
        <v>5.7</v>
      </c>
      <c r="D11" s="98"/>
      <c r="E11" s="98"/>
      <c r="F11" s="98"/>
    </row>
    <row r="12" spans="1:6" ht="24" customHeight="1" x14ac:dyDescent="0.45">
      <c r="A12" s="268">
        <v>9</v>
      </c>
      <c r="B12" s="268" t="s">
        <v>474</v>
      </c>
      <c r="C12" s="471">
        <v>5.7</v>
      </c>
      <c r="D12" s="98"/>
      <c r="E12" s="98"/>
      <c r="F12" s="98"/>
    </row>
    <row r="13" spans="1:6" ht="24" customHeight="1" x14ac:dyDescent="0.45">
      <c r="A13" s="268">
        <v>10</v>
      </c>
      <c r="B13" s="268" t="s">
        <v>476</v>
      </c>
      <c r="C13" s="471">
        <v>5.6</v>
      </c>
      <c r="D13" s="98"/>
      <c r="E13" s="98"/>
      <c r="F13" s="98"/>
    </row>
    <row r="14" spans="1:6" ht="24" customHeight="1" x14ac:dyDescent="0.45">
      <c r="A14" s="268">
        <v>11</v>
      </c>
      <c r="B14" s="268" t="s">
        <v>467</v>
      </c>
      <c r="C14" s="471">
        <v>5.5</v>
      </c>
      <c r="D14" s="98"/>
      <c r="E14" s="98"/>
      <c r="F14" s="98"/>
    </row>
    <row r="15" spans="1:6" ht="24" customHeight="1" x14ac:dyDescent="0.45">
      <c r="A15" s="268">
        <v>12</v>
      </c>
      <c r="B15" s="268" t="s">
        <v>470</v>
      </c>
      <c r="C15" s="471">
        <v>5.4</v>
      </c>
      <c r="D15" s="98"/>
      <c r="E15" s="98"/>
      <c r="F15" s="98"/>
    </row>
    <row r="16" spans="1:6" ht="24" customHeight="1" x14ac:dyDescent="0.45">
      <c r="A16" s="268">
        <v>13</v>
      </c>
      <c r="B16" s="268" t="s">
        <v>466</v>
      </c>
      <c r="C16" s="471">
        <v>5.3</v>
      </c>
      <c r="D16" s="98"/>
      <c r="E16" s="98"/>
      <c r="F16" s="98"/>
    </row>
    <row r="17" spans="1:6" ht="24" customHeight="1" x14ac:dyDescent="0.45">
      <c r="A17" s="268">
        <v>14</v>
      </c>
      <c r="B17" s="268" t="s">
        <v>478</v>
      </c>
      <c r="C17" s="471">
        <v>5.2</v>
      </c>
      <c r="D17" s="98"/>
      <c r="E17" s="98"/>
      <c r="F17" s="98"/>
    </row>
    <row r="18" spans="1:6" ht="24" customHeight="1" x14ac:dyDescent="0.45">
      <c r="A18" s="268">
        <v>15</v>
      </c>
      <c r="B18" s="268" t="s">
        <v>481</v>
      </c>
      <c r="C18" s="471">
        <v>5.0999999999999996</v>
      </c>
      <c r="D18" s="98"/>
      <c r="E18" s="98"/>
      <c r="F18" s="98"/>
    </row>
    <row r="19" spans="1:6" ht="24" customHeight="1" x14ac:dyDescent="0.45">
      <c r="A19" s="268">
        <v>16</v>
      </c>
      <c r="B19" s="268" t="s">
        <v>479</v>
      </c>
      <c r="C19" s="471">
        <v>4.8</v>
      </c>
      <c r="D19" s="98"/>
      <c r="E19" s="98"/>
      <c r="F19" s="98"/>
    </row>
    <row r="20" spans="1:6" ht="24" customHeight="1" x14ac:dyDescent="0.45">
      <c r="A20" s="268">
        <v>17</v>
      </c>
      <c r="B20" s="268" t="s">
        <v>477</v>
      </c>
      <c r="C20" s="471">
        <v>4.8</v>
      </c>
      <c r="D20" s="98"/>
      <c r="E20" s="98"/>
      <c r="F20" s="98"/>
    </row>
    <row r="21" spans="1:6" ht="24" customHeight="1" x14ac:dyDescent="0.45">
      <c r="A21" s="268">
        <v>18</v>
      </c>
      <c r="B21" s="268" t="s">
        <v>483</v>
      </c>
      <c r="C21" s="471">
        <v>4.5</v>
      </c>
      <c r="D21" s="98"/>
      <c r="E21" s="98"/>
      <c r="F21" s="98"/>
    </row>
    <row r="22" spans="1:6" ht="24" customHeight="1" x14ac:dyDescent="0.45">
      <c r="A22" s="268">
        <v>19</v>
      </c>
      <c r="B22" s="472" t="s">
        <v>489</v>
      </c>
      <c r="C22" s="471">
        <v>3.7</v>
      </c>
      <c r="D22" s="98"/>
      <c r="E22" s="98"/>
      <c r="F22" s="98"/>
    </row>
    <row r="23" spans="1:6" ht="24" customHeight="1" x14ac:dyDescent="0.45">
      <c r="A23" s="268">
        <v>20</v>
      </c>
      <c r="B23" s="268" t="s">
        <v>480</v>
      </c>
      <c r="C23" s="471">
        <v>3.5</v>
      </c>
      <c r="D23" s="98"/>
      <c r="E23" s="98"/>
      <c r="F23" s="98"/>
    </row>
    <row r="24" spans="1:6" ht="24" customHeight="1" x14ac:dyDescent="0.45">
      <c r="A24" s="268">
        <v>21</v>
      </c>
      <c r="B24" s="268" t="s">
        <v>485</v>
      </c>
      <c r="C24" s="471">
        <v>3.4</v>
      </c>
      <c r="D24" s="98"/>
      <c r="E24" s="98"/>
      <c r="F24" s="98"/>
    </row>
    <row r="25" spans="1:6" ht="24" customHeight="1" x14ac:dyDescent="0.45">
      <c r="A25" s="268">
        <v>22</v>
      </c>
      <c r="B25" s="268" t="s">
        <v>486</v>
      </c>
      <c r="C25" s="471">
        <v>3.3</v>
      </c>
      <c r="D25" s="98"/>
      <c r="E25" s="98"/>
      <c r="F25" s="98"/>
    </row>
    <row r="26" spans="1:6" ht="24" customHeight="1" x14ac:dyDescent="0.45">
      <c r="A26" s="268">
        <v>23</v>
      </c>
      <c r="B26" s="268" t="s">
        <v>484</v>
      </c>
      <c r="C26" s="471">
        <v>3.2</v>
      </c>
      <c r="D26" s="98"/>
      <c r="E26" s="98"/>
      <c r="F26" s="98"/>
    </row>
    <row r="27" spans="1:6" ht="24" customHeight="1" x14ac:dyDescent="0.45">
      <c r="A27" s="268">
        <v>24</v>
      </c>
      <c r="B27" s="268" t="s">
        <v>490</v>
      </c>
      <c r="C27" s="471">
        <v>3.1</v>
      </c>
      <c r="D27" s="98"/>
      <c r="E27" s="98"/>
      <c r="F27" s="98"/>
    </row>
    <row r="28" spans="1:6" ht="24" customHeight="1" x14ac:dyDescent="0.45">
      <c r="A28" s="268">
        <v>25</v>
      </c>
      <c r="B28" s="268" t="s">
        <v>491</v>
      </c>
      <c r="C28" s="471">
        <v>3.1</v>
      </c>
      <c r="D28" s="98"/>
      <c r="E28" s="98"/>
      <c r="F28" s="98"/>
    </row>
    <row r="29" spans="1:6" ht="24" customHeight="1" x14ac:dyDescent="0.45">
      <c r="A29" s="268">
        <v>26</v>
      </c>
      <c r="B29" s="268" t="s">
        <v>488</v>
      </c>
      <c r="C29" s="471">
        <v>2.9</v>
      </c>
      <c r="D29" s="98"/>
      <c r="E29" s="98"/>
      <c r="F29" s="98"/>
    </row>
    <row r="30" spans="1:6" ht="24" customHeight="1" x14ac:dyDescent="0.45">
      <c r="A30" s="268">
        <v>27</v>
      </c>
      <c r="B30" s="268" t="s">
        <v>487</v>
      </c>
      <c r="C30" s="471">
        <v>2.8</v>
      </c>
      <c r="D30" s="98"/>
      <c r="E30" s="98"/>
      <c r="F30" s="98"/>
    </row>
    <row r="31" spans="1:6" ht="24" customHeight="1" x14ac:dyDescent="0.45">
      <c r="A31" s="268">
        <v>28</v>
      </c>
      <c r="B31" s="268" t="s">
        <v>499</v>
      </c>
      <c r="C31" s="471">
        <v>2.2999999999999998</v>
      </c>
      <c r="D31" s="98"/>
      <c r="E31" s="98"/>
      <c r="F31" s="98"/>
    </row>
    <row r="32" spans="1:6" ht="24" customHeight="1" x14ac:dyDescent="0.45">
      <c r="A32" s="268">
        <v>29</v>
      </c>
      <c r="B32" s="268" t="s">
        <v>492</v>
      </c>
      <c r="C32" s="471">
        <v>2.1</v>
      </c>
      <c r="D32" s="98"/>
      <c r="E32" s="98"/>
      <c r="F32" s="98"/>
    </row>
    <row r="33" spans="1:6" ht="24" customHeight="1" x14ac:dyDescent="0.45">
      <c r="A33" s="671" t="s">
        <v>493</v>
      </c>
      <c r="B33" s="672"/>
      <c r="C33" s="471">
        <v>5.7</v>
      </c>
      <c r="D33" s="98"/>
      <c r="E33" s="98"/>
      <c r="F33" s="98"/>
    </row>
    <row r="34" spans="1:6" x14ac:dyDescent="0.45">
      <c r="A34" s="101"/>
      <c r="B34" s="98"/>
      <c r="D34" s="98"/>
      <c r="E34" s="98"/>
      <c r="F34" s="98"/>
    </row>
    <row r="35" spans="1:6" x14ac:dyDescent="0.45">
      <c r="A35" s="172" t="s">
        <v>500</v>
      </c>
      <c r="B35" s="98"/>
      <c r="C35" s="473"/>
      <c r="D35" s="98"/>
      <c r="E35" s="98"/>
      <c r="F35" s="98"/>
    </row>
    <row r="36" spans="1:6" x14ac:dyDescent="0.45">
      <c r="A36" s="610" t="s">
        <v>501</v>
      </c>
      <c r="B36" s="610"/>
      <c r="C36" s="610"/>
      <c r="D36" s="98"/>
      <c r="E36" s="98"/>
      <c r="F36" s="98"/>
    </row>
  </sheetData>
  <mergeCells count="2">
    <mergeCell ref="A33:B33"/>
    <mergeCell ref="A36:C36"/>
  </mergeCells>
  <phoneticPr fontId="3"/>
  <conditionalFormatting sqref="A4:C8 A12:C33">
    <cfRule type="expression" dxfId="176" priority="4" stopIfTrue="1">
      <formula>MOD(ROW(),2)=0</formula>
    </cfRule>
  </conditionalFormatting>
  <conditionalFormatting sqref="A33:B33">
    <cfRule type="expression" dxfId="175" priority="3" stopIfTrue="1">
      <formula>MOD(ROW(),2)=0</formula>
    </cfRule>
  </conditionalFormatting>
  <conditionalFormatting sqref="A11:C13">
    <cfRule type="expression" dxfId="174" priority="2" stopIfTrue="1">
      <formula>MOD(ROW(),2)=0</formula>
    </cfRule>
  </conditionalFormatting>
  <conditionalFormatting sqref="A9:C9">
    <cfRule type="expression" dxfId="173" priority="1" stopIfTrue="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87" orientation="portrait" r:id="rId1"/>
  <headerFooter>
    <oddFooter>&amp;C52</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DBA4E-2E05-4417-AE99-B84D902CC774}">
  <sheetPr>
    <tabColor rgb="FFFFFF00"/>
    <pageSetUpPr fitToPage="1"/>
  </sheetPr>
  <dimension ref="A1:F36"/>
  <sheetViews>
    <sheetView view="pageBreakPreview" topLeftCell="A21" zoomScaleNormal="100" zoomScaleSheetLayoutView="100" zoomScalePageLayoutView="98" workbookViewId="0">
      <selection activeCell="D14" sqref="D14"/>
    </sheetView>
  </sheetViews>
  <sheetFormatPr defaultColWidth="8.09765625" defaultRowHeight="13.2" x14ac:dyDescent="0.45"/>
  <cols>
    <col min="1" max="1" width="9.59765625" style="22" customWidth="1"/>
    <col min="2" max="2" width="18.59765625" style="21" customWidth="1"/>
    <col min="3" max="3" width="27.59765625" style="21" customWidth="1"/>
    <col min="4" max="16384" width="8.09765625" style="21"/>
  </cols>
  <sheetData>
    <row r="1" spans="1:6" ht="25.5" customHeight="1" x14ac:dyDescent="0.45">
      <c r="A1" s="218" t="s">
        <v>502</v>
      </c>
      <c r="B1" s="163"/>
      <c r="C1" s="163"/>
      <c r="D1" s="98"/>
      <c r="E1" s="98"/>
      <c r="F1" s="98"/>
    </row>
    <row r="2" spans="1:6" x14ac:dyDescent="0.45">
      <c r="A2" s="166"/>
      <c r="B2" s="163"/>
      <c r="C2" s="240" t="s">
        <v>503</v>
      </c>
      <c r="D2" s="98"/>
      <c r="E2" s="98"/>
      <c r="F2" s="98"/>
    </row>
    <row r="3" spans="1:6" ht="24" customHeight="1" x14ac:dyDescent="0.45">
      <c r="A3" s="164" t="s">
        <v>461</v>
      </c>
      <c r="B3" s="164" t="s">
        <v>462</v>
      </c>
      <c r="C3" s="164" t="s">
        <v>504</v>
      </c>
      <c r="D3" s="98"/>
      <c r="E3" s="98"/>
      <c r="F3" s="98"/>
    </row>
    <row r="4" spans="1:6" ht="24" customHeight="1" x14ac:dyDescent="0.45">
      <c r="A4" s="268">
        <v>1</v>
      </c>
      <c r="B4" s="268" t="s">
        <v>505</v>
      </c>
      <c r="C4" s="474">
        <v>6.2</v>
      </c>
      <c r="D4" s="98"/>
      <c r="E4" s="98"/>
      <c r="F4" s="98"/>
    </row>
    <row r="5" spans="1:6" ht="24" customHeight="1" x14ac:dyDescent="0.45">
      <c r="A5" s="268">
        <v>2</v>
      </c>
      <c r="B5" s="268" t="s">
        <v>472</v>
      </c>
      <c r="C5" s="474">
        <v>4.5999999999999996</v>
      </c>
      <c r="D5" s="98"/>
      <c r="E5" s="98"/>
      <c r="F5" s="98"/>
    </row>
    <row r="6" spans="1:6" ht="24" customHeight="1" x14ac:dyDescent="0.45">
      <c r="A6" s="268">
        <v>3</v>
      </c>
      <c r="B6" s="268" t="s">
        <v>469</v>
      </c>
      <c r="C6" s="474">
        <v>4.3</v>
      </c>
      <c r="D6" s="98"/>
      <c r="E6" s="98"/>
      <c r="F6" s="98"/>
    </row>
    <row r="7" spans="1:6" ht="24" customHeight="1" x14ac:dyDescent="0.45">
      <c r="A7" s="268">
        <v>4</v>
      </c>
      <c r="B7" s="268" t="s">
        <v>466</v>
      </c>
      <c r="C7" s="474">
        <v>3.8</v>
      </c>
      <c r="D7" s="98"/>
      <c r="E7" s="98"/>
      <c r="F7" s="98"/>
    </row>
    <row r="8" spans="1:6" ht="24" customHeight="1" x14ac:dyDescent="0.45">
      <c r="A8" s="268">
        <v>5</v>
      </c>
      <c r="B8" s="268" t="s">
        <v>471</v>
      </c>
      <c r="C8" s="474">
        <v>3.8</v>
      </c>
      <c r="D8" s="98"/>
      <c r="E8" s="98"/>
      <c r="F8" s="98"/>
    </row>
    <row r="9" spans="1:6" ht="24" customHeight="1" x14ac:dyDescent="0.45">
      <c r="A9" s="268">
        <v>6</v>
      </c>
      <c r="B9" s="268" t="s">
        <v>476</v>
      </c>
      <c r="C9" s="474">
        <v>3.8</v>
      </c>
      <c r="D9" s="98"/>
      <c r="E9" s="98"/>
      <c r="F9" s="98"/>
    </row>
    <row r="10" spans="1:6" ht="24" customHeight="1" x14ac:dyDescent="0.45">
      <c r="A10" s="268">
        <v>7</v>
      </c>
      <c r="B10" s="268" t="s">
        <v>470</v>
      </c>
      <c r="C10" s="474">
        <v>3.8</v>
      </c>
      <c r="D10" s="98"/>
      <c r="E10" s="98"/>
      <c r="F10" s="98"/>
    </row>
    <row r="11" spans="1:6" ht="24" customHeight="1" x14ac:dyDescent="0.45">
      <c r="A11" s="268">
        <v>8</v>
      </c>
      <c r="B11" s="268" t="s">
        <v>473</v>
      </c>
      <c r="C11" s="474">
        <v>3.5</v>
      </c>
      <c r="D11" s="98"/>
      <c r="E11" s="98"/>
      <c r="F11" s="98"/>
    </row>
    <row r="12" spans="1:6" ht="24" customHeight="1" x14ac:dyDescent="0.45">
      <c r="A12" s="268">
        <v>9</v>
      </c>
      <c r="B12" s="268" t="s">
        <v>480</v>
      </c>
      <c r="C12" s="474">
        <v>3.4</v>
      </c>
      <c r="D12" s="98"/>
      <c r="E12" s="98"/>
      <c r="F12" s="98"/>
    </row>
    <row r="13" spans="1:6" ht="24" customHeight="1" x14ac:dyDescent="0.45">
      <c r="A13" s="268">
        <v>10</v>
      </c>
      <c r="B13" s="268" t="s">
        <v>483</v>
      </c>
      <c r="C13" s="474">
        <v>3.4</v>
      </c>
      <c r="D13" s="98"/>
      <c r="E13" s="98"/>
      <c r="F13" s="98"/>
    </row>
    <row r="14" spans="1:6" ht="24" customHeight="1" x14ac:dyDescent="0.45">
      <c r="A14" s="268">
        <v>11</v>
      </c>
      <c r="B14" s="268" t="s">
        <v>478</v>
      </c>
      <c r="C14" s="474">
        <v>3.3</v>
      </c>
      <c r="D14" s="98"/>
      <c r="E14" s="98"/>
      <c r="F14" s="98"/>
    </row>
    <row r="15" spans="1:6" ht="24" customHeight="1" x14ac:dyDescent="0.45">
      <c r="A15" s="268">
        <v>12</v>
      </c>
      <c r="B15" s="268" t="s">
        <v>479</v>
      </c>
      <c r="C15" s="474">
        <v>3.2</v>
      </c>
      <c r="D15" s="98"/>
      <c r="E15" s="98"/>
      <c r="F15" s="98"/>
    </row>
    <row r="16" spans="1:6" ht="24" customHeight="1" x14ac:dyDescent="0.45">
      <c r="A16" s="268">
        <v>13</v>
      </c>
      <c r="B16" s="268" t="s">
        <v>467</v>
      </c>
      <c r="C16" s="474">
        <v>3.1</v>
      </c>
      <c r="D16" s="98"/>
      <c r="E16" s="98"/>
      <c r="F16" s="98"/>
    </row>
    <row r="17" spans="1:6" ht="24" customHeight="1" x14ac:dyDescent="0.45">
      <c r="A17" s="268">
        <v>14</v>
      </c>
      <c r="B17" s="268" t="s">
        <v>468</v>
      </c>
      <c r="C17" s="474">
        <v>3.1</v>
      </c>
      <c r="D17" s="98"/>
      <c r="E17" s="98"/>
      <c r="F17" s="98"/>
    </row>
    <row r="18" spans="1:6" ht="24" customHeight="1" x14ac:dyDescent="0.45">
      <c r="A18" s="268">
        <v>15</v>
      </c>
      <c r="B18" s="268" t="s">
        <v>475</v>
      </c>
      <c r="C18" s="474">
        <v>2.94</v>
      </c>
      <c r="D18" s="98"/>
      <c r="E18" s="98"/>
      <c r="F18" s="98"/>
    </row>
    <row r="19" spans="1:6" ht="24" customHeight="1" x14ac:dyDescent="0.45">
      <c r="A19" s="268">
        <v>16</v>
      </c>
      <c r="B19" s="268" t="s">
        <v>491</v>
      </c>
      <c r="C19" s="474">
        <v>2.7</v>
      </c>
      <c r="D19" s="98"/>
      <c r="E19" s="98"/>
      <c r="F19" s="98"/>
    </row>
    <row r="20" spans="1:6" ht="24" customHeight="1" x14ac:dyDescent="0.45">
      <c r="A20" s="268">
        <v>17</v>
      </c>
      <c r="B20" s="268" t="s">
        <v>484</v>
      </c>
      <c r="C20" s="474">
        <v>2.7</v>
      </c>
      <c r="D20" s="98"/>
      <c r="E20" s="98"/>
      <c r="F20" s="98"/>
    </row>
    <row r="21" spans="1:6" ht="24" customHeight="1" x14ac:dyDescent="0.45">
      <c r="A21" s="268">
        <v>18</v>
      </c>
      <c r="B21" s="268" t="s">
        <v>487</v>
      </c>
      <c r="C21" s="474">
        <v>2.6</v>
      </c>
      <c r="D21" s="98"/>
      <c r="E21" s="98"/>
      <c r="F21" s="98"/>
    </row>
    <row r="22" spans="1:6" ht="24" customHeight="1" x14ac:dyDescent="0.45">
      <c r="A22" s="268">
        <v>19</v>
      </c>
      <c r="B22" s="268" t="s">
        <v>490</v>
      </c>
      <c r="C22" s="474">
        <v>2.6</v>
      </c>
      <c r="D22" s="98"/>
      <c r="E22" s="98"/>
      <c r="F22" s="98"/>
    </row>
    <row r="23" spans="1:6" ht="24" customHeight="1" x14ac:dyDescent="0.45">
      <c r="A23" s="268">
        <v>20</v>
      </c>
      <c r="B23" s="268" t="s">
        <v>474</v>
      </c>
      <c r="C23" s="474">
        <v>2.6</v>
      </c>
      <c r="D23" s="98"/>
      <c r="E23" s="98"/>
      <c r="F23" s="98"/>
    </row>
    <row r="24" spans="1:6" ht="24" customHeight="1" x14ac:dyDescent="0.45">
      <c r="A24" s="268">
        <v>21</v>
      </c>
      <c r="B24" s="268" t="s">
        <v>506</v>
      </c>
      <c r="C24" s="474">
        <v>2.5</v>
      </c>
      <c r="D24" s="98"/>
      <c r="E24" s="98"/>
      <c r="F24" s="98"/>
    </row>
    <row r="25" spans="1:6" ht="24" customHeight="1" x14ac:dyDescent="0.45">
      <c r="A25" s="268">
        <v>22</v>
      </c>
      <c r="B25" s="268" t="s">
        <v>485</v>
      </c>
      <c r="C25" s="474">
        <v>2.2999999999999998</v>
      </c>
      <c r="D25" s="98"/>
      <c r="E25" s="98"/>
      <c r="F25" s="98"/>
    </row>
    <row r="26" spans="1:6" ht="24" customHeight="1" x14ac:dyDescent="0.45">
      <c r="A26" s="268">
        <v>23</v>
      </c>
      <c r="B26" s="268" t="s">
        <v>482</v>
      </c>
      <c r="C26" s="475">
        <v>2.2000000000000002</v>
      </c>
      <c r="D26" s="98"/>
      <c r="E26" s="98"/>
      <c r="F26" s="98"/>
    </row>
    <row r="27" spans="1:6" ht="24" customHeight="1" x14ac:dyDescent="0.45">
      <c r="A27" s="476">
        <v>24</v>
      </c>
      <c r="B27" s="476" t="s">
        <v>465</v>
      </c>
      <c r="C27" s="477">
        <v>2.2000000000000002</v>
      </c>
      <c r="D27" s="98"/>
      <c r="E27" s="98"/>
      <c r="F27" s="98"/>
    </row>
    <row r="28" spans="1:6" ht="24" customHeight="1" x14ac:dyDescent="0.45">
      <c r="A28" s="268">
        <v>25</v>
      </c>
      <c r="B28" s="472" t="s">
        <v>486</v>
      </c>
      <c r="C28" s="478">
        <v>2.1</v>
      </c>
      <c r="D28" s="98"/>
      <c r="E28" s="98"/>
      <c r="F28" s="98"/>
    </row>
    <row r="29" spans="1:6" ht="24" customHeight="1" x14ac:dyDescent="0.45">
      <c r="A29" s="268">
        <v>26</v>
      </c>
      <c r="B29" s="268" t="s">
        <v>489</v>
      </c>
      <c r="C29" s="474">
        <v>2.1</v>
      </c>
      <c r="D29" s="98"/>
      <c r="E29" s="98"/>
      <c r="F29" s="98"/>
    </row>
    <row r="30" spans="1:6" ht="24" customHeight="1" x14ac:dyDescent="0.45">
      <c r="A30" s="268">
        <v>27</v>
      </c>
      <c r="B30" s="268" t="s">
        <v>481</v>
      </c>
      <c r="C30" s="475">
        <v>2</v>
      </c>
      <c r="D30" s="98"/>
      <c r="E30" s="98"/>
      <c r="F30" s="98"/>
    </row>
    <row r="31" spans="1:6" ht="24" customHeight="1" x14ac:dyDescent="0.45">
      <c r="A31" s="268">
        <v>28</v>
      </c>
      <c r="B31" s="268" t="s">
        <v>488</v>
      </c>
      <c r="C31" s="474">
        <v>2</v>
      </c>
      <c r="D31" s="98"/>
      <c r="E31" s="98"/>
      <c r="F31" s="98"/>
    </row>
    <row r="32" spans="1:6" ht="24" customHeight="1" x14ac:dyDescent="0.45">
      <c r="A32" s="268">
        <v>29</v>
      </c>
      <c r="B32" s="268" t="s">
        <v>492</v>
      </c>
      <c r="C32" s="474">
        <v>1.8</v>
      </c>
      <c r="D32" s="98"/>
      <c r="E32" s="98"/>
      <c r="F32" s="98"/>
    </row>
    <row r="33" spans="1:6" ht="24" customHeight="1" x14ac:dyDescent="0.45">
      <c r="A33" s="673" t="s">
        <v>493</v>
      </c>
      <c r="B33" s="673"/>
      <c r="C33" s="474">
        <v>3.8</v>
      </c>
      <c r="D33" s="98"/>
      <c r="E33" s="98"/>
      <c r="F33" s="98"/>
    </row>
    <row r="34" spans="1:6" x14ac:dyDescent="0.45">
      <c r="A34" s="101"/>
      <c r="B34" s="98"/>
      <c r="C34" s="98"/>
      <c r="D34" s="98"/>
      <c r="E34" s="98"/>
      <c r="F34" s="98"/>
    </row>
    <row r="35" spans="1:6" x14ac:dyDescent="0.45">
      <c r="A35" s="172" t="s">
        <v>507</v>
      </c>
      <c r="B35" s="98"/>
      <c r="C35" s="163"/>
      <c r="D35" s="98"/>
      <c r="E35" s="98"/>
      <c r="F35" s="98"/>
    </row>
    <row r="36" spans="1:6" x14ac:dyDescent="0.45">
      <c r="A36" s="172" t="s">
        <v>508</v>
      </c>
    </row>
  </sheetData>
  <mergeCells count="1">
    <mergeCell ref="A33:B33"/>
  </mergeCells>
  <phoneticPr fontId="3"/>
  <conditionalFormatting sqref="A28 A4:C26 A29:C33">
    <cfRule type="expression" dxfId="172" priority="5" stopIfTrue="1">
      <formula>MOD(ROW(),2)=0</formula>
    </cfRule>
  </conditionalFormatting>
  <conditionalFormatting sqref="B30:C30">
    <cfRule type="expression" dxfId="171" priority="4" stopIfTrue="1">
      <formula>MOD(ROW(),2)=0</formula>
    </cfRule>
  </conditionalFormatting>
  <conditionalFormatting sqref="B32:C32">
    <cfRule type="expression" dxfId="170" priority="3" stopIfTrue="1">
      <formula>MOD(ROW(),2)=0</formula>
    </cfRule>
  </conditionalFormatting>
  <conditionalFormatting sqref="B31:C31">
    <cfRule type="expression" dxfId="169" priority="2" stopIfTrue="1">
      <formula>MOD(ROW(),2)=0</formula>
    </cfRule>
  </conditionalFormatting>
  <conditionalFormatting sqref="A7:C7">
    <cfRule type="expression" dxfId="168" priority="1" stopIfTrue="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87" orientation="portrait" r:id="rId1"/>
  <headerFooter>
    <oddFooter>&amp;C53</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47229-694F-4989-9394-930341166039}">
  <sheetPr>
    <tabColor rgb="FFFFFF00"/>
    <pageSetUpPr fitToPage="1"/>
  </sheetPr>
  <dimension ref="A1:D36"/>
  <sheetViews>
    <sheetView view="pageBreakPreview" topLeftCell="A21" zoomScaleNormal="100" zoomScaleSheetLayoutView="100" workbookViewId="0">
      <selection activeCell="D14" sqref="D14"/>
    </sheetView>
  </sheetViews>
  <sheetFormatPr defaultColWidth="8.09765625" defaultRowHeight="13.2" x14ac:dyDescent="0.45"/>
  <cols>
    <col min="1" max="1" width="9.59765625" style="22" customWidth="1"/>
    <col min="2" max="2" width="18.59765625" style="33" customWidth="1"/>
    <col min="3" max="3" width="27.59765625" style="33" customWidth="1"/>
    <col min="4" max="16384" width="8.09765625" style="33"/>
  </cols>
  <sheetData>
    <row r="1" spans="1:4" ht="25.5" customHeight="1" x14ac:dyDescent="0.45">
      <c r="A1" s="218" t="s">
        <v>1273</v>
      </c>
      <c r="B1" s="98"/>
      <c r="C1" s="98"/>
      <c r="D1" s="98"/>
    </row>
    <row r="2" spans="1:4" x14ac:dyDescent="0.45">
      <c r="A2" s="101"/>
      <c r="B2" s="98"/>
      <c r="C2" s="240" t="s">
        <v>1274</v>
      </c>
      <c r="D2" s="98"/>
    </row>
    <row r="3" spans="1:4" ht="24" customHeight="1" x14ac:dyDescent="0.45">
      <c r="A3" s="164" t="s">
        <v>461</v>
      </c>
      <c r="B3" s="164" t="s">
        <v>462</v>
      </c>
      <c r="C3" s="164" t="s">
        <v>1275</v>
      </c>
      <c r="D3" s="98"/>
    </row>
    <row r="4" spans="1:4" ht="24" customHeight="1" x14ac:dyDescent="0.45">
      <c r="A4" s="268">
        <v>1</v>
      </c>
      <c r="B4" s="479" t="s">
        <v>724</v>
      </c>
      <c r="C4" s="480">
        <v>11983</v>
      </c>
      <c r="D4" s="98"/>
    </row>
    <row r="5" spans="1:4" ht="24" customHeight="1" x14ac:dyDescent="0.45">
      <c r="A5" s="268">
        <v>2</v>
      </c>
      <c r="B5" s="479" t="s">
        <v>783</v>
      </c>
      <c r="C5" s="480">
        <v>10339</v>
      </c>
      <c r="D5" s="98"/>
    </row>
    <row r="6" spans="1:4" ht="24" customHeight="1" x14ac:dyDescent="0.45">
      <c r="A6" s="268">
        <v>3</v>
      </c>
      <c r="B6" s="479" t="s">
        <v>770</v>
      </c>
      <c r="C6" s="480">
        <v>9784</v>
      </c>
      <c r="D6" s="98"/>
    </row>
    <row r="7" spans="1:4" ht="24" customHeight="1" x14ac:dyDescent="0.45">
      <c r="A7" s="268">
        <v>4</v>
      </c>
      <c r="B7" s="479" t="s">
        <v>1276</v>
      </c>
      <c r="C7" s="480">
        <v>5970</v>
      </c>
      <c r="D7" s="98"/>
    </row>
    <row r="8" spans="1:4" ht="24" customHeight="1" x14ac:dyDescent="0.45">
      <c r="A8" s="268">
        <v>5</v>
      </c>
      <c r="B8" s="479" t="s">
        <v>791</v>
      </c>
      <c r="C8" s="480">
        <v>5746</v>
      </c>
      <c r="D8" s="98"/>
    </row>
    <row r="9" spans="1:4" ht="24" customHeight="1" x14ac:dyDescent="0.45">
      <c r="A9" s="268">
        <v>6</v>
      </c>
      <c r="B9" s="479" t="s">
        <v>768</v>
      </c>
      <c r="C9" s="480">
        <v>5111</v>
      </c>
      <c r="D9" s="98"/>
    </row>
    <row r="10" spans="1:4" ht="24" customHeight="1" x14ac:dyDescent="0.45">
      <c r="A10" s="268">
        <v>7</v>
      </c>
      <c r="B10" s="479" t="s">
        <v>772</v>
      </c>
      <c r="C10" s="480">
        <v>2391</v>
      </c>
      <c r="D10" s="98"/>
    </row>
    <row r="11" spans="1:4" ht="24" customHeight="1" x14ac:dyDescent="0.45">
      <c r="A11" s="268">
        <v>8</v>
      </c>
      <c r="B11" s="479" t="s">
        <v>467</v>
      </c>
      <c r="C11" s="480">
        <v>2363</v>
      </c>
      <c r="D11" s="98"/>
    </row>
    <row r="12" spans="1:4" ht="24" customHeight="1" x14ac:dyDescent="0.45">
      <c r="A12" s="268">
        <v>9</v>
      </c>
      <c r="B12" s="479" t="s">
        <v>785</v>
      </c>
      <c r="C12" s="480">
        <v>1302</v>
      </c>
      <c r="D12" s="98"/>
    </row>
    <row r="13" spans="1:4" ht="24" customHeight="1" x14ac:dyDescent="0.45">
      <c r="A13" s="268">
        <v>10</v>
      </c>
      <c r="B13" s="479" t="s">
        <v>778</v>
      </c>
      <c r="C13" s="480">
        <v>1180</v>
      </c>
      <c r="D13" s="98"/>
    </row>
    <row r="14" spans="1:4" ht="24" customHeight="1" x14ac:dyDescent="0.45">
      <c r="A14" s="268">
        <v>11</v>
      </c>
      <c r="B14" s="479" t="s">
        <v>812</v>
      </c>
      <c r="C14" s="480">
        <v>1164</v>
      </c>
      <c r="D14" s="98"/>
    </row>
    <row r="15" spans="1:4" ht="24" customHeight="1" x14ac:dyDescent="0.45">
      <c r="A15" s="466">
        <v>12</v>
      </c>
      <c r="B15" s="481" t="s">
        <v>1277</v>
      </c>
      <c r="C15" s="482">
        <v>773</v>
      </c>
      <c r="D15" s="98"/>
    </row>
    <row r="16" spans="1:4" ht="24" customHeight="1" x14ac:dyDescent="0.45">
      <c r="A16" s="268">
        <v>13</v>
      </c>
      <c r="B16" s="479" t="s">
        <v>520</v>
      </c>
      <c r="C16" s="480">
        <v>710</v>
      </c>
      <c r="D16" s="98"/>
    </row>
    <row r="17" spans="1:4" ht="24" customHeight="1" x14ac:dyDescent="0.45">
      <c r="A17" s="268">
        <v>14</v>
      </c>
      <c r="B17" s="479" t="s">
        <v>1278</v>
      </c>
      <c r="C17" s="480">
        <v>619</v>
      </c>
      <c r="D17" s="98"/>
    </row>
    <row r="18" spans="1:4" ht="24" customHeight="1" x14ac:dyDescent="0.45">
      <c r="A18" s="268">
        <v>15</v>
      </c>
      <c r="B18" s="479" t="s">
        <v>523</v>
      </c>
      <c r="C18" s="480">
        <v>511</v>
      </c>
      <c r="D18" s="98"/>
    </row>
    <row r="19" spans="1:4" ht="24" customHeight="1" x14ac:dyDescent="0.45">
      <c r="A19" s="268">
        <v>16</v>
      </c>
      <c r="B19" s="479" t="s">
        <v>486</v>
      </c>
      <c r="C19" s="480">
        <v>430</v>
      </c>
      <c r="D19" s="98"/>
    </row>
    <row r="20" spans="1:4" ht="24" customHeight="1" x14ac:dyDescent="0.45">
      <c r="A20" s="268">
        <v>17</v>
      </c>
      <c r="B20" s="479" t="s">
        <v>1279</v>
      </c>
      <c r="C20" s="480">
        <v>396</v>
      </c>
      <c r="D20" s="98"/>
    </row>
    <row r="21" spans="1:4" ht="24" customHeight="1" x14ac:dyDescent="0.45">
      <c r="A21" s="268">
        <v>18</v>
      </c>
      <c r="B21" s="479" t="s">
        <v>810</v>
      </c>
      <c r="C21" s="480">
        <v>308</v>
      </c>
      <c r="D21" s="98"/>
    </row>
    <row r="22" spans="1:4" ht="24" customHeight="1" x14ac:dyDescent="0.45">
      <c r="A22" s="268">
        <v>19</v>
      </c>
      <c r="B22" s="479" t="s">
        <v>801</v>
      </c>
      <c r="C22" s="480">
        <v>258</v>
      </c>
      <c r="D22" s="98"/>
    </row>
    <row r="23" spans="1:4" ht="24" customHeight="1" x14ac:dyDescent="0.45">
      <c r="A23" s="268">
        <v>20</v>
      </c>
      <c r="B23" s="479" t="s">
        <v>519</v>
      </c>
      <c r="C23" s="480">
        <v>223</v>
      </c>
      <c r="D23" s="98"/>
    </row>
    <row r="24" spans="1:4" ht="24" customHeight="1" x14ac:dyDescent="0.45">
      <c r="A24" s="268">
        <v>21</v>
      </c>
      <c r="B24" s="479" t="s">
        <v>777</v>
      </c>
      <c r="C24" s="480">
        <v>187</v>
      </c>
      <c r="D24" s="98"/>
    </row>
    <row r="25" spans="1:4" ht="24" customHeight="1" x14ac:dyDescent="0.45">
      <c r="A25" s="268">
        <v>22</v>
      </c>
      <c r="B25" s="479" t="s">
        <v>1280</v>
      </c>
      <c r="C25" s="480">
        <v>154</v>
      </c>
      <c r="D25" s="98"/>
    </row>
    <row r="26" spans="1:4" ht="24" customHeight="1" x14ac:dyDescent="0.45">
      <c r="A26" s="268">
        <v>23</v>
      </c>
      <c r="B26" s="479" t="s">
        <v>787</v>
      </c>
      <c r="C26" s="480">
        <v>130</v>
      </c>
      <c r="D26" s="98"/>
    </row>
    <row r="27" spans="1:4" ht="24" customHeight="1" x14ac:dyDescent="0.45">
      <c r="A27" s="268">
        <v>24</v>
      </c>
      <c r="B27" s="479" t="s">
        <v>537</v>
      </c>
      <c r="C27" s="480">
        <v>127</v>
      </c>
      <c r="D27" s="98"/>
    </row>
    <row r="28" spans="1:4" ht="24" customHeight="1" x14ac:dyDescent="0.45">
      <c r="A28" s="268">
        <v>25</v>
      </c>
      <c r="B28" s="479" t="s">
        <v>807</v>
      </c>
      <c r="C28" s="480">
        <v>123</v>
      </c>
      <c r="D28" s="98"/>
    </row>
    <row r="29" spans="1:4" ht="24" customHeight="1" x14ac:dyDescent="0.45">
      <c r="A29" s="268">
        <v>25</v>
      </c>
      <c r="B29" s="479" t="s">
        <v>1281</v>
      </c>
      <c r="C29" s="480">
        <v>103</v>
      </c>
      <c r="D29" s="98"/>
    </row>
    <row r="30" spans="1:4" ht="24" customHeight="1" x14ac:dyDescent="0.45">
      <c r="A30" s="268">
        <v>27</v>
      </c>
      <c r="B30" s="479" t="s">
        <v>1282</v>
      </c>
      <c r="C30" s="480">
        <v>100</v>
      </c>
      <c r="D30" s="98"/>
    </row>
    <row r="31" spans="1:4" ht="24" customHeight="1" x14ac:dyDescent="0.45">
      <c r="A31" s="268">
        <v>28</v>
      </c>
      <c r="B31" s="479" t="s">
        <v>477</v>
      </c>
      <c r="C31" s="480">
        <v>62</v>
      </c>
      <c r="D31" s="98"/>
    </row>
    <row r="32" spans="1:4" ht="24" customHeight="1" x14ac:dyDescent="0.45">
      <c r="A32" s="268">
        <v>29</v>
      </c>
      <c r="B32" s="479" t="s">
        <v>544</v>
      </c>
      <c r="C32" s="480">
        <v>55</v>
      </c>
      <c r="D32" s="98"/>
    </row>
    <row r="33" spans="1:4" ht="24" customHeight="1" x14ac:dyDescent="0.45">
      <c r="A33" s="673" t="s">
        <v>493</v>
      </c>
      <c r="B33" s="673"/>
      <c r="C33" s="483">
        <f>SUM(C4:C32)</f>
        <v>62602</v>
      </c>
      <c r="D33" s="98"/>
    </row>
    <row r="34" spans="1:4" x14ac:dyDescent="0.45">
      <c r="A34" s="101"/>
      <c r="B34" s="98"/>
      <c r="C34" s="98"/>
      <c r="D34" s="98"/>
    </row>
    <row r="35" spans="1:4" x14ac:dyDescent="0.45">
      <c r="A35" s="172" t="s">
        <v>1283</v>
      </c>
      <c r="B35" s="98"/>
      <c r="C35" s="98"/>
      <c r="D35" s="98"/>
    </row>
    <row r="36" spans="1:4" x14ac:dyDescent="0.45">
      <c r="A36" s="100"/>
      <c r="B36" s="98"/>
      <c r="C36" s="98"/>
      <c r="D36" s="98"/>
    </row>
  </sheetData>
  <mergeCells count="1">
    <mergeCell ref="A33:B33"/>
  </mergeCells>
  <phoneticPr fontId="3"/>
  <conditionalFormatting sqref="A33:C33">
    <cfRule type="expression" dxfId="167" priority="15" stopIfTrue="1">
      <formula>MOD(ROW(),2)=0</formula>
    </cfRule>
  </conditionalFormatting>
  <conditionalFormatting sqref="A33:C33">
    <cfRule type="expression" dxfId="166" priority="10" stopIfTrue="1">
      <formula>MOD(ROW(),2)=0</formula>
    </cfRule>
  </conditionalFormatting>
  <conditionalFormatting sqref="A33:C33">
    <cfRule type="expression" dxfId="165" priority="14" stopIfTrue="1">
      <formula>MOD(ROW(),2)=0</formula>
    </cfRule>
  </conditionalFormatting>
  <conditionalFormatting sqref="A33:C33">
    <cfRule type="expression" dxfId="164" priority="13" stopIfTrue="1">
      <formula>MOD(ROW(),2)=0</formula>
    </cfRule>
  </conditionalFormatting>
  <conditionalFormatting sqref="B4:B13 B15:B32">
    <cfRule type="expression" dxfId="163" priority="7" stopIfTrue="1">
      <formula>MOD(ROW(),2)=0</formula>
    </cfRule>
  </conditionalFormatting>
  <conditionalFormatting sqref="A33:C33">
    <cfRule type="expression" dxfId="162" priority="12" stopIfTrue="1">
      <formula>MOD(ROW(),2)=0</formula>
    </cfRule>
  </conditionalFormatting>
  <conditionalFormatting sqref="A33:C33">
    <cfRule type="expression" dxfId="161" priority="11" stopIfTrue="1">
      <formula>MOD(ROW(),2)=0</formula>
    </cfRule>
  </conditionalFormatting>
  <conditionalFormatting sqref="C4 B16:C32 B5:C14">
    <cfRule type="expression" dxfId="160" priority="2" stopIfTrue="1">
      <formula>MOD(ROW(),2)=0</formula>
    </cfRule>
  </conditionalFormatting>
  <conditionalFormatting sqref="A4:C13 A15:C32">
    <cfRule type="expression" dxfId="159" priority="9" stopIfTrue="1">
      <formula>MOD(ROW(),2)=0</formula>
    </cfRule>
  </conditionalFormatting>
  <conditionalFormatting sqref="C4:C13 C15:C32">
    <cfRule type="expression" dxfId="158" priority="8" stopIfTrue="1">
      <formula>MOD(ROW(),2)=0</formula>
    </cfRule>
  </conditionalFormatting>
  <conditionalFormatting sqref="A4:C13 A15:C32">
    <cfRule type="expression" dxfId="157" priority="6" stopIfTrue="1">
      <formula>MOD(ROW(),2)=0</formula>
    </cfRule>
  </conditionalFormatting>
  <conditionalFormatting sqref="C4:C13 C15:C32">
    <cfRule type="expression" dxfId="156" priority="5" stopIfTrue="1">
      <formula>MOD(ROW(),2)=0</formula>
    </cfRule>
  </conditionalFormatting>
  <conditionalFormatting sqref="B4:B13 B15:B32">
    <cfRule type="expression" dxfId="155" priority="4" stopIfTrue="1">
      <formula>MOD(ROW(),2)=0</formula>
    </cfRule>
  </conditionalFormatting>
  <conditionalFormatting sqref="A16:C32 A4:C14">
    <cfRule type="expression" dxfId="154" priority="3" stopIfTrue="1">
      <formula>MOD(ROW(),2)=0</formula>
    </cfRule>
  </conditionalFormatting>
  <conditionalFormatting sqref="B4">
    <cfRule type="expression" dxfId="153" priority="1" stopIfTrue="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87" orientation="portrait" r:id="rId1"/>
  <headerFooter>
    <oddFooter>&amp;C54</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83255-6D32-4B19-AB48-95776E508AD4}">
  <sheetPr>
    <tabColor rgb="FFFFFF00"/>
    <pageSetUpPr fitToPage="1"/>
  </sheetPr>
  <dimension ref="A1:G39"/>
  <sheetViews>
    <sheetView view="pageBreakPreview" zoomScaleNormal="100" zoomScaleSheetLayoutView="100" workbookViewId="0">
      <selection activeCell="D14" sqref="D14"/>
    </sheetView>
  </sheetViews>
  <sheetFormatPr defaultColWidth="8.09765625" defaultRowHeight="18" x14ac:dyDescent="0.45"/>
  <cols>
    <col min="1" max="1" width="9.59765625" style="53" customWidth="1"/>
    <col min="2" max="2" width="18.59765625" style="47" customWidth="1"/>
    <col min="3" max="3" width="27.59765625" style="47" customWidth="1"/>
    <col min="4" max="16384" width="8.09765625" style="47"/>
  </cols>
  <sheetData>
    <row r="1" spans="1:6" ht="25.5" customHeight="1" x14ac:dyDescent="0.45">
      <c r="A1" s="218" t="s">
        <v>721</v>
      </c>
      <c r="B1" s="98"/>
      <c r="C1" s="98"/>
      <c r="D1" s="98"/>
      <c r="E1" s="98"/>
      <c r="F1" s="98"/>
    </row>
    <row r="2" spans="1:6" x14ac:dyDescent="0.45">
      <c r="A2" s="166"/>
      <c r="B2" s="163"/>
      <c r="C2" s="240" t="s">
        <v>722</v>
      </c>
      <c r="D2" s="98"/>
      <c r="E2" s="98"/>
      <c r="F2" s="98"/>
    </row>
    <row r="3" spans="1:6" ht="22.5" customHeight="1" x14ac:dyDescent="0.45">
      <c r="A3" s="484" t="s">
        <v>461</v>
      </c>
      <c r="B3" s="485" t="s">
        <v>462</v>
      </c>
      <c r="C3" s="486" t="s">
        <v>674</v>
      </c>
      <c r="D3" s="98"/>
      <c r="E3" s="98"/>
      <c r="F3" s="98"/>
    </row>
    <row r="4" spans="1:6" ht="22.5" customHeight="1" x14ac:dyDescent="0.45">
      <c r="A4" s="166">
        <v>1</v>
      </c>
      <c r="B4" s="487" t="s">
        <v>723</v>
      </c>
      <c r="C4" s="488">
        <v>1.2</v>
      </c>
      <c r="D4" s="98"/>
      <c r="E4" s="98"/>
      <c r="F4" s="98"/>
    </row>
    <row r="5" spans="1:6" ht="22.5" customHeight="1" x14ac:dyDescent="0.45">
      <c r="A5" s="489">
        <v>2</v>
      </c>
      <c r="B5" s="487" t="s">
        <v>724</v>
      </c>
      <c r="C5" s="490">
        <v>1.1399999999999999</v>
      </c>
      <c r="D5" s="98"/>
      <c r="E5" s="98"/>
      <c r="F5" s="98"/>
    </row>
    <row r="6" spans="1:6" ht="22.5" customHeight="1" x14ac:dyDescent="0.45">
      <c r="A6" s="489">
        <v>3</v>
      </c>
      <c r="B6" s="487" t="s">
        <v>725</v>
      </c>
      <c r="C6" s="490">
        <v>0.86</v>
      </c>
      <c r="D6" s="98"/>
      <c r="E6" s="98"/>
      <c r="F6" s="98"/>
    </row>
    <row r="7" spans="1:6" ht="22.5" customHeight="1" x14ac:dyDescent="0.45">
      <c r="A7" s="489">
        <v>4</v>
      </c>
      <c r="B7" s="487" t="s">
        <v>726</v>
      </c>
      <c r="C7" s="490">
        <v>0.82</v>
      </c>
      <c r="D7" s="98"/>
      <c r="E7" s="101"/>
      <c r="F7" s="98"/>
    </row>
    <row r="8" spans="1:6" ht="22.5" customHeight="1" x14ac:dyDescent="0.45">
      <c r="A8" s="489">
        <v>5</v>
      </c>
      <c r="B8" s="487" t="s">
        <v>727</v>
      </c>
      <c r="C8" s="490">
        <v>0.8</v>
      </c>
      <c r="D8" s="98"/>
      <c r="E8" s="98"/>
      <c r="F8" s="98"/>
    </row>
    <row r="9" spans="1:6" ht="22.5" customHeight="1" x14ac:dyDescent="0.45">
      <c r="A9" s="489">
        <v>6</v>
      </c>
      <c r="B9" s="487" t="s">
        <v>728</v>
      </c>
      <c r="C9" s="490">
        <v>0.76</v>
      </c>
      <c r="D9" s="98"/>
      <c r="E9" s="98"/>
      <c r="F9" s="98"/>
    </row>
    <row r="10" spans="1:6" ht="22.5" customHeight="1" x14ac:dyDescent="0.45">
      <c r="A10" s="489">
        <v>7</v>
      </c>
      <c r="B10" s="487" t="s">
        <v>729</v>
      </c>
      <c r="C10" s="490">
        <v>0.74</v>
      </c>
      <c r="D10" s="98"/>
      <c r="E10" s="101"/>
      <c r="F10" s="98"/>
    </row>
    <row r="11" spans="1:6" ht="22.5" customHeight="1" x14ac:dyDescent="0.45">
      <c r="A11" s="491">
        <v>8</v>
      </c>
      <c r="B11" s="492" t="s">
        <v>730</v>
      </c>
      <c r="C11" s="493">
        <v>0.7</v>
      </c>
      <c r="D11" s="98"/>
      <c r="E11" s="98"/>
      <c r="F11" s="98"/>
    </row>
    <row r="12" spans="1:6" ht="22.5" customHeight="1" x14ac:dyDescent="0.45">
      <c r="A12" s="489">
        <v>8</v>
      </c>
      <c r="B12" s="487" t="s">
        <v>731</v>
      </c>
      <c r="C12" s="490">
        <v>0.7</v>
      </c>
      <c r="D12" s="98"/>
      <c r="E12" s="101"/>
      <c r="F12" s="98"/>
    </row>
    <row r="13" spans="1:6" ht="22.5" customHeight="1" x14ac:dyDescent="0.45">
      <c r="A13" s="489">
        <v>10</v>
      </c>
      <c r="B13" s="487" t="s">
        <v>732</v>
      </c>
      <c r="C13" s="490">
        <v>0.67</v>
      </c>
      <c r="D13" s="98"/>
      <c r="E13" s="98"/>
      <c r="F13" s="98"/>
    </row>
    <row r="14" spans="1:6" ht="22.5" customHeight="1" x14ac:dyDescent="0.45">
      <c r="A14" s="489">
        <v>11</v>
      </c>
      <c r="B14" s="487" t="s">
        <v>733</v>
      </c>
      <c r="C14" s="490">
        <v>0.63</v>
      </c>
      <c r="D14" s="98"/>
      <c r="E14" s="98"/>
      <c r="F14" s="98"/>
    </row>
    <row r="15" spans="1:6" ht="22.5" customHeight="1" x14ac:dyDescent="0.45">
      <c r="A15" s="489">
        <v>12</v>
      </c>
      <c r="B15" s="487" t="s">
        <v>734</v>
      </c>
      <c r="C15" s="490">
        <v>0.6</v>
      </c>
      <c r="D15" s="98"/>
      <c r="E15" s="98"/>
      <c r="F15" s="98"/>
    </row>
    <row r="16" spans="1:6" ht="22.5" customHeight="1" x14ac:dyDescent="0.45">
      <c r="A16" s="489">
        <v>13</v>
      </c>
      <c r="B16" s="487" t="s">
        <v>735</v>
      </c>
      <c r="C16" s="490">
        <v>0.59</v>
      </c>
      <c r="D16" s="98"/>
      <c r="E16" s="98"/>
      <c r="F16" s="98"/>
    </row>
    <row r="17" spans="1:6" ht="22.5" customHeight="1" x14ac:dyDescent="0.45">
      <c r="A17" s="489">
        <v>14</v>
      </c>
      <c r="B17" s="487" t="s">
        <v>736</v>
      </c>
      <c r="C17" s="490">
        <v>0.56999999999999995</v>
      </c>
      <c r="D17" s="98"/>
      <c r="E17" s="98"/>
      <c r="F17" s="98"/>
    </row>
    <row r="18" spans="1:6" ht="22.5" customHeight="1" x14ac:dyDescent="0.45">
      <c r="A18" s="489">
        <v>15</v>
      </c>
      <c r="B18" s="487" t="s">
        <v>737</v>
      </c>
      <c r="C18" s="490">
        <v>0.54</v>
      </c>
      <c r="D18" s="98"/>
      <c r="E18" s="98"/>
      <c r="F18" s="98"/>
    </row>
    <row r="19" spans="1:6" ht="22.5" customHeight="1" x14ac:dyDescent="0.45">
      <c r="A19" s="489">
        <v>16</v>
      </c>
      <c r="B19" s="487" t="s">
        <v>738</v>
      </c>
      <c r="C19" s="490">
        <v>0.53</v>
      </c>
      <c r="D19" s="98"/>
      <c r="E19" s="98"/>
      <c r="F19" s="98"/>
    </row>
    <row r="20" spans="1:6" ht="22.5" customHeight="1" x14ac:dyDescent="0.45">
      <c r="A20" s="489">
        <v>17</v>
      </c>
      <c r="B20" s="487" t="s">
        <v>739</v>
      </c>
      <c r="C20" s="490">
        <v>0.49</v>
      </c>
      <c r="D20" s="98"/>
      <c r="E20" s="98"/>
      <c r="F20" s="98"/>
    </row>
    <row r="21" spans="1:6" ht="22.5" customHeight="1" x14ac:dyDescent="0.45">
      <c r="A21" s="489">
        <v>18</v>
      </c>
      <c r="B21" s="487" t="s">
        <v>740</v>
      </c>
      <c r="C21" s="490">
        <v>0.47</v>
      </c>
      <c r="D21" s="98"/>
      <c r="E21" s="98"/>
      <c r="F21" s="98"/>
    </row>
    <row r="22" spans="1:6" ht="22.5" customHeight="1" x14ac:dyDescent="0.45">
      <c r="A22" s="489">
        <v>19</v>
      </c>
      <c r="B22" s="487" t="s">
        <v>741</v>
      </c>
      <c r="C22" s="490">
        <v>0.4</v>
      </c>
      <c r="D22" s="98"/>
      <c r="E22" s="98"/>
      <c r="F22" s="98"/>
    </row>
    <row r="23" spans="1:6" ht="22.5" customHeight="1" x14ac:dyDescent="0.45">
      <c r="A23" s="489">
        <v>20</v>
      </c>
      <c r="B23" s="487" t="s">
        <v>742</v>
      </c>
      <c r="C23" s="490">
        <v>0.39</v>
      </c>
      <c r="D23" s="98"/>
      <c r="E23" s="98"/>
      <c r="F23" s="98"/>
    </row>
    <row r="24" spans="1:6" ht="22.5" customHeight="1" x14ac:dyDescent="0.45">
      <c r="A24" s="489">
        <v>21</v>
      </c>
      <c r="B24" s="487" t="s">
        <v>743</v>
      </c>
      <c r="C24" s="490">
        <v>0.34</v>
      </c>
      <c r="D24" s="98"/>
      <c r="E24" s="98"/>
      <c r="F24" s="98"/>
    </row>
    <row r="25" spans="1:6" ht="22.5" customHeight="1" x14ac:dyDescent="0.45">
      <c r="A25" s="489">
        <v>21</v>
      </c>
      <c r="B25" s="487" t="s">
        <v>744</v>
      </c>
      <c r="C25" s="490">
        <v>0.34</v>
      </c>
      <c r="D25" s="98"/>
      <c r="E25" s="98"/>
      <c r="F25" s="98"/>
    </row>
    <row r="26" spans="1:6" ht="22.5" customHeight="1" x14ac:dyDescent="0.45">
      <c r="A26" s="489">
        <v>23</v>
      </c>
      <c r="B26" s="487" t="s">
        <v>745</v>
      </c>
      <c r="C26" s="490">
        <v>0.28000000000000003</v>
      </c>
      <c r="D26" s="98"/>
      <c r="E26" s="98"/>
      <c r="F26" s="98"/>
    </row>
    <row r="27" spans="1:6" ht="22.5" customHeight="1" x14ac:dyDescent="0.45">
      <c r="A27" s="489">
        <v>24</v>
      </c>
      <c r="B27" s="487" t="s">
        <v>746</v>
      </c>
      <c r="C27" s="490">
        <v>0.27</v>
      </c>
      <c r="D27" s="98"/>
      <c r="E27" s="98"/>
      <c r="F27" s="98"/>
    </row>
    <row r="28" spans="1:6" ht="22.5" customHeight="1" x14ac:dyDescent="0.45">
      <c r="A28" s="489">
        <v>24</v>
      </c>
      <c r="B28" s="487" t="s">
        <v>747</v>
      </c>
      <c r="C28" s="490">
        <v>0.27</v>
      </c>
      <c r="D28" s="98"/>
      <c r="E28" s="98"/>
      <c r="F28" s="98"/>
    </row>
    <row r="29" spans="1:6" ht="22.5" customHeight="1" x14ac:dyDescent="0.45">
      <c r="A29" s="489">
        <v>26</v>
      </c>
      <c r="B29" s="487" t="s">
        <v>748</v>
      </c>
      <c r="C29" s="490">
        <v>0.25</v>
      </c>
      <c r="D29" s="98"/>
      <c r="E29" s="98"/>
      <c r="F29" s="98"/>
    </row>
    <row r="30" spans="1:6" ht="22.5" customHeight="1" x14ac:dyDescent="0.45">
      <c r="A30" s="489">
        <v>27</v>
      </c>
      <c r="B30" s="487" t="s">
        <v>749</v>
      </c>
      <c r="C30" s="490">
        <v>0.24</v>
      </c>
      <c r="D30" s="98"/>
      <c r="E30" s="98"/>
      <c r="F30" s="98"/>
    </row>
    <row r="31" spans="1:6" ht="22.5" customHeight="1" x14ac:dyDescent="0.45">
      <c r="A31" s="489">
        <v>28</v>
      </c>
      <c r="B31" s="487" t="s">
        <v>750</v>
      </c>
      <c r="C31" s="490">
        <v>0.2</v>
      </c>
      <c r="D31" s="98"/>
      <c r="E31" s="98"/>
      <c r="F31" s="98"/>
    </row>
    <row r="32" spans="1:6" ht="22.5" customHeight="1" x14ac:dyDescent="0.45">
      <c r="A32" s="166">
        <v>29</v>
      </c>
      <c r="B32" s="487" t="s">
        <v>751</v>
      </c>
      <c r="C32" s="494">
        <v>0.19</v>
      </c>
      <c r="D32" s="98"/>
      <c r="E32" s="98"/>
      <c r="F32" s="98"/>
    </row>
    <row r="33" spans="1:7" ht="22.5" customHeight="1" x14ac:dyDescent="0.45">
      <c r="A33" s="674" t="s">
        <v>752</v>
      </c>
      <c r="B33" s="674"/>
      <c r="C33" s="495">
        <v>0.56000000000000005</v>
      </c>
      <c r="D33" s="98"/>
      <c r="E33" s="100"/>
      <c r="F33" s="98"/>
    </row>
    <row r="34" spans="1:7" x14ac:dyDescent="0.45">
      <c r="A34" s="101"/>
      <c r="B34" s="98"/>
      <c r="C34" s="98"/>
      <c r="D34" s="98"/>
      <c r="E34" s="101"/>
      <c r="F34" s="98"/>
    </row>
    <row r="35" spans="1:7" x14ac:dyDescent="0.45">
      <c r="A35" s="172" t="s">
        <v>753</v>
      </c>
      <c r="B35" s="98"/>
      <c r="C35" s="98"/>
      <c r="D35" s="98"/>
      <c r="E35" s="102"/>
      <c r="F35" s="98"/>
    </row>
    <row r="36" spans="1:7" ht="13.5" customHeight="1" x14ac:dyDescent="0.45">
      <c r="A36" s="172" t="s">
        <v>754</v>
      </c>
      <c r="B36" s="98"/>
      <c r="C36" s="98"/>
      <c r="D36" s="98"/>
      <c r="E36" s="102"/>
      <c r="F36" s="102"/>
      <c r="G36" s="55"/>
    </row>
    <row r="37" spans="1:7" ht="13.5" customHeight="1" x14ac:dyDescent="0.45">
      <c r="A37" s="612" t="s">
        <v>755</v>
      </c>
      <c r="B37" s="612"/>
      <c r="C37" s="612"/>
      <c r="D37" s="98"/>
      <c r="E37" s="98"/>
      <c r="F37" s="102"/>
      <c r="G37" s="55"/>
    </row>
    <row r="38" spans="1:7" x14ac:dyDescent="0.45">
      <c r="A38" s="612"/>
      <c r="B38" s="612"/>
      <c r="C38" s="612"/>
      <c r="D38" s="98"/>
      <c r="E38" s="98"/>
      <c r="F38" s="98"/>
    </row>
    <row r="39" spans="1:7" x14ac:dyDescent="0.45">
      <c r="A39" s="612"/>
      <c r="B39" s="612"/>
      <c r="C39" s="612"/>
      <c r="D39" s="98"/>
      <c r="E39" s="98"/>
      <c r="F39" s="98"/>
    </row>
  </sheetData>
  <dataConsolidate/>
  <mergeCells count="2">
    <mergeCell ref="A33:B33"/>
    <mergeCell ref="A37:C39"/>
  </mergeCells>
  <phoneticPr fontId="3"/>
  <conditionalFormatting sqref="A33:C33 E7">
    <cfRule type="expression" dxfId="152" priority="2" stopIfTrue="1">
      <formula>MOD(ROW(),2)=0</formula>
    </cfRule>
  </conditionalFormatting>
  <conditionalFormatting sqref="A33:C33">
    <cfRule type="expression" dxfId="151" priority="1" stopIfTrue="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85" orientation="portrait" r:id="rId1"/>
  <headerFooter>
    <oddFooter>&amp;C55</oddFooter>
  </headerFooter>
  <tableParts count="1">
    <tablePart r:id="rId2"/>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685D1-C1D5-4046-BEE4-233DCAC41A40}">
  <sheetPr>
    <tabColor rgb="FFFFFF00"/>
    <pageSetUpPr fitToPage="1"/>
  </sheetPr>
  <dimension ref="A1:BE39"/>
  <sheetViews>
    <sheetView view="pageBreakPreview" zoomScaleNormal="100" zoomScaleSheetLayoutView="100" workbookViewId="0">
      <selection activeCell="D14" sqref="D14"/>
    </sheetView>
  </sheetViews>
  <sheetFormatPr defaultColWidth="8.09765625" defaultRowHeight="18" x14ac:dyDescent="0.45"/>
  <cols>
    <col min="1" max="1" width="9.59765625" style="53" customWidth="1"/>
    <col min="2" max="2" width="18.59765625" style="47" customWidth="1"/>
    <col min="3" max="3" width="27.59765625" style="47" customWidth="1"/>
    <col min="4" max="16384" width="8.09765625" style="47"/>
  </cols>
  <sheetData>
    <row r="1" spans="1:57" ht="25.5" customHeight="1" x14ac:dyDescent="0.45">
      <c r="A1" s="218" t="s">
        <v>756</v>
      </c>
      <c r="B1" s="98"/>
      <c r="C1" s="98"/>
      <c r="D1" s="98"/>
      <c r="E1" s="98"/>
      <c r="F1" s="98"/>
    </row>
    <row r="2" spans="1:57" ht="18.75" customHeight="1" x14ac:dyDescent="0.2">
      <c r="A2" s="118"/>
      <c r="B2" s="98"/>
      <c r="C2" s="240" t="s">
        <v>722</v>
      </c>
      <c r="D2" s="98"/>
      <c r="E2" s="98"/>
      <c r="F2" s="98"/>
    </row>
    <row r="3" spans="1:57" ht="21.75" customHeight="1" x14ac:dyDescent="0.45">
      <c r="A3" s="484" t="s">
        <v>461</v>
      </c>
      <c r="B3" s="485" t="s">
        <v>462</v>
      </c>
      <c r="C3" s="486" t="s">
        <v>757</v>
      </c>
      <c r="D3" s="98"/>
      <c r="E3" s="98"/>
      <c r="F3" s="98"/>
    </row>
    <row r="4" spans="1:57" ht="21.75" customHeight="1" x14ac:dyDescent="0.45">
      <c r="A4" s="166">
        <v>1</v>
      </c>
      <c r="B4" s="496" t="s">
        <v>738</v>
      </c>
      <c r="C4" s="497">
        <v>101.4</v>
      </c>
      <c r="D4" s="98"/>
      <c r="E4" s="98"/>
      <c r="F4" s="98"/>
    </row>
    <row r="5" spans="1:57" ht="21.75" customHeight="1" x14ac:dyDescent="0.45">
      <c r="A5" s="489">
        <v>2</v>
      </c>
      <c r="B5" s="498" t="s">
        <v>733</v>
      </c>
      <c r="C5" s="499">
        <v>100</v>
      </c>
      <c r="D5" s="98"/>
      <c r="E5" s="98"/>
      <c r="F5" s="98"/>
    </row>
    <row r="6" spans="1:57" ht="21.75" customHeight="1" x14ac:dyDescent="0.45">
      <c r="A6" s="489">
        <v>3</v>
      </c>
      <c r="B6" s="498" t="s">
        <v>750</v>
      </c>
      <c r="C6" s="499">
        <v>99.1</v>
      </c>
      <c r="D6" s="98"/>
      <c r="E6" s="98"/>
      <c r="F6" s="98"/>
    </row>
    <row r="7" spans="1:57" ht="21.75" customHeight="1" x14ac:dyDescent="0.45">
      <c r="A7" s="489">
        <v>4</v>
      </c>
      <c r="B7" s="500" t="s">
        <v>732</v>
      </c>
      <c r="C7" s="501">
        <v>98.6</v>
      </c>
      <c r="D7" s="98"/>
      <c r="E7" s="98"/>
      <c r="F7" s="98"/>
    </row>
    <row r="8" spans="1:57" ht="21.75" customHeight="1" x14ac:dyDescent="0.45">
      <c r="A8" s="489">
        <v>5</v>
      </c>
      <c r="B8" s="500" t="s">
        <v>742</v>
      </c>
      <c r="C8" s="501">
        <v>96.8</v>
      </c>
      <c r="D8" s="98"/>
      <c r="E8" s="98"/>
      <c r="F8" s="98"/>
    </row>
    <row r="9" spans="1:57" s="56" customFormat="1" ht="21.75" customHeight="1" x14ac:dyDescent="0.45">
      <c r="A9" s="489">
        <v>6</v>
      </c>
      <c r="B9" s="500" t="s">
        <v>734</v>
      </c>
      <c r="C9" s="501">
        <v>96.6</v>
      </c>
      <c r="D9" s="98"/>
      <c r="E9" s="98"/>
      <c r="F9" s="98"/>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row>
    <row r="10" spans="1:57" ht="21.75" customHeight="1" x14ac:dyDescent="0.45">
      <c r="A10" s="489">
        <v>7</v>
      </c>
      <c r="B10" s="500" t="s">
        <v>736</v>
      </c>
      <c r="C10" s="501">
        <v>94.8</v>
      </c>
      <c r="D10" s="98"/>
      <c r="E10" s="98"/>
      <c r="F10" s="98"/>
    </row>
    <row r="11" spans="1:57" ht="21.75" customHeight="1" x14ac:dyDescent="0.45">
      <c r="A11" s="489">
        <v>8</v>
      </c>
      <c r="B11" s="500" t="s">
        <v>743</v>
      </c>
      <c r="C11" s="501">
        <v>94.3</v>
      </c>
      <c r="D11" s="98"/>
      <c r="E11" s="98"/>
      <c r="F11" s="98"/>
    </row>
    <row r="12" spans="1:57" ht="21.75" customHeight="1" x14ac:dyDescent="0.45">
      <c r="A12" s="489">
        <v>9</v>
      </c>
      <c r="B12" s="500" t="s">
        <v>725</v>
      </c>
      <c r="C12" s="501">
        <v>93.4</v>
      </c>
      <c r="D12" s="98"/>
      <c r="E12" s="98"/>
      <c r="F12" s="98"/>
    </row>
    <row r="13" spans="1:57" ht="21.75" customHeight="1" x14ac:dyDescent="0.45">
      <c r="A13" s="489">
        <v>10</v>
      </c>
      <c r="B13" s="500" t="s">
        <v>727</v>
      </c>
      <c r="C13" s="501">
        <v>92.6</v>
      </c>
      <c r="D13" s="98"/>
      <c r="E13" s="98"/>
      <c r="F13" s="98"/>
    </row>
    <row r="14" spans="1:57" ht="21.75" customHeight="1" x14ac:dyDescent="0.45">
      <c r="A14" s="489">
        <v>11</v>
      </c>
      <c r="B14" s="500" t="s">
        <v>746</v>
      </c>
      <c r="C14" s="501">
        <v>91.4</v>
      </c>
      <c r="D14" s="98"/>
      <c r="E14" s="98"/>
      <c r="F14" s="98"/>
    </row>
    <row r="15" spans="1:57" ht="21.75" customHeight="1" x14ac:dyDescent="0.45">
      <c r="A15" s="489">
        <v>12</v>
      </c>
      <c r="B15" s="500" t="s">
        <v>745</v>
      </c>
      <c r="C15" s="501">
        <v>89.8</v>
      </c>
      <c r="D15" s="98"/>
      <c r="E15" s="98"/>
      <c r="F15" s="98"/>
    </row>
    <row r="16" spans="1:57" ht="21.75" customHeight="1" x14ac:dyDescent="0.45">
      <c r="A16" s="489">
        <v>13</v>
      </c>
      <c r="B16" s="500" t="s">
        <v>728</v>
      </c>
      <c r="C16" s="501">
        <v>89.3</v>
      </c>
      <c r="D16" s="98"/>
      <c r="E16" s="101"/>
      <c r="F16" s="98"/>
    </row>
    <row r="17" spans="1:6" ht="21.75" customHeight="1" x14ac:dyDescent="0.45">
      <c r="A17" s="489">
        <v>14</v>
      </c>
      <c r="B17" s="500" t="s">
        <v>749</v>
      </c>
      <c r="C17" s="501">
        <v>88.9</v>
      </c>
      <c r="D17" s="98"/>
      <c r="E17" s="98"/>
      <c r="F17" s="98"/>
    </row>
    <row r="18" spans="1:6" ht="21.75" customHeight="1" x14ac:dyDescent="0.45">
      <c r="A18" s="489">
        <v>15</v>
      </c>
      <c r="B18" s="500" t="s">
        <v>747</v>
      </c>
      <c r="C18" s="501">
        <v>88.8</v>
      </c>
      <c r="D18" s="98"/>
      <c r="E18" s="98"/>
      <c r="F18" s="98"/>
    </row>
    <row r="19" spans="1:6" ht="21.75" customHeight="1" x14ac:dyDescent="0.45">
      <c r="A19" s="489">
        <v>16</v>
      </c>
      <c r="B19" s="500" t="s">
        <v>735</v>
      </c>
      <c r="C19" s="501">
        <v>88.7</v>
      </c>
      <c r="D19" s="98"/>
      <c r="E19" s="98"/>
      <c r="F19" s="98"/>
    </row>
    <row r="20" spans="1:6" ht="21.75" customHeight="1" x14ac:dyDescent="0.45">
      <c r="A20" s="489">
        <v>17</v>
      </c>
      <c r="B20" s="500" t="s">
        <v>729</v>
      </c>
      <c r="C20" s="501">
        <v>88.4</v>
      </c>
      <c r="D20" s="98"/>
      <c r="E20" s="98"/>
      <c r="F20" s="98"/>
    </row>
    <row r="21" spans="1:6" ht="21.75" customHeight="1" x14ac:dyDescent="0.45">
      <c r="A21" s="489">
        <v>18</v>
      </c>
      <c r="B21" s="500" t="s">
        <v>739</v>
      </c>
      <c r="C21" s="501">
        <v>88.2</v>
      </c>
      <c r="D21" s="98"/>
      <c r="E21" s="98"/>
      <c r="F21" s="98"/>
    </row>
    <row r="22" spans="1:6" ht="21.75" customHeight="1" x14ac:dyDescent="0.45">
      <c r="A22" s="489">
        <v>19</v>
      </c>
      <c r="B22" s="500" t="s">
        <v>731</v>
      </c>
      <c r="C22" s="501">
        <v>87.8</v>
      </c>
      <c r="D22" s="98"/>
      <c r="E22" s="98"/>
      <c r="F22" s="98"/>
    </row>
    <row r="23" spans="1:6" ht="21.75" customHeight="1" x14ac:dyDescent="0.45">
      <c r="A23" s="489">
        <v>20</v>
      </c>
      <c r="B23" s="502" t="s">
        <v>741</v>
      </c>
      <c r="C23" s="501">
        <v>87.5</v>
      </c>
      <c r="D23" s="98"/>
      <c r="E23" s="98"/>
      <c r="F23" s="98"/>
    </row>
    <row r="24" spans="1:6" ht="21.75" customHeight="1" x14ac:dyDescent="0.45">
      <c r="A24" s="491">
        <v>21</v>
      </c>
      <c r="B24" s="503" t="s">
        <v>730</v>
      </c>
      <c r="C24" s="504">
        <v>87.1</v>
      </c>
      <c r="D24" s="98"/>
      <c r="E24" s="98"/>
      <c r="F24" s="98"/>
    </row>
    <row r="25" spans="1:6" ht="21.75" customHeight="1" x14ac:dyDescent="0.45">
      <c r="A25" s="489">
        <v>21</v>
      </c>
      <c r="B25" s="502" t="s">
        <v>751</v>
      </c>
      <c r="C25" s="501">
        <v>87.1</v>
      </c>
      <c r="D25" s="98"/>
      <c r="E25" s="98"/>
      <c r="F25" s="98"/>
    </row>
    <row r="26" spans="1:6" ht="21.75" customHeight="1" x14ac:dyDescent="0.45">
      <c r="A26" s="489">
        <v>23</v>
      </c>
      <c r="B26" s="502" t="s">
        <v>726</v>
      </c>
      <c r="C26" s="501">
        <v>86.8</v>
      </c>
      <c r="D26" s="98"/>
      <c r="E26" s="98"/>
      <c r="F26" s="98"/>
    </row>
    <row r="27" spans="1:6" ht="21.75" customHeight="1" x14ac:dyDescent="0.45">
      <c r="A27" s="489">
        <v>24</v>
      </c>
      <c r="B27" s="500" t="s">
        <v>748</v>
      </c>
      <c r="C27" s="501">
        <v>81.900000000000006</v>
      </c>
      <c r="D27" s="98"/>
      <c r="E27" s="98"/>
      <c r="F27" s="98"/>
    </row>
    <row r="28" spans="1:6" ht="21.75" customHeight="1" x14ac:dyDescent="0.45">
      <c r="A28" s="489">
        <v>25</v>
      </c>
      <c r="B28" s="500" t="s">
        <v>724</v>
      </c>
      <c r="C28" s="501">
        <v>80.7</v>
      </c>
      <c r="D28" s="98"/>
      <c r="E28" s="98"/>
      <c r="F28" s="98"/>
    </row>
    <row r="29" spans="1:6" ht="21.75" customHeight="1" x14ac:dyDescent="0.45">
      <c r="A29" s="489">
        <v>26</v>
      </c>
      <c r="B29" s="500" t="s">
        <v>737</v>
      </c>
      <c r="C29" s="501">
        <v>80.5</v>
      </c>
      <c r="D29" s="98"/>
      <c r="E29" s="98"/>
      <c r="F29" s="98"/>
    </row>
    <row r="30" spans="1:6" ht="21.75" customHeight="1" x14ac:dyDescent="0.45">
      <c r="A30" s="489">
        <v>27</v>
      </c>
      <c r="B30" s="500" t="s">
        <v>723</v>
      </c>
      <c r="C30" s="501">
        <v>76.3</v>
      </c>
      <c r="D30" s="98"/>
      <c r="E30" s="98"/>
      <c r="F30" s="98"/>
    </row>
    <row r="31" spans="1:6" ht="21.75" customHeight="1" x14ac:dyDescent="0.45">
      <c r="A31" s="489">
        <v>28</v>
      </c>
      <c r="B31" s="500" t="s">
        <v>740</v>
      </c>
      <c r="C31" s="501">
        <v>73.3</v>
      </c>
      <c r="D31" s="98"/>
      <c r="E31" s="98"/>
      <c r="F31" s="98"/>
    </row>
    <row r="32" spans="1:6" ht="21.75" customHeight="1" x14ac:dyDescent="0.45">
      <c r="A32" s="166">
        <v>29</v>
      </c>
      <c r="B32" s="500" t="s">
        <v>744</v>
      </c>
      <c r="C32" s="501">
        <v>73.2</v>
      </c>
      <c r="D32" s="98"/>
      <c r="E32" s="98"/>
      <c r="F32" s="98"/>
    </row>
    <row r="33" spans="1:6" ht="21.75" customHeight="1" x14ac:dyDescent="0.45">
      <c r="A33" s="674" t="s">
        <v>752</v>
      </c>
      <c r="B33" s="674"/>
      <c r="C33" s="594">
        <v>89.8</v>
      </c>
      <c r="D33" s="98"/>
      <c r="E33" s="98"/>
      <c r="F33" s="98"/>
    </row>
    <row r="34" spans="1:6" x14ac:dyDescent="0.45">
      <c r="A34" s="101"/>
      <c r="B34" s="101"/>
      <c r="C34" s="24"/>
      <c r="D34" s="98"/>
      <c r="E34" s="98"/>
      <c r="F34" s="98"/>
    </row>
    <row r="35" spans="1:6" x14ac:dyDescent="0.45">
      <c r="A35" s="172" t="s">
        <v>753</v>
      </c>
      <c r="B35" s="98"/>
      <c r="C35" s="98"/>
      <c r="D35" s="98"/>
      <c r="E35" s="98"/>
      <c r="F35" s="98"/>
    </row>
    <row r="36" spans="1:6" x14ac:dyDescent="0.45">
      <c r="A36" s="612" t="s">
        <v>758</v>
      </c>
      <c r="B36" s="612"/>
      <c r="C36" s="612"/>
      <c r="D36" s="612"/>
      <c r="E36" s="612"/>
      <c r="F36" s="612"/>
    </row>
    <row r="37" spans="1:6" ht="60.75" customHeight="1" x14ac:dyDescent="0.45">
      <c r="A37" s="675" t="s">
        <v>759</v>
      </c>
      <c r="B37" s="675"/>
      <c r="C37" s="675"/>
      <c r="D37" s="675"/>
      <c r="E37" s="675"/>
      <c r="F37" s="675"/>
    </row>
    <row r="38" spans="1:6" ht="24" customHeight="1" x14ac:dyDescent="0.45">
      <c r="A38" s="119"/>
      <c r="B38" s="119"/>
      <c r="C38" s="119"/>
      <c r="D38" s="98"/>
      <c r="E38" s="98"/>
      <c r="F38" s="98"/>
    </row>
    <row r="39" spans="1:6" ht="24" customHeight="1" x14ac:dyDescent="0.45">
      <c r="A39" s="57"/>
      <c r="B39" s="57"/>
      <c r="C39" s="57"/>
    </row>
  </sheetData>
  <mergeCells count="3">
    <mergeCell ref="A33:B33"/>
    <mergeCell ref="A36:F36"/>
    <mergeCell ref="A37:F37"/>
  </mergeCells>
  <phoneticPr fontId="3"/>
  <conditionalFormatting sqref="A33:C33">
    <cfRule type="expression" dxfId="143" priority="1" stopIfTrue="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83" orientation="portrait" r:id="rId1"/>
  <headerFooter>
    <oddFooter>&amp;C56</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EB567-DC6D-47FC-9C79-EA5852FB718E}">
  <sheetPr>
    <tabColor rgb="FFFFFF00"/>
    <pageSetUpPr fitToPage="1"/>
  </sheetPr>
  <dimension ref="A1:E14"/>
  <sheetViews>
    <sheetView view="pageBreakPreview" zoomScaleNormal="100" zoomScaleSheetLayoutView="100" workbookViewId="0">
      <selection activeCell="B15" sqref="B15"/>
    </sheetView>
  </sheetViews>
  <sheetFormatPr defaultColWidth="8.09765625" defaultRowHeight="13.2" x14ac:dyDescent="0.45"/>
  <cols>
    <col min="1" max="1" width="11.59765625" style="21" customWidth="1"/>
    <col min="2" max="4" width="22" style="22" customWidth="1"/>
    <col min="5" max="16384" width="8.09765625" style="21"/>
  </cols>
  <sheetData>
    <row r="1" spans="1:5" ht="23.25" customHeight="1" x14ac:dyDescent="0.45">
      <c r="A1" s="161" t="s">
        <v>187</v>
      </c>
      <c r="B1" s="101"/>
      <c r="C1" s="101"/>
      <c r="D1" s="101"/>
      <c r="E1" s="98"/>
    </row>
    <row r="2" spans="1:5" x14ac:dyDescent="0.45">
      <c r="A2" s="98"/>
      <c r="B2" s="101"/>
      <c r="C2" s="101"/>
      <c r="D2" s="101"/>
      <c r="E2" s="98"/>
    </row>
    <row r="3" spans="1:5" x14ac:dyDescent="0.45">
      <c r="A3" s="164" t="s">
        <v>169</v>
      </c>
      <c r="B3" s="164" t="s">
        <v>188</v>
      </c>
      <c r="C3" s="173" t="s">
        <v>189</v>
      </c>
      <c r="D3" s="164" t="s">
        <v>190</v>
      </c>
      <c r="E3" s="98"/>
    </row>
    <row r="4" spans="1:5" x14ac:dyDescent="0.45">
      <c r="A4" s="167" t="s">
        <v>173</v>
      </c>
      <c r="B4" s="174">
        <v>4215</v>
      </c>
      <c r="C4" s="175">
        <v>9983</v>
      </c>
      <c r="D4" s="176">
        <v>1340</v>
      </c>
      <c r="E4" s="98"/>
    </row>
    <row r="5" spans="1:5" x14ac:dyDescent="0.45">
      <c r="A5" s="167" t="s">
        <v>174</v>
      </c>
      <c r="B5" s="174">
        <v>5060</v>
      </c>
      <c r="C5" s="175">
        <v>12199</v>
      </c>
      <c r="D5" s="176">
        <v>1690</v>
      </c>
      <c r="E5" s="98"/>
    </row>
    <row r="6" spans="1:5" x14ac:dyDescent="0.45">
      <c r="A6" s="167" t="s">
        <v>175</v>
      </c>
      <c r="B6" s="174">
        <v>6246</v>
      </c>
      <c r="C6" s="175">
        <v>16984</v>
      </c>
      <c r="D6" s="176">
        <v>2217</v>
      </c>
      <c r="E6" s="98"/>
    </row>
    <row r="7" spans="1:5" x14ac:dyDescent="0.45">
      <c r="A7" s="167" t="s">
        <v>176</v>
      </c>
      <c r="B7" s="174">
        <v>5065</v>
      </c>
      <c r="C7" s="175">
        <v>18302</v>
      </c>
      <c r="D7" s="176">
        <v>2851</v>
      </c>
      <c r="E7" s="98"/>
    </row>
    <row r="8" spans="1:5" x14ac:dyDescent="0.45">
      <c r="A8" s="167" t="s">
        <v>177</v>
      </c>
      <c r="B8" s="174">
        <v>3920</v>
      </c>
      <c r="C8" s="175">
        <v>18904</v>
      </c>
      <c r="D8" s="176">
        <v>3481</v>
      </c>
      <c r="E8" s="98"/>
    </row>
    <row r="9" spans="1:5" x14ac:dyDescent="0.45">
      <c r="A9" s="167" t="s">
        <v>178</v>
      </c>
      <c r="B9" s="174">
        <v>3397</v>
      </c>
      <c r="C9" s="175">
        <v>18307</v>
      </c>
      <c r="D9" s="176">
        <v>4171</v>
      </c>
      <c r="E9" s="98"/>
    </row>
    <row r="10" spans="1:5" x14ac:dyDescent="0.45">
      <c r="A10" s="167" t="s">
        <v>179</v>
      </c>
      <c r="B10" s="174">
        <v>3373</v>
      </c>
      <c r="C10" s="175">
        <v>16946</v>
      </c>
      <c r="D10" s="176">
        <v>5289</v>
      </c>
      <c r="E10" s="98"/>
    </row>
    <row r="11" spans="1:5" x14ac:dyDescent="0.45">
      <c r="A11" s="167" t="s">
        <v>180</v>
      </c>
      <c r="B11" s="174">
        <v>3374</v>
      </c>
      <c r="C11" s="175">
        <v>14704</v>
      </c>
      <c r="D11" s="176">
        <v>6967</v>
      </c>
      <c r="E11" s="98"/>
    </row>
    <row r="12" spans="1:5" x14ac:dyDescent="0.45">
      <c r="A12" s="167" t="s">
        <v>191</v>
      </c>
      <c r="B12" s="174">
        <v>3520</v>
      </c>
      <c r="C12" s="175">
        <v>14253</v>
      </c>
      <c r="D12" s="176">
        <v>8011</v>
      </c>
      <c r="E12" s="98"/>
    </row>
    <row r="13" spans="1:5" x14ac:dyDescent="0.45">
      <c r="A13" s="172" t="s">
        <v>181</v>
      </c>
      <c r="B13" s="166"/>
      <c r="C13" s="166"/>
      <c r="D13" s="166"/>
      <c r="E13" s="98"/>
    </row>
    <row r="14" spans="1:5" x14ac:dyDescent="0.45">
      <c r="A14" s="163" t="s">
        <v>192</v>
      </c>
      <c r="B14" s="166"/>
      <c r="C14" s="166"/>
      <c r="D14" s="166"/>
      <c r="E14" s="98"/>
    </row>
  </sheetData>
  <phoneticPr fontId="3"/>
  <printOptions horizontalCentered="1" verticalCentered="1"/>
  <pageMargins left="0.70866141732283472" right="0.70866141732283472" top="0.74803149606299213" bottom="0.74803149606299213" header="0.31496062992125984" footer="0.31496062992125984"/>
  <pageSetup paperSize="9" scale="95" orientation="landscape" r:id="rId1"/>
  <headerFooter alignWithMargins="0">
    <oddFooter>&amp;C3</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C117C-DD07-4F3B-A4B6-787E6834EDB4}">
  <sheetPr>
    <tabColor rgb="FFFFFF00"/>
    <pageSetUpPr fitToPage="1"/>
  </sheetPr>
  <dimension ref="A1:H35"/>
  <sheetViews>
    <sheetView showWhiteSpace="0" view="pageBreakPreview" topLeftCell="A22" zoomScaleNormal="100" zoomScaleSheetLayoutView="100" workbookViewId="0">
      <selection activeCell="D14" sqref="D14"/>
    </sheetView>
  </sheetViews>
  <sheetFormatPr defaultColWidth="8.09765625" defaultRowHeight="13.2" x14ac:dyDescent="0.45"/>
  <cols>
    <col min="1" max="1" width="9.59765625" style="22" customWidth="1"/>
    <col min="2" max="2" width="18.59765625" style="33" customWidth="1"/>
    <col min="3" max="3" width="20.69921875" style="33" customWidth="1"/>
    <col min="4" max="5" width="13.19921875" style="63" customWidth="1"/>
    <col min="6" max="16384" width="8.09765625" style="33"/>
  </cols>
  <sheetData>
    <row r="1" spans="1:8" ht="25.5" customHeight="1" x14ac:dyDescent="0.45">
      <c r="A1" s="218" t="s">
        <v>841</v>
      </c>
      <c r="B1" s="97"/>
      <c r="C1" s="97"/>
      <c r="D1" s="97"/>
      <c r="E1" s="97"/>
    </row>
    <row r="2" spans="1:8" x14ac:dyDescent="0.45">
      <c r="A2" s="97"/>
      <c r="B2" s="97"/>
      <c r="C2" s="676" t="s">
        <v>842</v>
      </c>
      <c r="D2" s="676"/>
      <c r="E2" s="676"/>
    </row>
    <row r="3" spans="1:8" ht="24" customHeight="1" x14ac:dyDescent="0.45">
      <c r="A3" s="164" t="s">
        <v>461</v>
      </c>
      <c r="B3" s="164" t="s">
        <v>462</v>
      </c>
      <c r="C3" s="505" t="s">
        <v>843</v>
      </c>
      <c r="D3" s="506" t="s">
        <v>844</v>
      </c>
      <c r="E3" s="507" t="s">
        <v>845</v>
      </c>
    </row>
    <row r="4" spans="1:8" ht="24" customHeight="1" x14ac:dyDescent="0.45">
      <c r="A4" s="508">
        <v>1</v>
      </c>
      <c r="B4" s="476" t="s">
        <v>465</v>
      </c>
      <c r="C4" s="509">
        <v>0.99199999999999999</v>
      </c>
      <c r="D4" s="510">
        <v>0.995</v>
      </c>
      <c r="E4" s="511">
        <v>0.47899999999999998</v>
      </c>
    </row>
    <row r="5" spans="1:8" ht="24" customHeight="1" x14ac:dyDescent="0.45">
      <c r="A5" s="268">
        <v>2</v>
      </c>
      <c r="B5" s="446" t="s">
        <v>846</v>
      </c>
      <c r="C5" s="512">
        <v>0.99</v>
      </c>
      <c r="D5" s="513">
        <v>0.996</v>
      </c>
      <c r="E5" s="514">
        <v>0.38800000000000001</v>
      </c>
    </row>
    <row r="6" spans="1:8" ht="24" customHeight="1" x14ac:dyDescent="0.45">
      <c r="A6" s="268">
        <v>3</v>
      </c>
      <c r="B6" s="446" t="s">
        <v>473</v>
      </c>
      <c r="C6" s="512">
        <v>0.98699999999999999</v>
      </c>
      <c r="D6" s="515">
        <v>0.996</v>
      </c>
      <c r="E6" s="516">
        <v>0.39100000000000001</v>
      </c>
    </row>
    <row r="7" spans="1:8" ht="24" customHeight="1" x14ac:dyDescent="0.45">
      <c r="A7" s="268">
        <v>4</v>
      </c>
      <c r="B7" s="446" t="s">
        <v>467</v>
      </c>
      <c r="C7" s="512">
        <v>0.98699999999999999</v>
      </c>
      <c r="D7" s="513">
        <v>0.996</v>
      </c>
      <c r="E7" s="514">
        <v>0.45300000000000001</v>
      </c>
    </row>
    <row r="8" spans="1:8" ht="24" customHeight="1" x14ac:dyDescent="0.45">
      <c r="A8" s="268">
        <v>5</v>
      </c>
      <c r="B8" s="446" t="s">
        <v>522</v>
      </c>
      <c r="C8" s="512">
        <v>0.98599999999999999</v>
      </c>
      <c r="D8" s="513">
        <v>0.996</v>
      </c>
      <c r="E8" s="514">
        <v>0.32200000000000001</v>
      </c>
    </row>
    <row r="9" spans="1:8" ht="24" customHeight="1" x14ac:dyDescent="0.45">
      <c r="A9" s="268">
        <v>6</v>
      </c>
      <c r="B9" s="446" t="s">
        <v>847</v>
      </c>
      <c r="C9" s="512">
        <v>0.98499999999999999</v>
      </c>
      <c r="D9" s="513">
        <v>0.99399999999999999</v>
      </c>
      <c r="E9" s="514">
        <v>0.38400000000000001</v>
      </c>
      <c r="G9" s="61"/>
      <c r="H9" s="61"/>
    </row>
    <row r="10" spans="1:8" ht="24" customHeight="1" x14ac:dyDescent="0.45">
      <c r="A10" s="268">
        <v>7</v>
      </c>
      <c r="B10" s="446" t="s">
        <v>469</v>
      </c>
      <c r="C10" s="512">
        <v>0.97799999999999998</v>
      </c>
      <c r="D10" s="513">
        <v>0.99199999999999999</v>
      </c>
      <c r="E10" s="514">
        <v>0.36699999999999999</v>
      </c>
      <c r="G10" s="61"/>
      <c r="H10" s="61"/>
    </row>
    <row r="11" spans="1:8" ht="24" customHeight="1" x14ac:dyDescent="0.45">
      <c r="A11" s="268">
        <v>8</v>
      </c>
      <c r="B11" s="446" t="s">
        <v>848</v>
      </c>
      <c r="C11" s="512">
        <v>0.97799999999999998</v>
      </c>
      <c r="D11" s="515">
        <v>0.99299999999999999</v>
      </c>
      <c r="E11" s="516">
        <v>0.28499999999999998</v>
      </c>
    </row>
    <row r="12" spans="1:8" ht="24" customHeight="1" x14ac:dyDescent="0.45">
      <c r="A12" s="268">
        <v>9</v>
      </c>
      <c r="B12" s="446" t="s">
        <v>849</v>
      </c>
      <c r="C12" s="512">
        <v>0.97799999999999998</v>
      </c>
      <c r="D12" s="513">
        <v>0.99299999999999999</v>
      </c>
      <c r="E12" s="514">
        <v>0.29099999999999998</v>
      </c>
    </row>
    <row r="13" spans="1:8" ht="24" customHeight="1" x14ac:dyDescent="0.45">
      <c r="A13" s="268">
        <v>10</v>
      </c>
      <c r="B13" s="446" t="s">
        <v>474</v>
      </c>
      <c r="C13" s="512">
        <v>0.97699999999999998</v>
      </c>
      <c r="D13" s="513">
        <v>0.99199999999999999</v>
      </c>
      <c r="E13" s="514">
        <v>0.27100000000000002</v>
      </c>
      <c r="G13" s="61"/>
      <c r="H13" s="61"/>
    </row>
    <row r="14" spans="1:8" ht="24" customHeight="1" x14ac:dyDescent="0.45">
      <c r="A14" s="268">
        <v>11</v>
      </c>
      <c r="B14" s="446" t="s">
        <v>482</v>
      </c>
      <c r="C14" s="512">
        <v>0.97699999999999998</v>
      </c>
      <c r="D14" s="515">
        <v>0.99199999999999999</v>
      </c>
      <c r="E14" s="516">
        <v>0.309</v>
      </c>
      <c r="G14" s="62"/>
      <c r="H14" s="62"/>
    </row>
    <row r="15" spans="1:8" ht="24" customHeight="1" x14ac:dyDescent="0.45">
      <c r="A15" s="268">
        <v>12</v>
      </c>
      <c r="B15" s="446" t="s">
        <v>850</v>
      </c>
      <c r="C15" s="512">
        <v>0.97599999999999998</v>
      </c>
      <c r="D15" s="515">
        <v>0.99199999999999999</v>
      </c>
      <c r="E15" s="516">
        <v>0.29699999999999999</v>
      </c>
    </row>
    <row r="16" spans="1:8" ht="24" customHeight="1" x14ac:dyDescent="0.45">
      <c r="A16" s="268">
        <v>13</v>
      </c>
      <c r="B16" s="446" t="s">
        <v>851</v>
      </c>
      <c r="C16" s="512">
        <v>0.97599999999999998</v>
      </c>
      <c r="D16" s="513">
        <v>0.99399999999999999</v>
      </c>
      <c r="E16" s="514">
        <v>0.19700000000000001</v>
      </c>
    </row>
    <row r="17" spans="1:8" ht="24" customHeight="1" x14ac:dyDescent="0.45">
      <c r="A17" s="268">
        <v>14</v>
      </c>
      <c r="B17" s="446" t="s">
        <v>852</v>
      </c>
      <c r="C17" s="512">
        <v>0.97599999999999998</v>
      </c>
      <c r="D17" s="513">
        <v>0.99299999999999999</v>
      </c>
      <c r="E17" s="514">
        <v>0.246</v>
      </c>
    </row>
    <row r="18" spans="1:8" ht="24" customHeight="1" x14ac:dyDescent="0.45">
      <c r="A18" s="268">
        <v>15</v>
      </c>
      <c r="B18" s="446" t="s">
        <v>853</v>
      </c>
      <c r="C18" s="512">
        <v>0.97399999999999998</v>
      </c>
      <c r="D18" s="515">
        <v>0.99099999999999999</v>
      </c>
      <c r="E18" s="516">
        <v>0.26900000000000002</v>
      </c>
    </row>
    <row r="19" spans="1:8" ht="24" customHeight="1" x14ac:dyDescent="0.45">
      <c r="A19" s="268">
        <v>16</v>
      </c>
      <c r="B19" s="446" t="s">
        <v>854</v>
      </c>
      <c r="C19" s="512">
        <v>0.97299999999999998</v>
      </c>
      <c r="D19" s="513">
        <v>0.99399999999999999</v>
      </c>
      <c r="E19" s="514">
        <v>0.252</v>
      </c>
      <c r="G19" s="61"/>
      <c r="H19" s="61"/>
    </row>
    <row r="20" spans="1:8" ht="24" customHeight="1" x14ac:dyDescent="0.45">
      <c r="A20" s="268">
        <v>17</v>
      </c>
      <c r="B20" s="446" t="s">
        <v>464</v>
      </c>
      <c r="C20" s="512">
        <v>0.97199999999999998</v>
      </c>
      <c r="D20" s="515">
        <v>0.99299999999999999</v>
      </c>
      <c r="E20" s="516">
        <v>0.10299999999999999</v>
      </c>
    </row>
    <row r="21" spans="1:8" ht="24" customHeight="1" x14ac:dyDescent="0.45">
      <c r="A21" s="268">
        <v>18</v>
      </c>
      <c r="B21" s="446" t="s">
        <v>485</v>
      </c>
      <c r="C21" s="512">
        <v>0.97099999999999997</v>
      </c>
      <c r="D21" s="513">
        <v>0.99199999999999999</v>
      </c>
      <c r="E21" s="514">
        <v>0.19700000000000001</v>
      </c>
    </row>
    <row r="22" spans="1:8" ht="24" customHeight="1" x14ac:dyDescent="0.45">
      <c r="A22" s="268">
        <v>19</v>
      </c>
      <c r="B22" s="446" t="s">
        <v>483</v>
      </c>
      <c r="C22" s="512">
        <v>0.97</v>
      </c>
      <c r="D22" s="515">
        <v>0.99199999999999999</v>
      </c>
      <c r="E22" s="516">
        <v>0.23300000000000001</v>
      </c>
    </row>
    <row r="23" spans="1:8" ht="24" customHeight="1" x14ac:dyDescent="0.45">
      <c r="A23" s="268">
        <v>20</v>
      </c>
      <c r="B23" s="446" t="s">
        <v>855</v>
      </c>
      <c r="C23" s="512">
        <v>0.96899999999999997</v>
      </c>
      <c r="D23" s="513">
        <v>0.99</v>
      </c>
      <c r="E23" s="514">
        <v>0.26200000000000001</v>
      </c>
    </row>
    <row r="24" spans="1:8" ht="24" customHeight="1" x14ac:dyDescent="0.45">
      <c r="A24" s="268">
        <v>21</v>
      </c>
      <c r="B24" s="446" t="s">
        <v>468</v>
      </c>
      <c r="C24" s="512">
        <v>0.96599999999999997</v>
      </c>
      <c r="D24" s="513">
        <v>0.98899999999999999</v>
      </c>
      <c r="E24" s="514">
        <v>0.19900000000000001</v>
      </c>
    </row>
    <row r="25" spans="1:8" ht="24" customHeight="1" x14ac:dyDescent="0.45">
      <c r="A25" s="268">
        <v>22</v>
      </c>
      <c r="B25" s="446" t="s">
        <v>856</v>
      </c>
      <c r="C25" s="512">
        <v>0.96499999999999997</v>
      </c>
      <c r="D25" s="513">
        <v>0.98799999999999999</v>
      </c>
      <c r="E25" s="514">
        <v>0.18099999999999999</v>
      </c>
    </row>
    <row r="26" spans="1:8" ht="24" customHeight="1" x14ac:dyDescent="0.45">
      <c r="A26" s="268">
        <v>23</v>
      </c>
      <c r="B26" s="446" t="s">
        <v>492</v>
      </c>
      <c r="C26" s="512">
        <v>0.95699999999999996</v>
      </c>
      <c r="D26" s="513">
        <v>0.98599999999999999</v>
      </c>
      <c r="E26" s="514">
        <v>0.19800000000000001</v>
      </c>
    </row>
    <row r="27" spans="1:8" ht="24" customHeight="1" x14ac:dyDescent="0.45">
      <c r="A27" s="268">
        <v>24</v>
      </c>
      <c r="B27" s="446" t="s">
        <v>476</v>
      </c>
      <c r="C27" s="512">
        <v>0.95599999999999996</v>
      </c>
      <c r="D27" s="515">
        <v>0.98799999999999999</v>
      </c>
      <c r="E27" s="516">
        <v>0.20799999999999999</v>
      </c>
    </row>
    <row r="28" spans="1:8" ht="24" customHeight="1" x14ac:dyDescent="0.45">
      <c r="A28" s="268">
        <v>25</v>
      </c>
      <c r="B28" s="446" t="s">
        <v>491</v>
      </c>
      <c r="C28" s="512">
        <v>0.95599999999999996</v>
      </c>
      <c r="D28" s="515">
        <v>0.98499999999999999</v>
      </c>
      <c r="E28" s="516">
        <v>0.23300000000000001</v>
      </c>
    </row>
    <row r="29" spans="1:8" ht="24" customHeight="1" x14ac:dyDescent="0.45">
      <c r="A29" s="268">
        <v>26</v>
      </c>
      <c r="B29" s="446" t="s">
        <v>490</v>
      </c>
      <c r="C29" s="512">
        <v>0.95599999999999996</v>
      </c>
      <c r="D29" s="513">
        <v>0.98699999999999999</v>
      </c>
      <c r="E29" s="514">
        <v>0.183</v>
      </c>
    </row>
    <row r="30" spans="1:8" ht="24" customHeight="1" x14ac:dyDescent="0.45">
      <c r="A30" s="268">
        <v>27</v>
      </c>
      <c r="B30" s="446" t="s">
        <v>857</v>
      </c>
      <c r="C30" s="512">
        <v>0.95399999999999996</v>
      </c>
      <c r="D30" s="513">
        <v>0.99</v>
      </c>
      <c r="E30" s="514">
        <v>0.28999999999999998</v>
      </c>
    </row>
    <row r="31" spans="1:8" ht="24" customHeight="1" x14ac:dyDescent="0.45">
      <c r="A31" s="268">
        <v>28</v>
      </c>
      <c r="B31" s="446" t="s">
        <v>858</v>
      </c>
      <c r="C31" s="512">
        <v>0.94599999999999995</v>
      </c>
      <c r="D31" s="513">
        <v>0.98099999999999998</v>
      </c>
      <c r="E31" s="514">
        <v>0.21199999999999999</v>
      </c>
    </row>
    <row r="32" spans="1:8" ht="24" customHeight="1" x14ac:dyDescent="0.45">
      <c r="A32" s="268">
        <v>29</v>
      </c>
      <c r="B32" s="446" t="s">
        <v>859</v>
      </c>
      <c r="C32" s="512">
        <v>0.94299999999999995</v>
      </c>
      <c r="D32" s="517">
        <v>0.98799999999999999</v>
      </c>
      <c r="E32" s="518">
        <v>0.182</v>
      </c>
    </row>
    <row r="33" spans="1:3" ht="24" customHeight="1" x14ac:dyDescent="0.45">
      <c r="A33" s="97"/>
      <c r="B33" s="97"/>
      <c r="C33" s="97"/>
    </row>
    <row r="34" spans="1:3" x14ac:dyDescent="0.45">
      <c r="A34" s="172" t="s">
        <v>860</v>
      </c>
      <c r="B34" s="219"/>
      <c r="C34" s="519"/>
    </row>
    <row r="35" spans="1:3" x14ac:dyDescent="0.45">
      <c r="A35" s="520" t="s">
        <v>861</v>
      </c>
      <c r="B35" s="219"/>
      <c r="C35" s="219"/>
    </row>
  </sheetData>
  <mergeCells count="1">
    <mergeCell ref="C2:E2"/>
  </mergeCells>
  <phoneticPr fontId="3"/>
  <conditionalFormatting sqref="A15:C15 A22:C26 A6:C6 A8:C8 A7 C7 A11:C12 A13:E13 A17:C20 A29:C32 D30:E30">
    <cfRule type="expression" dxfId="135" priority="20" stopIfTrue="1">
      <formula>MOD(ROW(),2)=0</formula>
    </cfRule>
  </conditionalFormatting>
  <conditionalFormatting sqref="D6:E6 D11:E11 D18:E18 D22:E22 D24:E24 D26:E26 D32:E32">
    <cfRule type="expression" dxfId="134" priority="19" stopIfTrue="1">
      <formula>MOD(ROW(),2)=0</formula>
    </cfRule>
  </conditionalFormatting>
  <conditionalFormatting sqref="A9:C9">
    <cfRule type="expression" dxfId="133" priority="18" stopIfTrue="1">
      <formula>MOD(ROW(),2)=0</formula>
    </cfRule>
  </conditionalFormatting>
  <conditionalFormatting sqref="D9:E9">
    <cfRule type="expression" dxfId="132" priority="17" stopIfTrue="1">
      <formula>MOD(ROW(),2)=0</formula>
    </cfRule>
  </conditionalFormatting>
  <conditionalFormatting sqref="A14:C14">
    <cfRule type="expression" dxfId="131" priority="16" stopIfTrue="1">
      <formula>MOD(ROW(),2)=0</formula>
    </cfRule>
  </conditionalFormatting>
  <conditionalFormatting sqref="A21:C21">
    <cfRule type="expression" dxfId="130" priority="15" stopIfTrue="1">
      <formula>MOD(ROW(),2)=0</formula>
    </cfRule>
  </conditionalFormatting>
  <conditionalFormatting sqref="D21:E21">
    <cfRule type="expression" dxfId="129" priority="14" stopIfTrue="1">
      <formula>MOD(ROW(),2)=0</formula>
    </cfRule>
  </conditionalFormatting>
  <conditionalFormatting sqref="A5:C5">
    <cfRule type="expression" dxfId="128" priority="13" stopIfTrue="1">
      <formula>MOD(ROW(),2)=0</formula>
    </cfRule>
  </conditionalFormatting>
  <conditionalFormatting sqref="D8:E8">
    <cfRule type="expression" dxfId="127" priority="12" stopIfTrue="1">
      <formula>MOD(ROW(),2)=0</formula>
    </cfRule>
  </conditionalFormatting>
  <conditionalFormatting sqref="D14:E14">
    <cfRule type="expression" dxfId="126" priority="11" stopIfTrue="1">
      <formula>MOD(ROW(),2)=0</formula>
    </cfRule>
  </conditionalFormatting>
  <conditionalFormatting sqref="D17:E17">
    <cfRule type="expression" dxfId="125" priority="10" stopIfTrue="1">
      <formula>MOD(ROW(),2)=0</formula>
    </cfRule>
  </conditionalFormatting>
  <conditionalFormatting sqref="D20:E20">
    <cfRule type="expression" dxfId="124" priority="9" stopIfTrue="1">
      <formula>MOD(ROW(),2)=0</formula>
    </cfRule>
  </conditionalFormatting>
  <conditionalFormatting sqref="B7">
    <cfRule type="expression" dxfId="123" priority="8" stopIfTrue="1">
      <formula>MOD(ROW(),2)=0</formula>
    </cfRule>
  </conditionalFormatting>
  <conditionalFormatting sqref="A10:C10">
    <cfRule type="expression" dxfId="122" priority="7" stopIfTrue="1">
      <formula>MOD(ROW(),2)=0</formula>
    </cfRule>
  </conditionalFormatting>
  <conditionalFormatting sqref="D10:E10">
    <cfRule type="expression" dxfId="121" priority="6" stopIfTrue="1">
      <formula>MOD(ROW(),2)=0</formula>
    </cfRule>
  </conditionalFormatting>
  <conditionalFormatting sqref="A16:C16">
    <cfRule type="expression" dxfId="120" priority="5" stopIfTrue="1">
      <formula>MOD(ROW(),2)=0</formula>
    </cfRule>
  </conditionalFormatting>
  <conditionalFormatting sqref="D16:E16">
    <cfRule type="expression" dxfId="119" priority="4" stopIfTrue="1">
      <formula>MOD(ROW(),2)=0</formula>
    </cfRule>
  </conditionalFormatting>
  <conditionalFormatting sqref="A27:C27">
    <cfRule type="expression" dxfId="118" priority="3" stopIfTrue="1">
      <formula>MOD(ROW(),2)=0</formula>
    </cfRule>
  </conditionalFormatting>
  <conditionalFormatting sqref="A28:C28">
    <cfRule type="expression" dxfId="117" priority="2" stopIfTrue="1">
      <formula>MOD(ROW(),2)=0</formula>
    </cfRule>
  </conditionalFormatting>
  <conditionalFormatting sqref="D28:E28">
    <cfRule type="expression" dxfId="116" priority="1" stopIfTrue="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88" orientation="portrait" r:id="rId1"/>
  <headerFooter>
    <oddFooter>&amp;C56</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6E6C9-AB8A-4786-A8C4-DE8C1C002844}">
  <sheetPr>
    <tabColor rgb="FFFFFF00"/>
    <pageSetUpPr fitToPage="1"/>
  </sheetPr>
  <dimension ref="A1:E34"/>
  <sheetViews>
    <sheetView showWhiteSpace="0" view="pageBreakPreview" zoomScaleNormal="100" zoomScaleSheetLayoutView="100" workbookViewId="0">
      <selection activeCell="D14" sqref="D14"/>
    </sheetView>
  </sheetViews>
  <sheetFormatPr defaultColWidth="8.09765625" defaultRowHeight="18" x14ac:dyDescent="0.45"/>
  <cols>
    <col min="1" max="1" width="9.59765625" style="53" customWidth="1"/>
    <col min="2" max="2" width="18.59765625" style="47" customWidth="1"/>
    <col min="3" max="3" width="27.59765625" style="47" customWidth="1"/>
    <col min="4" max="5" width="8.09765625" style="47"/>
    <col min="6" max="6" width="12.296875" style="47" bestFit="1" customWidth="1"/>
    <col min="7" max="16384" width="8.09765625" style="47"/>
  </cols>
  <sheetData>
    <row r="1" spans="1:5" ht="25.5" customHeight="1" x14ac:dyDescent="0.45">
      <c r="A1" s="218" t="s">
        <v>628</v>
      </c>
      <c r="B1" s="98"/>
      <c r="C1" s="98"/>
      <c r="D1" s="98"/>
      <c r="E1" s="98"/>
    </row>
    <row r="2" spans="1:5" x14ac:dyDescent="0.45">
      <c r="A2" s="101"/>
      <c r="B2" s="98"/>
      <c r="C2" s="240" t="s">
        <v>722</v>
      </c>
      <c r="D2" s="98"/>
      <c r="E2" s="98"/>
    </row>
    <row r="3" spans="1:5" ht="24" customHeight="1" x14ac:dyDescent="0.45">
      <c r="A3" s="484" t="s">
        <v>461</v>
      </c>
      <c r="B3" s="485" t="s">
        <v>462</v>
      </c>
      <c r="C3" s="486" t="s">
        <v>760</v>
      </c>
      <c r="D3" s="98"/>
      <c r="E3" s="98"/>
    </row>
    <row r="4" spans="1:5" ht="24" customHeight="1" x14ac:dyDescent="0.45">
      <c r="A4" s="521">
        <v>1</v>
      </c>
      <c r="B4" s="522" t="s">
        <v>732</v>
      </c>
      <c r="C4" s="523">
        <v>21731723</v>
      </c>
      <c r="D4" s="98"/>
      <c r="E4" s="98"/>
    </row>
    <row r="5" spans="1:5" ht="24" customHeight="1" x14ac:dyDescent="0.45">
      <c r="A5" s="489">
        <v>2</v>
      </c>
      <c r="B5" s="524" t="s">
        <v>735</v>
      </c>
      <c r="C5" s="525">
        <v>15568798</v>
      </c>
      <c r="D5" s="98"/>
      <c r="E5" s="98"/>
    </row>
    <row r="6" spans="1:5" ht="24" customHeight="1" x14ac:dyDescent="0.45">
      <c r="A6" s="489">
        <v>3</v>
      </c>
      <c r="B6" s="524" t="s">
        <v>736</v>
      </c>
      <c r="C6" s="525">
        <v>12524456</v>
      </c>
      <c r="D6" s="98"/>
      <c r="E6" s="98"/>
    </row>
    <row r="7" spans="1:5" ht="24" customHeight="1" x14ac:dyDescent="0.45">
      <c r="A7" s="489">
        <v>4</v>
      </c>
      <c r="B7" s="524" t="s">
        <v>761</v>
      </c>
      <c r="C7" s="525">
        <v>11045498</v>
      </c>
      <c r="D7" s="98"/>
      <c r="E7" s="98"/>
    </row>
    <row r="8" spans="1:5" ht="24" customHeight="1" x14ac:dyDescent="0.45">
      <c r="A8" s="489">
        <v>5</v>
      </c>
      <c r="B8" s="524" t="s">
        <v>762</v>
      </c>
      <c r="C8" s="525">
        <v>8998821</v>
      </c>
      <c r="D8" s="98"/>
      <c r="E8" s="98"/>
    </row>
    <row r="9" spans="1:5" ht="24" customHeight="1" x14ac:dyDescent="0.45">
      <c r="A9" s="489">
        <v>6</v>
      </c>
      <c r="B9" s="524" t="s">
        <v>733</v>
      </c>
      <c r="C9" s="525">
        <v>6418742</v>
      </c>
      <c r="D9" s="98"/>
      <c r="E9" s="98"/>
    </row>
    <row r="10" spans="1:5" ht="24" customHeight="1" x14ac:dyDescent="0.45">
      <c r="A10" s="489">
        <v>7</v>
      </c>
      <c r="B10" s="524" t="s">
        <v>748</v>
      </c>
      <c r="C10" s="525">
        <v>6013815</v>
      </c>
      <c r="D10" s="98"/>
      <c r="E10" s="98"/>
    </row>
    <row r="11" spans="1:5" ht="24" customHeight="1" x14ac:dyDescent="0.45">
      <c r="A11" s="489">
        <v>8</v>
      </c>
      <c r="B11" s="524" t="s">
        <v>727</v>
      </c>
      <c r="C11" s="525">
        <v>5962908</v>
      </c>
      <c r="D11" s="98"/>
      <c r="E11" s="98"/>
    </row>
    <row r="12" spans="1:5" ht="24" customHeight="1" x14ac:dyDescent="0.45">
      <c r="A12" s="489">
        <v>9</v>
      </c>
      <c r="B12" s="524" t="s">
        <v>725</v>
      </c>
      <c r="C12" s="525">
        <v>5320781</v>
      </c>
      <c r="D12" s="98"/>
      <c r="E12" s="98"/>
    </row>
    <row r="13" spans="1:5" ht="24" customHeight="1" x14ac:dyDescent="0.45">
      <c r="A13" s="489">
        <v>10</v>
      </c>
      <c r="B13" s="524" t="s">
        <v>763</v>
      </c>
      <c r="C13" s="525">
        <v>5261476</v>
      </c>
      <c r="D13" s="98"/>
      <c r="E13" s="98"/>
    </row>
    <row r="14" spans="1:5" ht="24" customHeight="1" x14ac:dyDescent="0.45">
      <c r="A14" s="489">
        <v>11</v>
      </c>
      <c r="B14" s="524" t="s">
        <v>764</v>
      </c>
      <c r="C14" s="525">
        <v>4571150</v>
      </c>
      <c r="D14" s="98"/>
      <c r="E14" s="98"/>
    </row>
    <row r="15" spans="1:5" ht="24" customHeight="1" x14ac:dyDescent="0.45">
      <c r="A15" s="489">
        <v>12</v>
      </c>
      <c r="B15" s="524" t="s">
        <v>743</v>
      </c>
      <c r="C15" s="525">
        <v>4338168</v>
      </c>
      <c r="D15" s="98"/>
      <c r="E15" s="98"/>
    </row>
    <row r="16" spans="1:5" ht="24" customHeight="1" x14ac:dyDescent="0.45">
      <c r="A16" s="489">
        <v>13</v>
      </c>
      <c r="B16" s="524" t="s">
        <v>741</v>
      </c>
      <c r="C16" s="525">
        <v>4128496</v>
      </c>
      <c r="D16" s="98"/>
      <c r="E16" s="98"/>
    </row>
    <row r="17" spans="1:5" ht="24" customHeight="1" x14ac:dyDescent="0.45">
      <c r="A17" s="489">
        <v>14</v>
      </c>
      <c r="B17" s="524" t="s">
        <v>765</v>
      </c>
      <c r="C17" s="525">
        <v>3942556</v>
      </c>
      <c r="D17" s="98"/>
      <c r="E17" s="98"/>
    </row>
    <row r="18" spans="1:5" ht="24" customHeight="1" x14ac:dyDescent="0.45">
      <c r="A18" s="489">
        <v>15</v>
      </c>
      <c r="B18" s="524" t="s">
        <v>749</v>
      </c>
      <c r="C18" s="525">
        <v>3852271</v>
      </c>
      <c r="D18" s="98"/>
      <c r="E18" s="98"/>
    </row>
    <row r="19" spans="1:5" ht="24" customHeight="1" x14ac:dyDescent="0.45">
      <c r="A19" s="489">
        <v>16</v>
      </c>
      <c r="B19" s="524" t="s">
        <v>766</v>
      </c>
      <c r="C19" s="525">
        <v>3453232</v>
      </c>
      <c r="D19" s="98"/>
      <c r="E19" s="98"/>
    </row>
    <row r="20" spans="1:5" ht="24" customHeight="1" x14ac:dyDescent="0.45">
      <c r="A20" s="489">
        <v>17</v>
      </c>
      <c r="B20" s="524" t="s">
        <v>745</v>
      </c>
      <c r="C20" s="525">
        <v>3091378</v>
      </c>
      <c r="D20" s="98"/>
      <c r="E20" s="98"/>
    </row>
    <row r="21" spans="1:5" ht="24" customHeight="1" x14ac:dyDescent="0.45">
      <c r="A21" s="489">
        <v>18</v>
      </c>
      <c r="B21" s="524" t="s">
        <v>738</v>
      </c>
      <c r="C21" s="525">
        <v>2845825</v>
      </c>
      <c r="D21" s="98"/>
      <c r="E21" s="98"/>
    </row>
    <row r="22" spans="1:5" ht="24" customHeight="1" x14ac:dyDescent="0.45">
      <c r="A22" s="489">
        <v>19</v>
      </c>
      <c r="B22" s="524" t="s">
        <v>739</v>
      </c>
      <c r="C22" s="525">
        <v>2700374</v>
      </c>
      <c r="D22" s="98"/>
      <c r="E22" s="98"/>
    </row>
    <row r="23" spans="1:5" ht="24" customHeight="1" x14ac:dyDescent="0.45">
      <c r="A23" s="489">
        <v>20</v>
      </c>
      <c r="B23" s="524" t="s">
        <v>747</v>
      </c>
      <c r="C23" s="525">
        <v>2571545</v>
      </c>
      <c r="D23" s="98"/>
      <c r="E23" s="98"/>
    </row>
    <row r="24" spans="1:5" ht="24" customHeight="1" x14ac:dyDescent="0.45">
      <c r="A24" s="489">
        <v>21</v>
      </c>
      <c r="B24" s="524" t="s">
        <v>726</v>
      </c>
      <c r="C24" s="525">
        <v>2568699</v>
      </c>
      <c r="D24" s="98"/>
      <c r="E24" s="98"/>
    </row>
    <row r="25" spans="1:5" ht="24" customHeight="1" x14ac:dyDescent="0.45">
      <c r="A25" s="489">
        <v>22</v>
      </c>
      <c r="B25" s="524" t="s">
        <v>729</v>
      </c>
      <c r="C25" s="525">
        <v>2126400</v>
      </c>
      <c r="D25" s="98"/>
      <c r="E25" s="98"/>
    </row>
    <row r="26" spans="1:5" ht="24" customHeight="1" x14ac:dyDescent="0.45">
      <c r="A26" s="489">
        <v>23</v>
      </c>
      <c r="B26" s="524" t="s">
        <v>737</v>
      </c>
      <c r="C26" s="525">
        <v>1947216</v>
      </c>
      <c r="D26" s="98"/>
      <c r="E26" s="98"/>
    </row>
    <row r="27" spans="1:5" ht="24" customHeight="1" x14ac:dyDescent="0.45">
      <c r="A27" s="489">
        <v>24</v>
      </c>
      <c r="B27" s="524" t="s">
        <v>744</v>
      </c>
      <c r="C27" s="525">
        <v>1910615</v>
      </c>
      <c r="D27" s="98"/>
      <c r="E27" s="98"/>
    </row>
    <row r="28" spans="1:5" ht="24" customHeight="1" x14ac:dyDescent="0.45">
      <c r="A28" s="491">
        <v>25</v>
      </c>
      <c r="B28" s="526" t="s">
        <v>730</v>
      </c>
      <c r="C28" s="527">
        <v>1706544</v>
      </c>
      <c r="D28" s="98"/>
      <c r="E28" s="98"/>
    </row>
    <row r="29" spans="1:5" ht="24" customHeight="1" x14ac:dyDescent="0.45">
      <c r="A29" s="489">
        <v>26</v>
      </c>
      <c r="B29" s="524" t="s">
        <v>740</v>
      </c>
      <c r="C29" s="525">
        <v>1131113</v>
      </c>
      <c r="D29" s="98"/>
      <c r="E29" s="98"/>
    </row>
    <row r="30" spans="1:5" ht="24" customHeight="1" x14ac:dyDescent="0.45">
      <c r="A30" s="489">
        <v>27</v>
      </c>
      <c r="B30" s="524" t="s">
        <v>731</v>
      </c>
      <c r="C30" s="525">
        <v>932378</v>
      </c>
      <c r="D30" s="98"/>
      <c r="E30" s="120"/>
    </row>
    <row r="31" spans="1:5" ht="24" customHeight="1" x14ac:dyDescent="0.45">
      <c r="A31" s="489">
        <v>28</v>
      </c>
      <c r="B31" s="524" t="s">
        <v>724</v>
      </c>
      <c r="C31" s="525">
        <v>487403</v>
      </c>
      <c r="D31" s="98"/>
      <c r="E31" s="98"/>
    </row>
    <row r="32" spans="1:5" ht="24" customHeight="1" x14ac:dyDescent="0.45">
      <c r="A32" s="528">
        <v>29</v>
      </c>
      <c r="B32" s="529" t="s">
        <v>723</v>
      </c>
      <c r="C32" s="530">
        <v>4948</v>
      </c>
      <c r="D32" s="98"/>
      <c r="E32" s="98"/>
    </row>
    <row r="33" spans="1:5" ht="24" customHeight="1" x14ac:dyDescent="0.45">
      <c r="A33" s="101"/>
      <c r="B33" s="98"/>
      <c r="C33" s="98"/>
      <c r="D33" s="98"/>
      <c r="E33" s="98"/>
    </row>
    <row r="34" spans="1:5" x14ac:dyDescent="0.45">
      <c r="A34" s="172" t="s">
        <v>753</v>
      </c>
      <c r="B34" s="98"/>
      <c r="C34" s="98"/>
      <c r="D34" s="98"/>
      <c r="E34" s="98"/>
    </row>
  </sheetData>
  <phoneticPr fontId="3"/>
  <printOptions horizontalCentered="1" verticalCentered="1"/>
  <pageMargins left="0.70866141732283472" right="0.70866141732283472" top="0.74803149606299213" bottom="0.74803149606299213" header="0.31496062992125984" footer="0.31496062992125984"/>
  <pageSetup paperSize="9" scale="89" orientation="portrait" r:id="rId1"/>
  <headerFooter>
    <oddFooter>&amp;C58</oddFooter>
  </headerFooter>
  <tableParts count="1">
    <tablePart r:id="rId2"/>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63129-19DE-4AAC-8044-5AD6F7962CE5}">
  <sheetPr>
    <tabColor rgb="FFFFFF00"/>
    <pageSetUpPr fitToPage="1"/>
  </sheetPr>
  <dimension ref="A1:AE34"/>
  <sheetViews>
    <sheetView view="pageBreakPreview" zoomScaleNormal="100" zoomScaleSheetLayoutView="100" workbookViewId="0">
      <selection activeCell="D14" sqref="D14"/>
    </sheetView>
  </sheetViews>
  <sheetFormatPr defaultColWidth="8.09765625" defaultRowHeight="18" x14ac:dyDescent="0.45"/>
  <cols>
    <col min="1" max="1" width="9.59765625" style="53" customWidth="1"/>
    <col min="2" max="2" width="18.59765625" style="47" customWidth="1"/>
    <col min="3" max="3" width="27.59765625" style="53" customWidth="1"/>
    <col min="4" max="16384" width="8.09765625" style="47"/>
  </cols>
  <sheetData>
    <row r="1" spans="1:31" ht="25.5" customHeight="1" x14ac:dyDescent="0.45">
      <c r="A1" s="218" t="s">
        <v>767</v>
      </c>
      <c r="B1" s="98"/>
      <c r="C1" s="101"/>
      <c r="D1" s="98"/>
      <c r="E1" s="98"/>
      <c r="F1" s="98"/>
    </row>
    <row r="2" spans="1:31" x14ac:dyDescent="0.45">
      <c r="A2" s="101"/>
      <c r="B2" s="98"/>
      <c r="C2" s="240" t="s">
        <v>722</v>
      </c>
      <c r="D2" s="98"/>
      <c r="E2" s="98"/>
      <c r="F2" s="98"/>
    </row>
    <row r="3" spans="1:31" ht="24" customHeight="1" x14ac:dyDescent="0.45">
      <c r="A3" s="484" t="s">
        <v>461</v>
      </c>
      <c r="B3" s="485" t="s">
        <v>462</v>
      </c>
      <c r="C3" s="486" t="s">
        <v>690</v>
      </c>
      <c r="D3" s="98"/>
      <c r="E3" s="98"/>
      <c r="F3" s="98"/>
    </row>
    <row r="4" spans="1:31" ht="24" customHeight="1" x14ac:dyDescent="0.45">
      <c r="A4" s="521">
        <v>1</v>
      </c>
      <c r="B4" s="522" t="s">
        <v>768</v>
      </c>
      <c r="C4" s="531" t="s">
        <v>769</v>
      </c>
      <c r="D4" s="98"/>
      <c r="E4" s="98"/>
      <c r="F4" s="98"/>
    </row>
    <row r="5" spans="1:31" ht="24" customHeight="1" x14ac:dyDescent="0.45">
      <c r="A5" s="489">
        <v>1</v>
      </c>
      <c r="B5" s="524" t="s">
        <v>770</v>
      </c>
      <c r="C5" s="532" t="s">
        <v>769</v>
      </c>
      <c r="D5" s="98"/>
      <c r="E5" s="98"/>
      <c r="F5" s="98"/>
    </row>
    <row r="6" spans="1:31" ht="24" customHeight="1" x14ac:dyDescent="0.45">
      <c r="A6" s="489">
        <v>3</v>
      </c>
      <c r="B6" s="524" t="s">
        <v>520</v>
      </c>
      <c r="C6" s="532" t="s">
        <v>771</v>
      </c>
      <c r="D6" s="98"/>
      <c r="E6" s="98"/>
      <c r="F6" s="98"/>
    </row>
    <row r="7" spans="1:31" ht="24" customHeight="1" x14ac:dyDescent="0.45">
      <c r="A7" s="489">
        <v>4</v>
      </c>
      <c r="B7" s="524" t="s">
        <v>772</v>
      </c>
      <c r="C7" s="532" t="s">
        <v>773</v>
      </c>
      <c r="D7" s="98"/>
      <c r="E7" s="98"/>
      <c r="F7" s="98"/>
    </row>
    <row r="8" spans="1:31" s="56" customFormat="1" ht="24" customHeight="1" x14ac:dyDescent="0.45">
      <c r="A8" s="489">
        <v>5</v>
      </c>
      <c r="B8" s="524" t="s">
        <v>724</v>
      </c>
      <c r="C8" s="532" t="s">
        <v>774</v>
      </c>
      <c r="D8" s="98"/>
      <c r="E8" s="98"/>
      <c r="F8" s="98"/>
      <c r="G8" s="47"/>
      <c r="H8" s="47"/>
      <c r="I8" s="47"/>
      <c r="J8" s="47"/>
      <c r="K8" s="47"/>
      <c r="L8" s="47"/>
      <c r="M8" s="47"/>
      <c r="N8" s="47"/>
      <c r="O8" s="47"/>
      <c r="P8" s="47"/>
      <c r="Q8" s="47"/>
      <c r="R8" s="47"/>
      <c r="S8" s="47"/>
      <c r="T8" s="47"/>
      <c r="U8" s="47"/>
      <c r="V8" s="47"/>
      <c r="W8" s="47"/>
      <c r="X8" s="47"/>
      <c r="Y8" s="47"/>
      <c r="Z8" s="47"/>
      <c r="AA8" s="47"/>
      <c r="AB8" s="47"/>
      <c r="AC8" s="47"/>
      <c r="AD8" s="47"/>
      <c r="AE8" s="47"/>
    </row>
    <row r="9" spans="1:31" ht="24" customHeight="1" x14ac:dyDescent="0.45">
      <c r="A9" s="491">
        <v>6</v>
      </c>
      <c r="B9" s="526" t="s">
        <v>775</v>
      </c>
      <c r="C9" s="533" t="s">
        <v>776</v>
      </c>
      <c r="D9" s="98"/>
      <c r="E9" s="98"/>
      <c r="F9" s="98"/>
    </row>
    <row r="10" spans="1:31" ht="24" customHeight="1" x14ac:dyDescent="0.45">
      <c r="A10" s="489">
        <v>6</v>
      </c>
      <c r="B10" s="524" t="s">
        <v>777</v>
      </c>
      <c r="C10" s="532" t="s">
        <v>776</v>
      </c>
      <c r="D10" s="98"/>
      <c r="E10" s="98"/>
      <c r="F10" s="98"/>
    </row>
    <row r="11" spans="1:31" ht="24" customHeight="1" x14ac:dyDescent="0.45">
      <c r="A11" s="489">
        <v>8</v>
      </c>
      <c r="B11" s="524" t="s">
        <v>778</v>
      </c>
      <c r="C11" s="532" t="s">
        <v>779</v>
      </c>
      <c r="D11" s="98"/>
      <c r="E11" s="98"/>
      <c r="F11" s="98"/>
    </row>
    <row r="12" spans="1:31" ht="24" customHeight="1" x14ac:dyDescent="0.45">
      <c r="A12" s="489">
        <v>9</v>
      </c>
      <c r="B12" s="524" t="s">
        <v>740</v>
      </c>
      <c r="C12" s="532" t="s">
        <v>780</v>
      </c>
      <c r="D12" s="98"/>
      <c r="E12" s="98"/>
      <c r="F12" s="98"/>
    </row>
    <row r="13" spans="1:31" ht="24" customHeight="1" x14ac:dyDescent="0.45">
      <c r="A13" s="489">
        <v>10</v>
      </c>
      <c r="B13" s="524" t="s">
        <v>781</v>
      </c>
      <c r="C13" s="532" t="s">
        <v>782</v>
      </c>
      <c r="D13" s="98"/>
      <c r="E13" s="98"/>
      <c r="F13" s="98"/>
    </row>
    <row r="14" spans="1:31" ht="24" customHeight="1" x14ac:dyDescent="0.45">
      <c r="A14" s="489">
        <v>11</v>
      </c>
      <c r="B14" s="524" t="s">
        <v>783</v>
      </c>
      <c r="C14" s="532" t="s">
        <v>784</v>
      </c>
      <c r="D14" s="98"/>
      <c r="E14" s="98"/>
      <c r="F14" s="98"/>
    </row>
    <row r="15" spans="1:31" ht="24" customHeight="1" x14ac:dyDescent="0.45">
      <c r="A15" s="489">
        <v>12</v>
      </c>
      <c r="B15" s="524" t="s">
        <v>785</v>
      </c>
      <c r="C15" s="532" t="s">
        <v>786</v>
      </c>
      <c r="D15" s="98"/>
      <c r="E15" s="98"/>
      <c r="F15" s="98"/>
    </row>
    <row r="16" spans="1:31" ht="24" customHeight="1" x14ac:dyDescent="0.45">
      <c r="A16" s="489">
        <v>13</v>
      </c>
      <c r="B16" s="534" t="s">
        <v>787</v>
      </c>
      <c r="C16" s="535" t="s">
        <v>788</v>
      </c>
      <c r="D16" s="98"/>
      <c r="E16" s="98"/>
      <c r="F16" s="98"/>
    </row>
    <row r="17" spans="1:6" ht="24" customHeight="1" x14ac:dyDescent="0.45">
      <c r="A17" s="489">
        <v>14</v>
      </c>
      <c r="B17" s="524" t="s">
        <v>789</v>
      </c>
      <c r="C17" s="532" t="s">
        <v>790</v>
      </c>
      <c r="D17" s="98"/>
      <c r="E17" s="98"/>
      <c r="F17" s="98"/>
    </row>
    <row r="18" spans="1:6" ht="24" customHeight="1" x14ac:dyDescent="0.45">
      <c r="A18" s="489">
        <v>15</v>
      </c>
      <c r="B18" s="534" t="s">
        <v>791</v>
      </c>
      <c r="C18" s="535" t="s">
        <v>792</v>
      </c>
      <c r="D18" s="98"/>
      <c r="E18" s="98"/>
      <c r="F18" s="98"/>
    </row>
    <row r="19" spans="1:6" ht="24" customHeight="1" x14ac:dyDescent="0.45">
      <c r="A19" s="489">
        <v>16</v>
      </c>
      <c r="B19" s="524" t="s">
        <v>519</v>
      </c>
      <c r="C19" s="532" t="s">
        <v>793</v>
      </c>
      <c r="D19" s="98"/>
      <c r="E19" s="98"/>
      <c r="F19" s="98"/>
    </row>
    <row r="20" spans="1:6" ht="24" customHeight="1" x14ac:dyDescent="0.45">
      <c r="A20" s="489">
        <v>17</v>
      </c>
      <c r="B20" s="524" t="s">
        <v>794</v>
      </c>
      <c r="C20" s="532" t="s">
        <v>795</v>
      </c>
      <c r="D20" s="98"/>
      <c r="E20" s="98"/>
      <c r="F20" s="98"/>
    </row>
    <row r="21" spans="1:6" ht="24" customHeight="1" x14ac:dyDescent="0.45">
      <c r="A21" s="489">
        <v>18</v>
      </c>
      <c r="B21" s="524" t="s">
        <v>796</v>
      </c>
      <c r="C21" s="532" t="s">
        <v>797</v>
      </c>
      <c r="D21" s="98"/>
      <c r="E21" s="98"/>
      <c r="F21" s="98"/>
    </row>
    <row r="22" spans="1:6" ht="24" customHeight="1" x14ac:dyDescent="0.45">
      <c r="A22" s="489">
        <v>18</v>
      </c>
      <c r="B22" s="524" t="s">
        <v>537</v>
      </c>
      <c r="C22" s="532" t="s">
        <v>798</v>
      </c>
      <c r="D22" s="98"/>
      <c r="E22" s="98"/>
      <c r="F22" s="98"/>
    </row>
    <row r="23" spans="1:6" ht="24" customHeight="1" x14ac:dyDescent="0.45">
      <c r="A23" s="489">
        <v>20</v>
      </c>
      <c r="B23" s="524" t="s">
        <v>799</v>
      </c>
      <c r="C23" s="532" t="s">
        <v>800</v>
      </c>
      <c r="D23" s="98"/>
      <c r="E23" s="98"/>
      <c r="F23" s="98"/>
    </row>
    <row r="24" spans="1:6" ht="24" customHeight="1" x14ac:dyDescent="0.45">
      <c r="A24" s="489">
        <v>21</v>
      </c>
      <c r="B24" s="524" t="s">
        <v>536</v>
      </c>
      <c r="C24" s="532" t="s">
        <v>800</v>
      </c>
      <c r="D24" s="98"/>
      <c r="E24" s="98"/>
      <c r="F24" s="98"/>
    </row>
    <row r="25" spans="1:6" ht="24" customHeight="1" x14ac:dyDescent="0.45">
      <c r="A25" s="489">
        <v>22</v>
      </c>
      <c r="B25" s="524" t="s">
        <v>801</v>
      </c>
      <c r="C25" s="532" t="s">
        <v>802</v>
      </c>
      <c r="D25" s="98"/>
      <c r="E25" s="98"/>
      <c r="F25" s="98"/>
    </row>
    <row r="26" spans="1:6" ht="24" customHeight="1" x14ac:dyDescent="0.45">
      <c r="A26" s="489">
        <v>23</v>
      </c>
      <c r="B26" s="524" t="s">
        <v>803</v>
      </c>
      <c r="C26" s="532" t="s">
        <v>802</v>
      </c>
      <c r="D26" s="98"/>
      <c r="E26" s="98"/>
      <c r="F26" s="98"/>
    </row>
    <row r="27" spans="1:6" ht="24" customHeight="1" x14ac:dyDescent="0.45">
      <c r="A27" s="489">
        <v>24</v>
      </c>
      <c r="B27" s="524" t="s">
        <v>766</v>
      </c>
      <c r="C27" s="532" t="s">
        <v>804</v>
      </c>
      <c r="D27" s="98"/>
      <c r="E27" s="98"/>
      <c r="F27" s="98"/>
    </row>
    <row r="28" spans="1:6" ht="24" customHeight="1" x14ac:dyDescent="0.45">
      <c r="A28" s="489">
        <v>25</v>
      </c>
      <c r="B28" s="524" t="s">
        <v>805</v>
      </c>
      <c r="C28" s="532" t="s">
        <v>806</v>
      </c>
      <c r="D28" s="98"/>
      <c r="E28" s="98"/>
      <c r="F28" s="98"/>
    </row>
    <row r="29" spans="1:6" ht="24" customHeight="1" x14ac:dyDescent="0.45">
      <c r="A29" s="489">
        <v>26</v>
      </c>
      <c r="B29" s="524" t="s">
        <v>807</v>
      </c>
      <c r="C29" s="532" t="s">
        <v>808</v>
      </c>
      <c r="D29" s="98"/>
      <c r="E29" s="98"/>
      <c r="F29" s="98"/>
    </row>
    <row r="30" spans="1:6" ht="24" customHeight="1" x14ac:dyDescent="0.45">
      <c r="A30" s="489">
        <v>27</v>
      </c>
      <c r="B30" s="524" t="s">
        <v>763</v>
      </c>
      <c r="C30" s="532" t="s">
        <v>809</v>
      </c>
      <c r="D30" s="98"/>
      <c r="E30" s="98"/>
      <c r="F30" s="98"/>
    </row>
    <row r="31" spans="1:6" ht="24" customHeight="1" x14ac:dyDescent="0.45">
      <c r="A31" s="489">
        <v>28</v>
      </c>
      <c r="B31" s="524" t="s">
        <v>810</v>
      </c>
      <c r="C31" s="532" t="s">
        <v>811</v>
      </c>
      <c r="D31" s="98"/>
      <c r="E31" s="98"/>
      <c r="F31" s="98"/>
    </row>
    <row r="32" spans="1:6" ht="24" customHeight="1" x14ac:dyDescent="0.45">
      <c r="A32" s="528">
        <v>29</v>
      </c>
      <c r="B32" s="529" t="s">
        <v>812</v>
      </c>
      <c r="C32" s="536" t="s">
        <v>813</v>
      </c>
      <c r="D32" s="98"/>
      <c r="E32" s="98"/>
      <c r="F32" s="98"/>
    </row>
    <row r="33" spans="1:6" ht="24" customHeight="1" x14ac:dyDescent="0.45">
      <c r="A33" s="101"/>
      <c r="B33" s="98"/>
      <c r="C33" s="101"/>
      <c r="D33" s="98"/>
      <c r="E33" s="98"/>
      <c r="F33" s="98"/>
    </row>
    <row r="34" spans="1:6" x14ac:dyDescent="0.45">
      <c r="A34" s="163" t="s">
        <v>814</v>
      </c>
      <c r="B34" s="98"/>
      <c r="C34" s="101"/>
      <c r="D34" s="98"/>
      <c r="E34" s="98"/>
      <c r="F34" s="98"/>
    </row>
  </sheetData>
  <phoneticPr fontId="3"/>
  <printOptions horizontalCentered="1" verticalCentered="1"/>
  <pageMargins left="0.70866141732283472" right="0.70866141732283472" top="0.74803149606299213" bottom="0.74803149606299213" header="0.31496062992125984" footer="0.31496062992125984"/>
  <pageSetup paperSize="9" scale="89" orientation="portrait" r:id="rId1"/>
  <headerFooter>
    <oddFooter>&amp;C59</oddFooter>
  </headerFooter>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171C7-0FA3-4D06-A0B1-CFA1EC99494A}">
  <sheetPr>
    <tabColor rgb="FFFFFF00"/>
    <pageSetUpPr fitToPage="1"/>
  </sheetPr>
  <dimension ref="A1:F37"/>
  <sheetViews>
    <sheetView view="pageBreakPreview" zoomScaleNormal="100" zoomScaleSheetLayoutView="100" workbookViewId="0">
      <selection activeCell="D14" sqref="D14"/>
    </sheetView>
  </sheetViews>
  <sheetFormatPr defaultColWidth="8.09765625" defaultRowHeight="13.2" x14ac:dyDescent="0.45"/>
  <cols>
    <col min="1" max="1" width="9.59765625" style="22" customWidth="1"/>
    <col min="2" max="2" width="18.59765625" style="21" customWidth="1"/>
    <col min="3" max="3" width="27.59765625" style="21" customWidth="1"/>
    <col min="4" max="16384" width="8.09765625" style="21"/>
  </cols>
  <sheetData>
    <row r="1" spans="1:6" ht="25.5" customHeight="1" x14ac:dyDescent="0.45">
      <c r="A1" s="218" t="s">
        <v>509</v>
      </c>
      <c r="B1" s="98"/>
      <c r="C1" s="98"/>
      <c r="D1" s="98"/>
      <c r="E1" s="98"/>
      <c r="F1" s="98"/>
    </row>
    <row r="2" spans="1:6" x14ac:dyDescent="0.45">
      <c r="A2" s="101"/>
      <c r="B2" s="98"/>
      <c r="C2" s="537">
        <v>45017</v>
      </c>
      <c r="D2" s="98"/>
      <c r="E2" s="98"/>
      <c r="F2" s="98"/>
    </row>
    <row r="3" spans="1:6" s="22" customFormat="1" ht="24" customHeight="1" x14ac:dyDescent="0.45">
      <c r="A3" s="164" t="s">
        <v>461</v>
      </c>
      <c r="B3" s="164" t="s">
        <v>510</v>
      </c>
      <c r="C3" s="164" t="s">
        <v>511</v>
      </c>
      <c r="D3" s="101"/>
      <c r="E3" s="101"/>
      <c r="F3" s="101"/>
    </row>
    <row r="4" spans="1:6" ht="24" customHeight="1" x14ac:dyDescent="0.45">
      <c r="A4" s="538">
        <v>1</v>
      </c>
      <c r="B4" s="538" t="s">
        <v>512</v>
      </c>
      <c r="C4" s="539">
        <v>26.6</v>
      </c>
      <c r="D4" s="98"/>
      <c r="E4" s="98"/>
      <c r="F4" s="98"/>
    </row>
    <row r="5" spans="1:6" ht="24" customHeight="1" x14ac:dyDescent="0.45">
      <c r="A5" s="268">
        <v>2</v>
      </c>
      <c r="B5" s="268" t="s">
        <v>490</v>
      </c>
      <c r="C5" s="539">
        <v>25.7</v>
      </c>
      <c r="D5" s="98"/>
      <c r="E5" s="98"/>
      <c r="F5" s="98"/>
    </row>
    <row r="6" spans="1:6" ht="24" customHeight="1" x14ac:dyDescent="0.45">
      <c r="A6" s="538">
        <v>3</v>
      </c>
      <c r="B6" s="268" t="s">
        <v>513</v>
      </c>
      <c r="C6" s="539">
        <v>20.100000000000001</v>
      </c>
      <c r="D6" s="98"/>
      <c r="E6" s="98"/>
      <c r="F6" s="98"/>
    </row>
    <row r="7" spans="1:6" ht="24" customHeight="1" x14ac:dyDescent="0.45">
      <c r="A7" s="268">
        <v>4</v>
      </c>
      <c r="B7" s="268" t="s">
        <v>486</v>
      </c>
      <c r="C7" s="539">
        <v>19.8</v>
      </c>
      <c r="D7" s="98"/>
      <c r="E7" s="98"/>
      <c r="F7" s="98"/>
    </row>
    <row r="8" spans="1:6" ht="24" customHeight="1" x14ac:dyDescent="0.45">
      <c r="A8" s="538">
        <v>5</v>
      </c>
      <c r="B8" s="268" t="s">
        <v>492</v>
      </c>
      <c r="C8" s="539">
        <v>18.3</v>
      </c>
      <c r="D8" s="98"/>
      <c r="E8" s="98"/>
      <c r="F8" s="98"/>
    </row>
    <row r="9" spans="1:6" ht="24" customHeight="1" x14ac:dyDescent="0.45">
      <c r="A9" s="268">
        <v>6</v>
      </c>
      <c r="B9" s="268" t="s">
        <v>489</v>
      </c>
      <c r="C9" s="539">
        <v>18.2</v>
      </c>
      <c r="D9" s="98"/>
      <c r="E9" s="98"/>
      <c r="F9" s="98"/>
    </row>
    <row r="10" spans="1:6" ht="24" customHeight="1" x14ac:dyDescent="0.45">
      <c r="A10" s="268">
        <v>7</v>
      </c>
      <c r="B10" s="268" t="s">
        <v>488</v>
      </c>
      <c r="C10" s="539">
        <v>17.8</v>
      </c>
      <c r="D10" s="98"/>
      <c r="E10" s="98"/>
      <c r="F10" s="98"/>
    </row>
    <row r="11" spans="1:6" ht="24" customHeight="1" x14ac:dyDescent="0.45">
      <c r="A11" s="268">
        <v>8</v>
      </c>
      <c r="B11" s="268" t="s">
        <v>485</v>
      </c>
      <c r="C11" s="539">
        <v>15.5</v>
      </c>
      <c r="D11" s="98"/>
      <c r="E11" s="98"/>
      <c r="F11" s="98"/>
    </row>
    <row r="12" spans="1:6" ht="24" customHeight="1" x14ac:dyDescent="0.45">
      <c r="A12" s="538">
        <v>9</v>
      </c>
      <c r="B12" s="268" t="s">
        <v>483</v>
      </c>
      <c r="C12" s="539">
        <v>14.8</v>
      </c>
      <c r="D12" s="98"/>
      <c r="E12" s="98"/>
      <c r="F12" s="98"/>
    </row>
    <row r="13" spans="1:6" ht="24" customHeight="1" x14ac:dyDescent="0.45">
      <c r="A13" s="268">
        <v>10</v>
      </c>
      <c r="B13" s="268" t="s">
        <v>487</v>
      </c>
      <c r="C13" s="539">
        <v>14</v>
      </c>
      <c r="D13" s="98"/>
      <c r="E13" s="98"/>
      <c r="F13" s="98"/>
    </row>
    <row r="14" spans="1:6" ht="24" customHeight="1" x14ac:dyDescent="0.45">
      <c r="A14" s="538">
        <v>11</v>
      </c>
      <c r="B14" s="268" t="s">
        <v>478</v>
      </c>
      <c r="C14" s="539">
        <v>12.8</v>
      </c>
      <c r="D14" s="98"/>
      <c r="E14" s="98"/>
      <c r="F14" s="98"/>
    </row>
    <row r="15" spans="1:6" ht="24" customHeight="1" x14ac:dyDescent="0.45">
      <c r="A15" s="268">
        <v>12</v>
      </c>
      <c r="B15" s="268" t="s">
        <v>506</v>
      </c>
      <c r="C15" s="539">
        <v>12.7</v>
      </c>
      <c r="D15" s="98"/>
      <c r="E15" s="98"/>
      <c r="F15" s="98"/>
    </row>
    <row r="16" spans="1:6" ht="24" customHeight="1" x14ac:dyDescent="0.45">
      <c r="A16" s="538">
        <v>13</v>
      </c>
      <c r="B16" s="268" t="s">
        <v>480</v>
      </c>
      <c r="C16" s="539">
        <v>12.4</v>
      </c>
      <c r="D16" s="98"/>
      <c r="E16" s="98"/>
      <c r="F16" s="98"/>
    </row>
    <row r="17" spans="1:6" ht="24" customHeight="1" x14ac:dyDescent="0.45">
      <c r="A17" s="268">
        <v>14</v>
      </c>
      <c r="B17" s="268" t="s">
        <v>475</v>
      </c>
      <c r="C17" s="539">
        <v>11.9</v>
      </c>
      <c r="D17" s="98"/>
      <c r="E17" s="98"/>
      <c r="F17" s="98"/>
    </row>
    <row r="18" spans="1:6" ht="24" customHeight="1" x14ac:dyDescent="0.45">
      <c r="A18" s="268">
        <v>15</v>
      </c>
      <c r="B18" s="268" t="s">
        <v>476</v>
      </c>
      <c r="C18" s="539">
        <v>11.9</v>
      </c>
      <c r="D18" s="98"/>
      <c r="E18" s="98"/>
      <c r="F18" s="98"/>
    </row>
    <row r="19" spans="1:6" ht="24" customHeight="1" x14ac:dyDescent="0.45">
      <c r="A19" s="268">
        <v>16</v>
      </c>
      <c r="B19" s="268" t="s">
        <v>466</v>
      </c>
      <c r="C19" s="539">
        <v>11.7</v>
      </c>
      <c r="D19" s="98"/>
      <c r="E19" s="98"/>
      <c r="F19" s="98"/>
    </row>
    <row r="20" spans="1:6" ht="24" customHeight="1" x14ac:dyDescent="0.45">
      <c r="A20" s="538">
        <v>17</v>
      </c>
      <c r="B20" s="268" t="s">
        <v>481</v>
      </c>
      <c r="C20" s="539">
        <v>11.2</v>
      </c>
      <c r="D20" s="98"/>
      <c r="E20" s="98"/>
      <c r="F20" s="98"/>
    </row>
    <row r="21" spans="1:6" ht="24" customHeight="1" x14ac:dyDescent="0.45">
      <c r="A21" s="268">
        <v>18</v>
      </c>
      <c r="B21" s="268" t="s">
        <v>479</v>
      </c>
      <c r="C21" s="539">
        <v>11.1</v>
      </c>
      <c r="D21" s="98"/>
      <c r="E21" s="98"/>
      <c r="F21" s="98"/>
    </row>
    <row r="22" spans="1:6" ht="24" customHeight="1" x14ac:dyDescent="0.45">
      <c r="A22" s="268">
        <v>19</v>
      </c>
      <c r="B22" s="268" t="s">
        <v>482</v>
      </c>
      <c r="C22" s="539">
        <v>11.1</v>
      </c>
      <c r="D22" s="98"/>
      <c r="E22" s="98"/>
      <c r="F22" s="98"/>
    </row>
    <row r="23" spans="1:6" ht="24" customHeight="1" x14ac:dyDescent="0.45">
      <c r="A23" s="268">
        <v>20</v>
      </c>
      <c r="B23" s="268" t="s">
        <v>472</v>
      </c>
      <c r="C23" s="539">
        <v>10.8</v>
      </c>
      <c r="D23" s="98"/>
      <c r="E23" s="98"/>
      <c r="F23" s="98"/>
    </row>
    <row r="24" spans="1:6" ht="24" customHeight="1" x14ac:dyDescent="0.45">
      <c r="A24" s="538">
        <v>21</v>
      </c>
      <c r="B24" s="268" t="s">
        <v>473</v>
      </c>
      <c r="C24" s="539">
        <v>9.8000000000000007</v>
      </c>
      <c r="D24" s="98"/>
      <c r="E24" s="98"/>
      <c r="F24" s="98"/>
    </row>
    <row r="25" spans="1:6" ht="24" customHeight="1" x14ac:dyDescent="0.45">
      <c r="A25" s="268">
        <v>22</v>
      </c>
      <c r="B25" s="268" t="s">
        <v>471</v>
      </c>
      <c r="C25" s="539">
        <v>9.5</v>
      </c>
      <c r="D25" s="98"/>
      <c r="E25" s="98"/>
      <c r="F25" s="98"/>
    </row>
    <row r="26" spans="1:6" ht="24" customHeight="1" x14ac:dyDescent="0.45">
      <c r="A26" s="268">
        <v>23</v>
      </c>
      <c r="B26" s="268" t="s">
        <v>468</v>
      </c>
      <c r="C26" s="539">
        <v>9</v>
      </c>
      <c r="D26" s="98"/>
      <c r="E26" s="98"/>
      <c r="F26" s="98"/>
    </row>
    <row r="27" spans="1:6" ht="24" customHeight="1" x14ac:dyDescent="0.45">
      <c r="A27" s="268">
        <v>24</v>
      </c>
      <c r="B27" s="268" t="s">
        <v>474</v>
      </c>
      <c r="C27" s="539">
        <v>9</v>
      </c>
      <c r="D27" s="98"/>
      <c r="E27" s="98"/>
      <c r="F27" s="98"/>
    </row>
    <row r="28" spans="1:6" ht="24" customHeight="1" x14ac:dyDescent="0.45">
      <c r="A28" s="508">
        <v>25</v>
      </c>
      <c r="B28" s="508" t="s">
        <v>465</v>
      </c>
      <c r="C28" s="540">
        <v>8.6999999999999993</v>
      </c>
      <c r="D28" s="98"/>
      <c r="E28" s="98"/>
      <c r="F28" s="98"/>
    </row>
    <row r="29" spans="1:6" ht="24" customHeight="1" x14ac:dyDescent="0.45">
      <c r="A29" s="268">
        <v>26</v>
      </c>
      <c r="B29" s="268" t="s">
        <v>464</v>
      </c>
      <c r="C29" s="539">
        <v>8.1999999999999993</v>
      </c>
      <c r="D29" s="98"/>
      <c r="E29" s="98"/>
      <c r="F29" s="98"/>
    </row>
    <row r="30" spans="1:6" ht="24" customHeight="1" x14ac:dyDescent="0.45">
      <c r="A30" s="268">
        <v>27</v>
      </c>
      <c r="B30" s="268" t="s">
        <v>467</v>
      </c>
      <c r="C30" s="539">
        <v>8.1</v>
      </c>
      <c r="D30" s="98"/>
      <c r="E30" s="98"/>
      <c r="F30" s="98"/>
    </row>
    <row r="31" spans="1:6" ht="24" customHeight="1" x14ac:dyDescent="0.45">
      <c r="A31" s="268">
        <v>28</v>
      </c>
      <c r="B31" s="268" t="s">
        <v>470</v>
      </c>
      <c r="C31" s="539">
        <v>8</v>
      </c>
      <c r="D31" s="98"/>
      <c r="E31" s="98"/>
      <c r="F31" s="98"/>
    </row>
    <row r="32" spans="1:6" ht="24" customHeight="1" x14ac:dyDescent="0.45">
      <c r="A32" s="538">
        <v>29</v>
      </c>
      <c r="B32" s="268" t="s">
        <v>469</v>
      </c>
      <c r="C32" s="539">
        <v>7.5</v>
      </c>
      <c r="D32" s="98"/>
      <c r="E32" s="98"/>
      <c r="F32" s="98"/>
    </row>
    <row r="33" spans="1:6" ht="24" customHeight="1" x14ac:dyDescent="0.45">
      <c r="A33" s="677" t="s">
        <v>514</v>
      </c>
      <c r="B33" s="677"/>
      <c r="C33" s="541">
        <v>11</v>
      </c>
      <c r="D33" s="98"/>
      <c r="E33" s="98"/>
      <c r="F33" s="98"/>
    </row>
    <row r="34" spans="1:6" ht="12" customHeight="1" x14ac:dyDescent="0.45">
      <c r="A34" s="97"/>
      <c r="B34" s="97"/>
      <c r="C34" s="97"/>
      <c r="D34" s="98"/>
      <c r="E34" s="98"/>
      <c r="F34" s="98"/>
    </row>
    <row r="35" spans="1:6" x14ac:dyDescent="0.45">
      <c r="A35" s="678" t="s">
        <v>515</v>
      </c>
      <c r="B35" s="678"/>
      <c r="C35" s="678"/>
      <c r="D35" s="678"/>
      <c r="E35" s="678"/>
      <c r="F35" s="678"/>
    </row>
    <row r="36" spans="1:6" x14ac:dyDescent="0.45">
      <c r="A36" s="620" t="s">
        <v>516</v>
      </c>
      <c r="B36" s="620"/>
      <c r="C36" s="620"/>
      <c r="D36" s="98"/>
      <c r="E36" s="98"/>
      <c r="F36" s="98"/>
    </row>
    <row r="37" spans="1:6" x14ac:dyDescent="0.45">
      <c r="A37" s="23"/>
    </row>
  </sheetData>
  <mergeCells count="3">
    <mergeCell ref="A33:B33"/>
    <mergeCell ref="A35:F35"/>
    <mergeCell ref="A36:C36"/>
  </mergeCells>
  <phoneticPr fontId="3"/>
  <conditionalFormatting sqref="A4:C5 B7:C10 A6:A10 A11:C27 A29:C30 A32:C32 A31">
    <cfRule type="expression" dxfId="101" priority="4" stopIfTrue="1">
      <formula>MOD(ROW(),2)=0</formula>
    </cfRule>
  </conditionalFormatting>
  <conditionalFormatting sqref="B6:C6">
    <cfRule type="expression" dxfId="100" priority="3" stopIfTrue="1">
      <formula>MOD(ROW(),2)=0</formula>
    </cfRule>
  </conditionalFormatting>
  <conditionalFormatting sqref="A33:C33">
    <cfRule type="expression" dxfId="99" priority="1" stopIfTrue="1">
      <formula>MOD(ROW(),2)=0</formula>
    </cfRule>
  </conditionalFormatting>
  <conditionalFormatting sqref="B31:C31">
    <cfRule type="expression" dxfId="98" priority="2" stopIfTrue="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87" orientation="portrait" r:id="rId1"/>
  <headerFooter>
    <oddFooter>&amp;C60</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5EA1B-A3A8-49D1-BC87-B6E7BEC865F2}">
  <sheetPr>
    <tabColor rgb="FFFFFF00"/>
    <pageSetUpPr fitToPage="1"/>
  </sheetPr>
  <dimension ref="A1:F37"/>
  <sheetViews>
    <sheetView view="pageBreakPreview" zoomScaleNormal="100" zoomScaleSheetLayoutView="100" workbookViewId="0">
      <selection activeCell="D14" sqref="D14"/>
    </sheetView>
  </sheetViews>
  <sheetFormatPr defaultColWidth="8.09765625" defaultRowHeight="13.2" x14ac:dyDescent="0.45"/>
  <cols>
    <col min="1" max="1" width="9.59765625" style="22" customWidth="1"/>
    <col min="2" max="2" width="18.59765625" style="21" customWidth="1"/>
    <col min="3" max="3" width="27.59765625" style="21" customWidth="1"/>
    <col min="4" max="16384" width="8.09765625" style="21"/>
  </cols>
  <sheetData>
    <row r="1" spans="1:6" ht="25.5" customHeight="1" x14ac:dyDescent="0.45">
      <c r="A1" s="218" t="s">
        <v>517</v>
      </c>
      <c r="B1" s="98"/>
      <c r="C1" s="98"/>
      <c r="D1" s="98"/>
      <c r="E1" s="98"/>
      <c r="F1" s="98"/>
    </row>
    <row r="2" spans="1:6" x14ac:dyDescent="0.45">
      <c r="A2" s="101"/>
      <c r="B2" s="98"/>
      <c r="C2" s="537">
        <v>45200</v>
      </c>
      <c r="D2" s="98"/>
      <c r="E2" s="98"/>
      <c r="F2" s="98"/>
    </row>
    <row r="3" spans="1:6" ht="24" customHeight="1" x14ac:dyDescent="0.45">
      <c r="A3" s="164" t="s">
        <v>461</v>
      </c>
      <c r="B3" s="164" t="s">
        <v>462</v>
      </c>
      <c r="C3" s="164" t="s">
        <v>518</v>
      </c>
      <c r="D3" s="98"/>
      <c r="E3" s="98"/>
      <c r="F3" s="98"/>
    </row>
    <row r="4" spans="1:6" ht="24" customHeight="1" x14ac:dyDescent="0.45">
      <c r="A4" s="268">
        <v>1</v>
      </c>
      <c r="B4" s="542" t="s">
        <v>519</v>
      </c>
      <c r="C4" s="543">
        <v>16.5</v>
      </c>
      <c r="D4" s="98"/>
      <c r="E4" s="98"/>
      <c r="F4" s="98"/>
    </row>
    <row r="5" spans="1:6" ht="24" customHeight="1" x14ac:dyDescent="0.45">
      <c r="A5" s="268">
        <v>2</v>
      </c>
      <c r="B5" s="542" t="s">
        <v>520</v>
      </c>
      <c r="C5" s="543">
        <v>14</v>
      </c>
      <c r="D5" s="98"/>
      <c r="E5" s="98"/>
      <c r="F5" s="98"/>
    </row>
    <row r="6" spans="1:6" ht="24" customHeight="1" x14ac:dyDescent="0.45">
      <c r="A6" s="466">
        <v>3</v>
      </c>
      <c r="B6" s="544" t="s">
        <v>465</v>
      </c>
      <c r="C6" s="477">
        <v>13.6</v>
      </c>
      <c r="D6" s="98"/>
      <c r="E6" s="98"/>
      <c r="F6" s="98"/>
    </row>
    <row r="7" spans="1:6" ht="24" customHeight="1" x14ac:dyDescent="0.45">
      <c r="A7" s="268">
        <v>4</v>
      </c>
      <c r="B7" s="542" t="s">
        <v>475</v>
      </c>
      <c r="C7" s="543">
        <v>13.4</v>
      </c>
      <c r="D7" s="98"/>
      <c r="E7" s="98"/>
      <c r="F7" s="98"/>
    </row>
    <row r="8" spans="1:6" ht="24" customHeight="1" x14ac:dyDescent="0.45">
      <c r="A8" s="268">
        <v>5</v>
      </c>
      <c r="B8" s="542" t="s">
        <v>521</v>
      </c>
      <c r="C8" s="543">
        <v>13.4</v>
      </c>
      <c r="D8" s="98"/>
      <c r="E8" s="98"/>
      <c r="F8" s="98"/>
    </row>
    <row r="9" spans="1:6" ht="24" customHeight="1" x14ac:dyDescent="0.45">
      <c r="A9" s="268">
        <v>6</v>
      </c>
      <c r="B9" s="542" t="s">
        <v>468</v>
      </c>
      <c r="C9" s="543">
        <v>12.7</v>
      </c>
      <c r="D9" s="98"/>
      <c r="E9" s="98"/>
      <c r="F9" s="98"/>
    </row>
    <row r="10" spans="1:6" ht="24" customHeight="1" x14ac:dyDescent="0.45">
      <c r="A10" s="268">
        <v>7</v>
      </c>
      <c r="B10" s="542" t="s">
        <v>470</v>
      </c>
      <c r="C10" s="543">
        <v>12.2</v>
      </c>
      <c r="D10" s="98"/>
      <c r="E10" s="98"/>
      <c r="F10" s="98"/>
    </row>
    <row r="11" spans="1:6" ht="24" customHeight="1" x14ac:dyDescent="0.45">
      <c r="A11" s="268">
        <v>8</v>
      </c>
      <c r="B11" s="542" t="s">
        <v>466</v>
      </c>
      <c r="C11" s="543">
        <v>12.1</v>
      </c>
      <c r="D11" s="98"/>
      <c r="E11" s="98"/>
      <c r="F11" s="98"/>
    </row>
    <row r="12" spans="1:6" ht="24" customHeight="1" x14ac:dyDescent="0.45">
      <c r="A12" s="472">
        <v>9</v>
      </c>
      <c r="B12" s="545" t="s">
        <v>467</v>
      </c>
      <c r="C12" s="546">
        <v>11.9</v>
      </c>
      <c r="D12" s="98"/>
      <c r="E12" s="98"/>
      <c r="F12" s="98"/>
    </row>
    <row r="13" spans="1:6" ht="24" customHeight="1" x14ac:dyDescent="0.45">
      <c r="A13" s="268">
        <v>10</v>
      </c>
      <c r="B13" s="542" t="s">
        <v>472</v>
      </c>
      <c r="C13" s="543">
        <v>11.8</v>
      </c>
      <c r="D13" s="98"/>
      <c r="E13" s="98"/>
      <c r="F13" s="98"/>
    </row>
    <row r="14" spans="1:6" ht="24" customHeight="1" x14ac:dyDescent="0.45">
      <c r="A14" s="268">
        <v>11</v>
      </c>
      <c r="B14" s="542" t="s">
        <v>476</v>
      </c>
      <c r="C14" s="543">
        <v>11.7</v>
      </c>
      <c r="D14" s="98"/>
      <c r="E14" s="98"/>
      <c r="F14" s="98"/>
    </row>
    <row r="15" spans="1:6" ht="24" customHeight="1" x14ac:dyDescent="0.45">
      <c r="A15" s="268">
        <v>12</v>
      </c>
      <c r="B15" s="542" t="s">
        <v>481</v>
      </c>
      <c r="C15" s="543">
        <v>11.6</v>
      </c>
      <c r="D15" s="98"/>
      <c r="E15" s="98"/>
      <c r="F15" s="98"/>
    </row>
    <row r="16" spans="1:6" ht="24" customHeight="1" x14ac:dyDescent="0.45">
      <c r="A16" s="472">
        <v>13</v>
      </c>
      <c r="B16" s="542" t="s">
        <v>471</v>
      </c>
      <c r="C16" s="543">
        <v>11.5</v>
      </c>
      <c r="D16" s="98"/>
      <c r="E16" s="98"/>
      <c r="F16" s="98"/>
    </row>
    <row r="17" spans="1:6" ht="24" customHeight="1" x14ac:dyDescent="0.45">
      <c r="A17" s="268">
        <v>14</v>
      </c>
      <c r="B17" s="542" t="s">
        <v>479</v>
      </c>
      <c r="C17" s="543">
        <v>11.3</v>
      </c>
      <c r="D17" s="98"/>
      <c r="E17" s="98"/>
      <c r="F17" s="98"/>
    </row>
    <row r="18" spans="1:6" ht="24" customHeight="1" x14ac:dyDescent="0.45">
      <c r="A18" s="472">
        <v>15</v>
      </c>
      <c r="B18" s="542" t="s">
        <v>469</v>
      </c>
      <c r="C18" s="543">
        <v>11.2</v>
      </c>
      <c r="D18" s="98"/>
      <c r="E18" s="98"/>
      <c r="F18" s="98"/>
    </row>
    <row r="19" spans="1:6" ht="24" customHeight="1" x14ac:dyDescent="0.45">
      <c r="A19" s="268">
        <v>16</v>
      </c>
      <c r="B19" s="542" t="s">
        <v>522</v>
      </c>
      <c r="C19" s="543">
        <v>11.1</v>
      </c>
      <c r="D19" s="98"/>
      <c r="E19" s="98"/>
      <c r="F19" s="98"/>
    </row>
    <row r="20" spans="1:6" ht="24" customHeight="1" x14ac:dyDescent="0.45">
      <c r="A20" s="472">
        <v>17</v>
      </c>
      <c r="B20" s="542" t="s">
        <v>480</v>
      </c>
      <c r="C20" s="543">
        <v>10.9</v>
      </c>
      <c r="D20" s="98"/>
      <c r="E20" s="98"/>
      <c r="F20" s="98"/>
    </row>
    <row r="21" spans="1:6" ht="24" customHeight="1" x14ac:dyDescent="0.45">
      <c r="A21" s="268">
        <v>18</v>
      </c>
      <c r="B21" s="542" t="s">
        <v>506</v>
      </c>
      <c r="C21" s="543">
        <v>10.7</v>
      </c>
      <c r="D21" s="98"/>
      <c r="E21" s="98"/>
      <c r="F21" s="98"/>
    </row>
    <row r="22" spans="1:6" ht="24" customHeight="1" x14ac:dyDescent="0.45">
      <c r="A22" s="472">
        <v>19</v>
      </c>
      <c r="B22" s="542" t="s">
        <v>483</v>
      </c>
      <c r="C22" s="543">
        <v>10.1</v>
      </c>
      <c r="D22" s="98"/>
      <c r="E22" s="98"/>
      <c r="F22" s="98"/>
    </row>
    <row r="23" spans="1:6" ht="24" customHeight="1" x14ac:dyDescent="0.45">
      <c r="A23" s="268">
        <v>20</v>
      </c>
      <c r="B23" s="542" t="s">
        <v>485</v>
      </c>
      <c r="C23" s="543">
        <v>9.6999999999999993</v>
      </c>
      <c r="D23" s="98"/>
      <c r="E23" s="98"/>
      <c r="F23" s="98"/>
    </row>
    <row r="24" spans="1:6" ht="24" customHeight="1" x14ac:dyDescent="0.45">
      <c r="A24" s="472">
        <v>21</v>
      </c>
      <c r="B24" s="542" t="s">
        <v>489</v>
      </c>
      <c r="C24" s="543">
        <v>9.24</v>
      </c>
      <c r="D24" s="98"/>
      <c r="E24" s="98"/>
      <c r="F24" s="98"/>
    </row>
    <row r="25" spans="1:6" ht="24" customHeight="1" x14ac:dyDescent="0.45">
      <c r="A25" s="268">
        <v>22</v>
      </c>
      <c r="B25" s="542" t="s">
        <v>484</v>
      </c>
      <c r="C25" s="543">
        <v>8.6999999999999993</v>
      </c>
      <c r="D25" s="98"/>
      <c r="E25" s="98"/>
      <c r="F25" s="98"/>
    </row>
    <row r="26" spans="1:6" ht="24" customHeight="1" x14ac:dyDescent="0.45">
      <c r="A26" s="472">
        <v>23</v>
      </c>
      <c r="B26" s="542" t="s">
        <v>482</v>
      </c>
      <c r="C26" s="543">
        <v>8.1999999999999993</v>
      </c>
      <c r="D26" s="98"/>
      <c r="E26" s="98"/>
      <c r="F26" s="98"/>
    </row>
    <row r="27" spans="1:6" ht="24" customHeight="1" x14ac:dyDescent="0.45">
      <c r="A27" s="268">
        <v>24</v>
      </c>
      <c r="B27" s="542" t="s">
        <v>486</v>
      </c>
      <c r="C27" s="543">
        <v>8.1999999999999993</v>
      </c>
      <c r="D27" s="98"/>
      <c r="E27" s="98"/>
      <c r="F27" s="98"/>
    </row>
    <row r="28" spans="1:6" ht="24" customHeight="1" x14ac:dyDescent="0.45">
      <c r="A28" s="472">
        <v>25</v>
      </c>
      <c r="B28" s="542" t="s">
        <v>523</v>
      </c>
      <c r="C28" s="543">
        <v>7.9</v>
      </c>
      <c r="D28" s="98"/>
      <c r="E28" s="98"/>
      <c r="F28" s="98"/>
    </row>
    <row r="29" spans="1:6" ht="24" customHeight="1" x14ac:dyDescent="0.45">
      <c r="A29" s="268">
        <v>26</v>
      </c>
      <c r="B29" s="542" t="s">
        <v>524</v>
      </c>
      <c r="C29" s="543">
        <v>7.8</v>
      </c>
      <c r="D29" s="98"/>
      <c r="E29" s="98"/>
      <c r="F29" s="98"/>
    </row>
    <row r="30" spans="1:6" ht="24" customHeight="1" x14ac:dyDescent="0.45">
      <c r="A30" s="472">
        <v>27</v>
      </c>
      <c r="B30" s="542" t="s">
        <v>487</v>
      </c>
      <c r="C30" s="543">
        <v>7</v>
      </c>
      <c r="D30" s="98"/>
      <c r="E30" s="98"/>
      <c r="F30" s="98"/>
    </row>
    <row r="31" spans="1:6" ht="24" customHeight="1" x14ac:dyDescent="0.45">
      <c r="A31" s="268">
        <v>28</v>
      </c>
      <c r="B31" s="542" t="s">
        <v>492</v>
      </c>
      <c r="C31" s="543">
        <v>6.5</v>
      </c>
      <c r="D31" s="98"/>
      <c r="E31" s="98"/>
      <c r="F31" s="98"/>
    </row>
    <row r="32" spans="1:6" ht="24" customHeight="1" x14ac:dyDescent="0.45">
      <c r="A32" s="472">
        <v>29</v>
      </c>
      <c r="B32" s="542" t="s">
        <v>525</v>
      </c>
      <c r="C32" s="543">
        <v>5.4</v>
      </c>
      <c r="D32" s="98"/>
      <c r="E32" s="98"/>
      <c r="F32" s="98"/>
    </row>
    <row r="33" spans="1:6" ht="24" customHeight="1" x14ac:dyDescent="0.45">
      <c r="A33" s="677" t="s">
        <v>526</v>
      </c>
      <c r="B33" s="677"/>
      <c r="C33" s="543">
        <v>11.5</v>
      </c>
      <c r="D33" s="98"/>
      <c r="E33" s="98"/>
      <c r="F33" s="98"/>
    </row>
    <row r="34" spans="1:6" x14ac:dyDescent="0.45">
      <c r="A34" s="101"/>
      <c r="B34" s="98"/>
      <c r="C34" s="24"/>
      <c r="D34" s="98"/>
      <c r="E34" s="98"/>
      <c r="F34" s="98"/>
    </row>
    <row r="35" spans="1:6" x14ac:dyDescent="0.45">
      <c r="A35" s="172" t="s">
        <v>494</v>
      </c>
      <c r="B35" s="98"/>
      <c r="C35" s="24"/>
      <c r="D35" s="98"/>
      <c r="E35" s="98"/>
      <c r="F35" s="98"/>
    </row>
    <row r="36" spans="1:6" x14ac:dyDescent="0.45">
      <c r="A36" s="172" t="s">
        <v>527</v>
      </c>
      <c r="B36" s="98"/>
      <c r="C36" s="98"/>
      <c r="D36" s="98"/>
      <c r="E36" s="98"/>
      <c r="F36" s="98"/>
    </row>
    <row r="37" spans="1:6" x14ac:dyDescent="0.45">
      <c r="A37" s="22" t="s">
        <v>528</v>
      </c>
    </row>
  </sheetData>
  <mergeCells count="1">
    <mergeCell ref="A33:B33"/>
  </mergeCells>
  <phoneticPr fontId="3"/>
  <conditionalFormatting sqref="A33:C33 B15:C32 A14:C14 A15 A17 A19 A21 A23 A25 A27 A29 A31 A4:C5 A7:C11">
    <cfRule type="expression" dxfId="97" priority="2" stopIfTrue="1">
      <formula>MOD(ROW(),2)=0</formula>
    </cfRule>
  </conditionalFormatting>
  <conditionalFormatting sqref="B13:C13">
    <cfRule type="expression" dxfId="96" priority="1" stopIfTrue="1">
      <formula>MOD(ROW(),2)=0</formula>
    </cfRule>
  </conditionalFormatting>
  <pageMargins left="0.7" right="0.7" top="0.75" bottom="0.75" header="0.3" footer="0.3"/>
  <pageSetup paperSize="9" scale="87" orientation="portrait" r:id="rId1"/>
  <headerFooter>
    <oddFooter>&amp;C61</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854D8-5A87-47EF-B80B-5614111A48D4}">
  <sheetPr>
    <tabColor rgb="FFFFFF00"/>
    <pageSetUpPr fitToPage="1"/>
  </sheetPr>
  <dimension ref="A1:C37"/>
  <sheetViews>
    <sheetView view="pageBreakPreview" zoomScaleNormal="100" zoomScaleSheetLayoutView="100" workbookViewId="0">
      <selection activeCell="D14" sqref="D14"/>
    </sheetView>
  </sheetViews>
  <sheetFormatPr defaultColWidth="8.09765625" defaultRowHeight="14.4" x14ac:dyDescent="0.45"/>
  <cols>
    <col min="1" max="1" width="9.59765625" style="35" customWidth="1"/>
    <col min="2" max="2" width="18.59765625" style="34" customWidth="1"/>
    <col min="3" max="3" width="27.59765625" style="34" customWidth="1"/>
    <col min="4" max="16384" width="8.09765625" style="34"/>
  </cols>
  <sheetData>
    <row r="1" spans="1:3" ht="25.5" customHeight="1" x14ac:dyDescent="0.45">
      <c r="A1" s="218" t="s">
        <v>529</v>
      </c>
    </row>
    <row r="2" spans="1:3" x14ac:dyDescent="0.45">
      <c r="C2" s="537">
        <v>45200</v>
      </c>
    </row>
    <row r="3" spans="1:3" ht="24" customHeight="1" x14ac:dyDescent="0.45">
      <c r="A3" s="164" t="s">
        <v>461</v>
      </c>
      <c r="B3" s="164" t="s">
        <v>462</v>
      </c>
      <c r="C3" s="164" t="s">
        <v>530</v>
      </c>
    </row>
    <row r="4" spans="1:3" ht="24" customHeight="1" x14ac:dyDescent="0.45">
      <c r="A4" s="268">
        <v>1</v>
      </c>
      <c r="B4" s="542" t="s">
        <v>531</v>
      </c>
      <c r="C4" s="541">
        <v>67.099999999999994</v>
      </c>
    </row>
    <row r="5" spans="1:3" ht="24" customHeight="1" x14ac:dyDescent="0.45">
      <c r="A5" s="268">
        <v>2</v>
      </c>
      <c r="B5" s="542" t="s">
        <v>473</v>
      </c>
      <c r="C5" s="541">
        <v>64.2</v>
      </c>
    </row>
    <row r="6" spans="1:3" ht="24" customHeight="1" x14ac:dyDescent="0.45">
      <c r="A6" s="268">
        <v>3</v>
      </c>
      <c r="B6" s="542" t="s">
        <v>472</v>
      </c>
      <c r="C6" s="541">
        <v>60.7</v>
      </c>
    </row>
    <row r="7" spans="1:3" ht="24" customHeight="1" x14ac:dyDescent="0.45">
      <c r="A7" s="268">
        <v>4</v>
      </c>
      <c r="B7" s="542" t="s">
        <v>532</v>
      </c>
      <c r="C7" s="541">
        <v>58.7</v>
      </c>
    </row>
    <row r="8" spans="1:3" ht="24" customHeight="1" x14ac:dyDescent="0.45">
      <c r="A8" s="268">
        <v>5</v>
      </c>
      <c r="B8" s="545" t="s">
        <v>467</v>
      </c>
      <c r="C8" s="547">
        <v>58.7</v>
      </c>
    </row>
    <row r="9" spans="1:3" ht="24" customHeight="1" x14ac:dyDescent="0.45">
      <c r="A9" s="268">
        <v>6</v>
      </c>
      <c r="B9" s="542" t="s">
        <v>474</v>
      </c>
      <c r="C9" s="541">
        <v>58.5</v>
      </c>
    </row>
    <row r="10" spans="1:3" ht="24" customHeight="1" x14ac:dyDescent="0.45">
      <c r="A10" s="268">
        <v>7</v>
      </c>
      <c r="B10" s="542" t="s">
        <v>471</v>
      </c>
      <c r="C10" s="541">
        <v>57</v>
      </c>
    </row>
    <row r="11" spans="1:3" ht="24" customHeight="1" x14ac:dyDescent="0.45">
      <c r="A11" s="268">
        <v>8</v>
      </c>
      <c r="B11" s="542" t="s">
        <v>475</v>
      </c>
      <c r="C11" s="541">
        <v>56.4</v>
      </c>
    </row>
    <row r="12" spans="1:3" ht="24" customHeight="1" x14ac:dyDescent="0.45">
      <c r="A12" s="268">
        <v>9</v>
      </c>
      <c r="B12" s="548" t="s">
        <v>533</v>
      </c>
      <c r="C12" s="549">
        <v>56.3</v>
      </c>
    </row>
    <row r="13" spans="1:3" ht="24" customHeight="1" x14ac:dyDescent="0.45">
      <c r="A13" s="268">
        <v>10</v>
      </c>
      <c r="B13" s="542" t="s">
        <v>534</v>
      </c>
      <c r="C13" s="541">
        <v>55.3</v>
      </c>
    </row>
    <row r="14" spans="1:3" ht="24" customHeight="1" x14ac:dyDescent="0.45">
      <c r="A14" s="268">
        <v>11</v>
      </c>
      <c r="B14" s="542" t="s">
        <v>478</v>
      </c>
      <c r="C14" s="541">
        <v>54.9</v>
      </c>
    </row>
    <row r="15" spans="1:3" ht="24" customHeight="1" x14ac:dyDescent="0.45">
      <c r="A15" s="268">
        <v>12</v>
      </c>
      <c r="B15" s="542" t="s">
        <v>468</v>
      </c>
      <c r="C15" s="541">
        <v>54.8</v>
      </c>
    </row>
    <row r="16" spans="1:3" ht="24" customHeight="1" x14ac:dyDescent="0.45">
      <c r="A16" s="466">
        <v>13</v>
      </c>
      <c r="B16" s="544" t="s">
        <v>465</v>
      </c>
      <c r="C16" s="550">
        <v>53.9</v>
      </c>
    </row>
    <row r="17" spans="1:3" ht="24" customHeight="1" x14ac:dyDescent="0.45">
      <c r="A17" s="268">
        <v>14</v>
      </c>
      <c r="B17" s="542" t="s">
        <v>483</v>
      </c>
      <c r="C17" s="541">
        <v>53.7</v>
      </c>
    </row>
    <row r="18" spans="1:3" ht="24" customHeight="1" x14ac:dyDescent="0.45">
      <c r="A18" s="268">
        <v>15</v>
      </c>
      <c r="B18" s="542" t="s">
        <v>535</v>
      </c>
      <c r="C18" s="541">
        <v>53.5</v>
      </c>
    </row>
    <row r="19" spans="1:3" ht="24" customHeight="1" x14ac:dyDescent="0.45">
      <c r="A19" s="268">
        <v>16</v>
      </c>
      <c r="B19" s="542" t="s">
        <v>466</v>
      </c>
      <c r="C19" s="541">
        <v>53.1</v>
      </c>
    </row>
    <row r="20" spans="1:3" ht="24" customHeight="1" x14ac:dyDescent="0.45">
      <c r="A20" s="268">
        <v>17</v>
      </c>
      <c r="B20" s="542" t="s">
        <v>481</v>
      </c>
      <c r="C20" s="541">
        <v>52.5</v>
      </c>
    </row>
    <row r="21" spans="1:3" ht="24" customHeight="1" x14ac:dyDescent="0.45">
      <c r="A21" s="268">
        <v>18</v>
      </c>
      <c r="B21" s="542" t="s">
        <v>482</v>
      </c>
      <c r="C21" s="541">
        <v>51.6</v>
      </c>
    </row>
    <row r="22" spans="1:3" ht="24" customHeight="1" x14ac:dyDescent="0.45">
      <c r="A22" s="268">
        <v>19</v>
      </c>
      <c r="B22" s="542" t="s">
        <v>506</v>
      </c>
      <c r="C22" s="541">
        <v>51.3</v>
      </c>
    </row>
    <row r="23" spans="1:3" ht="24" customHeight="1" x14ac:dyDescent="0.45">
      <c r="A23" s="268">
        <v>20</v>
      </c>
      <c r="B23" s="542" t="s">
        <v>480</v>
      </c>
      <c r="C23" s="541">
        <v>50.4</v>
      </c>
    </row>
    <row r="24" spans="1:3" ht="24" customHeight="1" x14ac:dyDescent="0.45">
      <c r="A24" s="268">
        <v>21</v>
      </c>
      <c r="B24" s="542" t="s">
        <v>486</v>
      </c>
      <c r="C24" s="541">
        <v>49.6</v>
      </c>
    </row>
    <row r="25" spans="1:3" ht="24" customHeight="1" x14ac:dyDescent="0.45">
      <c r="A25" s="268">
        <v>22</v>
      </c>
      <c r="B25" s="542" t="s">
        <v>536</v>
      </c>
      <c r="C25" s="541">
        <v>48.2</v>
      </c>
    </row>
    <row r="26" spans="1:3" ht="24" customHeight="1" x14ac:dyDescent="0.45">
      <c r="A26" s="268">
        <v>23</v>
      </c>
      <c r="B26" s="542" t="s">
        <v>523</v>
      </c>
      <c r="C26" s="541">
        <v>48.2</v>
      </c>
    </row>
    <row r="27" spans="1:3" ht="24" customHeight="1" x14ac:dyDescent="0.45">
      <c r="A27" s="268">
        <v>24</v>
      </c>
      <c r="B27" s="542" t="s">
        <v>537</v>
      </c>
      <c r="C27" s="541">
        <v>47.1</v>
      </c>
    </row>
    <row r="28" spans="1:3" ht="24" customHeight="1" x14ac:dyDescent="0.45">
      <c r="A28" s="268">
        <v>25</v>
      </c>
      <c r="B28" s="542" t="s">
        <v>487</v>
      </c>
      <c r="C28" s="541">
        <v>45.6</v>
      </c>
    </row>
    <row r="29" spans="1:3" ht="24" customHeight="1" x14ac:dyDescent="0.45">
      <c r="A29" s="268">
        <v>26</v>
      </c>
      <c r="B29" s="542" t="s">
        <v>489</v>
      </c>
      <c r="C29" s="541">
        <v>44.9</v>
      </c>
    </row>
    <row r="30" spans="1:3" ht="24" customHeight="1" x14ac:dyDescent="0.45">
      <c r="A30" s="268">
        <v>27</v>
      </c>
      <c r="B30" s="542" t="s">
        <v>490</v>
      </c>
      <c r="C30" s="541">
        <v>44</v>
      </c>
    </row>
    <row r="31" spans="1:3" ht="24" customHeight="1" x14ac:dyDescent="0.45">
      <c r="A31" s="268">
        <v>28</v>
      </c>
      <c r="B31" s="542" t="s">
        <v>492</v>
      </c>
      <c r="C31" s="541">
        <v>41.1</v>
      </c>
    </row>
    <row r="32" spans="1:3" ht="24" customHeight="1" x14ac:dyDescent="0.45">
      <c r="A32" s="268">
        <v>29</v>
      </c>
      <c r="B32" s="542" t="s">
        <v>525</v>
      </c>
      <c r="C32" s="541">
        <v>39.6</v>
      </c>
    </row>
    <row r="33" spans="1:3" ht="24" customHeight="1" x14ac:dyDescent="0.45">
      <c r="A33" s="677" t="s">
        <v>526</v>
      </c>
      <c r="B33" s="677"/>
      <c r="C33" s="541">
        <v>57.9</v>
      </c>
    </row>
    <row r="34" spans="1:3" x14ac:dyDescent="0.45">
      <c r="C34" s="551">
        <v>3</v>
      </c>
    </row>
    <row r="35" spans="1:3" x14ac:dyDescent="0.45">
      <c r="A35" s="172" t="s">
        <v>494</v>
      </c>
      <c r="B35" s="98"/>
      <c r="C35" s="24"/>
    </row>
    <row r="36" spans="1:3" x14ac:dyDescent="0.45">
      <c r="A36" s="172" t="s">
        <v>538</v>
      </c>
      <c r="B36" s="98"/>
      <c r="C36" s="98"/>
    </row>
    <row r="37" spans="1:3" x14ac:dyDescent="0.45">
      <c r="B37" s="98"/>
      <c r="C37" s="98"/>
    </row>
  </sheetData>
  <mergeCells count="1">
    <mergeCell ref="A33:B33"/>
  </mergeCells>
  <phoneticPr fontId="3"/>
  <conditionalFormatting sqref="A5:C5 A33:C33 B6:C7 A7 A9 A12:A13 A15 A27 A29 A31 A18:C19 A22:C23 A26:C26 B9:C15 B27:C32 B25:C25">
    <cfRule type="expression" dxfId="95" priority="3" stopIfTrue="1">
      <formula>MOD(ROW(),2)=0</formula>
    </cfRule>
  </conditionalFormatting>
  <conditionalFormatting sqref="A4:C4 A6 A8 A10:A11 A14 A17 A28 A30 A32 A20:A21 A24:A25">
    <cfRule type="expression" dxfId="94" priority="2" stopIfTrue="1">
      <formula>MOD(ROW(),2)=0</formula>
    </cfRule>
  </conditionalFormatting>
  <conditionalFormatting sqref="B17:C17 B20:C21 B24:C25">
    <cfRule type="expression" dxfId="93" priority="1" stopIfTrue="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85" orientation="portrait" r:id="rId1"/>
  <headerFooter>
    <oddFooter>&amp;C62</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1E4BC-6C1D-47DA-BCD0-5023186B808C}">
  <sheetPr>
    <tabColor rgb="FFFFFF00"/>
    <pageSetUpPr fitToPage="1"/>
  </sheetPr>
  <dimension ref="A1:F36"/>
  <sheetViews>
    <sheetView view="pageBreakPreview" topLeftCell="A19" zoomScaleNormal="100" zoomScaleSheetLayoutView="100" workbookViewId="0">
      <selection activeCell="D14" sqref="D14"/>
    </sheetView>
  </sheetViews>
  <sheetFormatPr defaultColWidth="8.09765625" defaultRowHeight="13.2" x14ac:dyDescent="0.45"/>
  <cols>
    <col min="1" max="1" width="9.59765625" style="22" customWidth="1"/>
    <col min="2" max="2" width="18.59765625" style="21" customWidth="1"/>
    <col min="3" max="3" width="27.59765625" style="21" customWidth="1"/>
    <col min="4" max="16384" width="8.09765625" style="21"/>
  </cols>
  <sheetData>
    <row r="1" spans="1:6" ht="25.5" customHeight="1" x14ac:dyDescent="0.45">
      <c r="A1" s="218" t="s">
        <v>539</v>
      </c>
      <c r="B1" s="98"/>
      <c r="C1" s="98"/>
      <c r="D1" s="98"/>
      <c r="E1" s="98"/>
      <c r="F1" s="98"/>
    </row>
    <row r="2" spans="1:6" x14ac:dyDescent="0.45">
      <c r="A2" s="101"/>
      <c r="B2" s="98"/>
      <c r="C2" s="537">
        <v>45200</v>
      </c>
      <c r="D2" s="98"/>
      <c r="E2" s="98"/>
      <c r="F2" s="98"/>
    </row>
    <row r="3" spans="1:6" ht="24" customHeight="1" x14ac:dyDescent="0.45">
      <c r="A3" s="164" t="s">
        <v>461</v>
      </c>
      <c r="B3" s="164" t="s">
        <v>462</v>
      </c>
      <c r="C3" s="164" t="s">
        <v>540</v>
      </c>
      <c r="D3" s="98"/>
      <c r="E3" s="98"/>
      <c r="F3" s="98"/>
    </row>
    <row r="4" spans="1:6" ht="24" customHeight="1" x14ac:dyDescent="0.45">
      <c r="A4" s="268">
        <v>1</v>
      </c>
      <c r="B4" s="542" t="s">
        <v>525</v>
      </c>
      <c r="C4" s="541">
        <v>54.7</v>
      </c>
      <c r="D4" s="98"/>
      <c r="E4" s="98"/>
      <c r="F4" s="98"/>
    </row>
    <row r="5" spans="1:6" ht="24" customHeight="1" x14ac:dyDescent="0.45">
      <c r="A5" s="268">
        <v>2</v>
      </c>
      <c r="B5" s="542" t="s">
        <v>541</v>
      </c>
      <c r="C5" s="541">
        <v>52.3</v>
      </c>
      <c r="D5" s="98"/>
      <c r="E5" s="98"/>
      <c r="F5" s="98"/>
    </row>
    <row r="6" spans="1:6" ht="24" customHeight="1" x14ac:dyDescent="0.45">
      <c r="A6" s="268">
        <v>3</v>
      </c>
      <c r="B6" s="542" t="s">
        <v>542</v>
      </c>
      <c r="C6" s="541">
        <v>46.9</v>
      </c>
      <c r="D6" s="98"/>
      <c r="E6" s="98"/>
      <c r="F6" s="98"/>
    </row>
    <row r="7" spans="1:6" ht="24" customHeight="1" x14ac:dyDescent="0.45">
      <c r="A7" s="268">
        <v>4</v>
      </c>
      <c r="B7" s="542" t="s">
        <v>543</v>
      </c>
      <c r="C7" s="541">
        <v>45.4</v>
      </c>
      <c r="D7" s="98"/>
      <c r="E7" s="98"/>
      <c r="F7" s="98"/>
    </row>
    <row r="8" spans="1:6" ht="24" customHeight="1" x14ac:dyDescent="0.45">
      <c r="A8" s="268">
        <v>5</v>
      </c>
      <c r="B8" s="542" t="s">
        <v>490</v>
      </c>
      <c r="C8" s="541">
        <v>45.4</v>
      </c>
      <c r="D8" s="98"/>
      <c r="E8" s="98"/>
      <c r="F8" s="98"/>
    </row>
    <row r="9" spans="1:6" ht="24" customHeight="1" x14ac:dyDescent="0.45">
      <c r="A9" s="268">
        <v>6</v>
      </c>
      <c r="B9" s="542" t="s">
        <v>513</v>
      </c>
      <c r="C9" s="541">
        <v>44.1</v>
      </c>
      <c r="D9" s="98"/>
      <c r="E9" s="98"/>
      <c r="F9" s="98"/>
    </row>
    <row r="10" spans="1:6" ht="24" customHeight="1" x14ac:dyDescent="0.45">
      <c r="A10" s="268">
        <v>7</v>
      </c>
      <c r="B10" s="542" t="s">
        <v>488</v>
      </c>
      <c r="C10" s="541">
        <v>42.7</v>
      </c>
      <c r="D10" s="98"/>
      <c r="E10" s="98"/>
      <c r="F10" s="98"/>
    </row>
    <row r="11" spans="1:6" ht="24" customHeight="1" x14ac:dyDescent="0.45">
      <c r="A11" s="268">
        <v>8</v>
      </c>
      <c r="B11" s="542" t="s">
        <v>544</v>
      </c>
      <c r="C11" s="541">
        <v>42</v>
      </c>
      <c r="D11" s="98"/>
      <c r="E11" s="98"/>
      <c r="F11" s="98"/>
    </row>
    <row r="12" spans="1:6" ht="24" customHeight="1" x14ac:dyDescent="0.45">
      <c r="A12" s="268">
        <v>9</v>
      </c>
      <c r="B12" s="542" t="s">
        <v>486</v>
      </c>
      <c r="C12" s="541">
        <v>41.3</v>
      </c>
      <c r="D12" s="98"/>
      <c r="E12" s="98"/>
      <c r="F12" s="98"/>
    </row>
    <row r="13" spans="1:6" ht="24" customHeight="1" x14ac:dyDescent="0.45">
      <c r="A13" s="268">
        <v>10</v>
      </c>
      <c r="B13" s="542" t="s">
        <v>545</v>
      </c>
      <c r="C13" s="541">
        <v>38.5</v>
      </c>
      <c r="D13" s="98"/>
      <c r="E13" s="98"/>
      <c r="F13" s="98"/>
    </row>
    <row r="14" spans="1:6" ht="24" customHeight="1" x14ac:dyDescent="0.45">
      <c r="A14" s="268">
        <v>11</v>
      </c>
      <c r="B14" s="542" t="s">
        <v>477</v>
      </c>
      <c r="C14" s="541">
        <v>37.9</v>
      </c>
      <c r="D14" s="98"/>
      <c r="E14" s="98"/>
      <c r="F14" s="98"/>
    </row>
    <row r="15" spans="1:6" ht="24" customHeight="1" x14ac:dyDescent="0.45">
      <c r="A15" s="268">
        <v>12</v>
      </c>
      <c r="B15" s="542" t="s">
        <v>481</v>
      </c>
      <c r="C15" s="541">
        <v>35.1</v>
      </c>
      <c r="D15" s="98"/>
      <c r="E15" s="98"/>
      <c r="F15" s="98"/>
    </row>
    <row r="16" spans="1:6" ht="24" customHeight="1" x14ac:dyDescent="0.45">
      <c r="A16" s="268">
        <v>13</v>
      </c>
      <c r="B16" s="542" t="s">
        <v>479</v>
      </c>
      <c r="C16" s="541">
        <v>34.4</v>
      </c>
      <c r="D16" s="98"/>
      <c r="E16" s="98"/>
      <c r="F16" s="98"/>
    </row>
    <row r="17" spans="1:6" ht="24" customHeight="1" x14ac:dyDescent="0.45">
      <c r="A17" s="268">
        <v>14</v>
      </c>
      <c r="B17" s="542" t="s">
        <v>482</v>
      </c>
      <c r="C17" s="541">
        <v>34</v>
      </c>
      <c r="D17" s="98"/>
      <c r="E17" s="98"/>
      <c r="F17" s="98"/>
    </row>
    <row r="18" spans="1:6" ht="24" customHeight="1" x14ac:dyDescent="0.45">
      <c r="A18" s="268">
        <v>15</v>
      </c>
      <c r="B18" s="542" t="s">
        <v>483</v>
      </c>
      <c r="C18" s="541">
        <v>33.4</v>
      </c>
      <c r="D18" s="98"/>
      <c r="E18" s="98"/>
      <c r="F18" s="98"/>
    </row>
    <row r="19" spans="1:6" ht="24" customHeight="1" x14ac:dyDescent="0.45">
      <c r="A19" s="268">
        <v>16</v>
      </c>
      <c r="B19" s="542" t="s">
        <v>478</v>
      </c>
      <c r="C19" s="541">
        <v>32.799999999999997</v>
      </c>
      <c r="D19" s="98"/>
      <c r="E19" s="98"/>
      <c r="F19" s="98"/>
    </row>
    <row r="20" spans="1:6" ht="24" customHeight="1" x14ac:dyDescent="0.45">
      <c r="A20" s="466">
        <v>17</v>
      </c>
      <c r="B20" s="544" t="s">
        <v>465</v>
      </c>
      <c r="C20" s="550">
        <v>32.4</v>
      </c>
      <c r="D20" s="98"/>
      <c r="E20" s="98"/>
      <c r="F20" s="98"/>
    </row>
    <row r="21" spans="1:6" ht="24" customHeight="1" x14ac:dyDescent="0.45">
      <c r="A21" s="268">
        <v>18</v>
      </c>
      <c r="B21" s="542" t="s">
        <v>468</v>
      </c>
      <c r="C21" s="541">
        <v>32.200000000000003</v>
      </c>
      <c r="D21" s="98"/>
      <c r="E21" s="98"/>
      <c r="F21" s="98"/>
    </row>
    <row r="22" spans="1:6" ht="24" customHeight="1" x14ac:dyDescent="0.45">
      <c r="A22" s="268">
        <v>19</v>
      </c>
      <c r="B22" s="542" t="s">
        <v>476</v>
      </c>
      <c r="C22" s="541">
        <v>31</v>
      </c>
      <c r="D22" s="98"/>
      <c r="E22" s="98"/>
      <c r="F22" s="98"/>
    </row>
    <row r="23" spans="1:6" ht="24" customHeight="1" x14ac:dyDescent="0.45">
      <c r="A23" s="268">
        <v>20</v>
      </c>
      <c r="B23" s="542" t="s">
        <v>471</v>
      </c>
      <c r="C23" s="541">
        <v>29.9</v>
      </c>
      <c r="D23" s="98"/>
      <c r="E23" s="98"/>
      <c r="F23" s="98"/>
    </row>
    <row r="24" spans="1:6" ht="24" customHeight="1" x14ac:dyDescent="0.45">
      <c r="A24" s="268">
        <v>21</v>
      </c>
      <c r="B24" s="542" t="s">
        <v>475</v>
      </c>
      <c r="C24" s="541">
        <v>29.2</v>
      </c>
      <c r="D24" s="98"/>
      <c r="E24" s="98"/>
      <c r="F24" s="98"/>
    </row>
    <row r="25" spans="1:6" ht="24" customHeight="1" x14ac:dyDescent="0.45">
      <c r="A25" s="268">
        <v>22</v>
      </c>
      <c r="B25" s="542" t="s">
        <v>467</v>
      </c>
      <c r="C25" s="541">
        <v>27.9</v>
      </c>
      <c r="D25" s="98"/>
      <c r="E25" s="98"/>
      <c r="F25" s="98"/>
    </row>
    <row r="26" spans="1:6" ht="24" customHeight="1" x14ac:dyDescent="0.45">
      <c r="A26" s="268">
        <v>23</v>
      </c>
      <c r="B26" s="548" t="s">
        <v>470</v>
      </c>
      <c r="C26" s="549">
        <v>27.5</v>
      </c>
      <c r="D26" s="98"/>
      <c r="E26" s="98"/>
      <c r="F26" s="98"/>
    </row>
    <row r="27" spans="1:6" ht="24" customHeight="1" x14ac:dyDescent="0.45">
      <c r="A27" s="268">
        <v>24</v>
      </c>
      <c r="B27" s="542" t="s">
        <v>474</v>
      </c>
      <c r="C27" s="541">
        <v>26.8</v>
      </c>
      <c r="D27" s="98"/>
      <c r="E27" s="98"/>
      <c r="F27" s="98"/>
    </row>
    <row r="28" spans="1:6" ht="24" customHeight="1" x14ac:dyDescent="0.45">
      <c r="A28" s="268">
        <v>25</v>
      </c>
      <c r="B28" s="542" t="s">
        <v>472</v>
      </c>
      <c r="C28" s="541">
        <v>26.1</v>
      </c>
      <c r="D28" s="98"/>
      <c r="E28" s="98"/>
      <c r="F28" s="98"/>
    </row>
    <row r="29" spans="1:6" ht="24" customHeight="1" x14ac:dyDescent="0.45">
      <c r="A29" s="268">
        <v>26</v>
      </c>
      <c r="B29" s="542" t="s">
        <v>466</v>
      </c>
      <c r="C29" s="541">
        <v>26</v>
      </c>
      <c r="D29" s="98"/>
      <c r="E29" s="98"/>
      <c r="F29" s="98"/>
    </row>
    <row r="30" spans="1:6" ht="24" customHeight="1" x14ac:dyDescent="0.45">
      <c r="A30" s="268">
        <v>27</v>
      </c>
      <c r="B30" s="542" t="s">
        <v>469</v>
      </c>
      <c r="C30" s="541">
        <v>25.2</v>
      </c>
      <c r="D30" s="98"/>
      <c r="E30" s="98"/>
      <c r="F30" s="98"/>
    </row>
    <row r="31" spans="1:6" ht="24" customHeight="1" x14ac:dyDescent="0.45">
      <c r="A31" s="268">
        <v>28</v>
      </c>
      <c r="B31" s="542" t="s">
        <v>473</v>
      </c>
      <c r="C31" s="541">
        <v>18.8</v>
      </c>
      <c r="D31" s="98"/>
      <c r="E31" s="98"/>
      <c r="F31" s="98"/>
    </row>
    <row r="32" spans="1:6" ht="24" customHeight="1" x14ac:dyDescent="0.45">
      <c r="A32" s="268">
        <v>29</v>
      </c>
      <c r="B32" s="542" t="s">
        <v>505</v>
      </c>
      <c r="C32" s="541">
        <v>18.5</v>
      </c>
      <c r="D32" s="98"/>
      <c r="E32" s="98"/>
      <c r="F32" s="98"/>
    </row>
    <row r="33" spans="1:6" ht="24" customHeight="1" x14ac:dyDescent="0.45">
      <c r="A33" s="677" t="s">
        <v>546</v>
      </c>
      <c r="B33" s="677"/>
      <c r="C33" s="541">
        <v>30.6</v>
      </c>
      <c r="D33" s="98"/>
      <c r="E33" s="98"/>
      <c r="F33" s="98"/>
    </row>
    <row r="34" spans="1:6" x14ac:dyDescent="0.45">
      <c r="A34" s="101"/>
      <c r="B34" s="98"/>
      <c r="C34" s="98"/>
      <c r="D34" s="98"/>
      <c r="E34" s="98"/>
      <c r="F34" s="98"/>
    </row>
    <row r="35" spans="1:6" s="34" customFormat="1" ht="14.4" x14ac:dyDescent="0.45">
      <c r="A35" s="172" t="s">
        <v>494</v>
      </c>
      <c r="B35" s="98"/>
      <c r="C35" s="24"/>
    </row>
    <row r="36" spans="1:6" x14ac:dyDescent="0.45">
      <c r="A36" s="172" t="s">
        <v>547</v>
      </c>
      <c r="B36" s="98"/>
      <c r="C36" s="98"/>
      <c r="D36" s="98"/>
      <c r="E36" s="98"/>
      <c r="F36" s="98"/>
    </row>
  </sheetData>
  <mergeCells count="1">
    <mergeCell ref="A33:B33"/>
  </mergeCells>
  <phoneticPr fontId="3"/>
  <conditionalFormatting sqref="A33:C33 B28:C32 B22:C25 A22:A32 A4:C19">
    <cfRule type="expression" dxfId="92" priority="3" stopIfTrue="1">
      <formula>MOD(ROW(),2)=0</formula>
    </cfRule>
  </conditionalFormatting>
  <conditionalFormatting sqref="B26:C26">
    <cfRule type="expression" dxfId="91" priority="2" stopIfTrue="1">
      <formula>MOD(ROW(),2)=0</formula>
    </cfRule>
  </conditionalFormatting>
  <conditionalFormatting sqref="A21:C21">
    <cfRule type="expression" dxfId="90" priority="1" stopIfTrue="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87" orientation="portrait" r:id="rId1"/>
  <headerFooter>
    <oddFooter>&amp;C63</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04FED-BFA0-4C66-8662-5E5F4CC91EE9}">
  <sheetPr>
    <tabColor rgb="FFFFFF00"/>
    <pageSetUpPr fitToPage="1"/>
  </sheetPr>
  <dimension ref="A1:F35"/>
  <sheetViews>
    <sheetView view="pageBreakPreview" topLeftCell="A7" zoomScaleNormal="100" zoomScaleSheetLayoutView="100" workbookViewId="0">
      <selection activeCell="D14" sqref="D14"/>
    </sheetView>
  </sheetViews>
  <sheetFormatPr defaultColWidth="8.09765625" defaultRowHeight="13.2" x14ac:dyDescent="0.45"/>
  <cols>
    <col min="1" max="1" width="9.59765625" style="22" customWidth="1"/>
    <col min="2" max="2" width="18.59765625" style="33" customWidth="1"/>
    <col min="3" max="3" width="27.59765625" style="33" customWidth="1"/>
    <col min="4" max="16384" width="8.09765625" style="33"/>
  </cols>
  <sheetData>
    <row r="1" spans="1:6" ht="25.5" customHeight="1" x14ac:dyDescent="0.45">
      <c r="A1" s="218" t="s">
        <v>1304</v>
      </c>
      <c r="B1" s="163"/>
      <c r="C1" s="163"/>
      <c r="D1" s="98"/>
      <c r="E1" s="98"/>
      <c r="F1" s="98"/>
    </row>
    <row r="2" spans="1:6" x14ac:dyDescent="0.45">
      <c r="A2" s="166"/>
      <c r="B2" s="163"/>
      <c r="C2" s="240" t="s">
        <v>1305</v>
      </c>
      <c r="D2" s="98"/>
      <c r="E2" s="98"/>
      <c r="F2" s="98"/>
    </row>
    <row r="3" spans="1:6" ht="24" customHeight="1" x14ac:dyDescent="0.45">
      <c r="A3" s="164" t="s">
        <v>461</v>
      </c>
      <c r="B3" s="164" t="s">
        <v>462</v>
      </c>
      <c r="C3" s="164" t="s">
        <v>1306</v>
      </c>
      <c r="D3" s="98"/>
      <c r="E3" s="98"/>
      <c r="F3" s="98"/>
    </row>
    <row r="4" spans="1:6" ht="24" customHeight="1" x14ac:dyDescent="0.45">
      <c r="A4" s="552">
        <v>1</v>
      </c>
      <c r="B4" s="472" t="s">
        <v>487</v>
      </c>
      <c r="C4" s="553">
        <v>0.98299999999999998</v>
      </c>
      <c r="D4" s="98"/>
      <c r="E4" s="98"/>
      <c r="F4" s="98"/>
    </row>
    <row r="5" spans="1:6" ht="24" customHeight="1" x14ac:dyDescent="0.45">
      <c r="A5" s="554">
        <v>2</v>
      </c>
      <c r="B5" s="554" t="s">
        <v>477</v>
      </c>
      <c r="C5" s="555">
        <v>0.98280000000000001</v>
      </c>
      <c r="D5" s="98"/>
      <c r="E5" s="98"/>
      <c r="F5" s="98"/>
    </row>
    <row r="6" spans="1:6" ht="24" customHeight="1" x14ac:dyDescent="0.45">
      <c r="A6" s="466">
        <v>3</v>
      </c>
      <c r="B6" s="544" t="s">
        <v>465</v>
      </c>
      <c r="C6" s="556">
        <v>0.97919999999999996</v>
      </c>
      <c r="D6" s="98"/>
      <c r="E6" s="98"/>
      <c r="F6" s="98"/>
    </row>
    <row r="7" spans="1:6" ht="24" customHeight="1" x14ac:dyDescent="0.45">
      <c r="A7" s="557">
        <v>4</v>
      </c>
      <c r="B7" s="557" t="s">
        <v>492</v>
      </c>
      <c r="C7" s="558">
        <v>0.97670000000000001</v>
      </c>
      <c r="D7" s="98"/>
      <c r="E7" s="98"/>
      <c r="F7" s="98"/>
    </row>
    <row r="8" spans="1:6" ht="24" customHeight="1" x14ac:dyDescent="0.45">
      <c r="A8" s="268">
        <v>5</v>
      </c>
      <c r="B8" s="268" t="s">
        <v>475</v>
      </c>
      <c r="C8" s="559">
        <v>0.97499999999999998</v>
      </c>
      <c r="D8" s="98"/>
      <c r="E8" s="98"/>
      <c r="F8" s="98"/>
    </row>
    <row r="9" spans="1:6" ht="24" customHeight="1" x14ac:dyDescent="0.45">
      <c r="A9" s="268">
        <v>6</v>
      </c>
      <c r="B9" s="268" t="s">
        <v>1307</v>
      </c>
      <c r="C9" s="559">
        <v>0.97460000000000002</v>
      </c>
      <c r="D9" s="98"/>
      <c r="E9" s="98"/>
      <c r="F9" s="98"/>
    </row>
    <row r="10" spans="1:6" ht="24" customHeight="1" x14ac:dyDescent="0.45">
      <c r="A10" s="268">
        <v>7</v>
      </c>
      <c r="B10" s="268" t="s">
        <v>485</v>
      </c>
      <c r="C10" s="559">
        <v>0.97440000000000004</v>
      </c>
      <c r="D10" s="98"/>
      <c r="E10" s="98"/>
      <c r="F10" s="98"/>
    </row>
    <row r="11" spans="1:6" ht="24" customHeight="1" x14ac:dyDescent="0.45">
      <c r="A11" s="268">
        <v>8</v>
      </c>
      <c r="B11" s="268" t="s">
        <v>468</v>
      </c>
      <c r="C11" s="559">
        <v>0.97419999999999995</v>
      </c>
      <c r="D11" s="98"/>
      <c r="E11" s="98"/>
      <c r="F11" s="98"/>
    </row>
    <row r="12" spans="1:6" ht="24" customHeight="1" x14ac:dyDescent="0.45">
      <c r="A12" s="268">
        <v>9</v>
      </c>
      <c r="B12" s="268" t="s">
        <v>491</v>
      </c>
      <c r="C12" s="559">
        <v>0.97050000000000003</v>
      </c>
      <c r="D12" s="98"/>
      <c r="E12" s="98"/>
      <c r="F12" s="98"/>
    </row>
    <row r="13" spans="1:6" ht="24" customHeight="1" x14ac:dyDescent="0.45">
      <c r="A13" s="268">
        <v>10</v>
      </c>
      <c r="B13" s="268" t="s">
        <v>481</v>
      </c>
      <c r="C13" s="559">
        <v>0.96889999999999998</v>
      </c>
      <c r="D13" s="98"/>
      <c r="E13" s="98"/>
      <c r="F13" s="98"/>
    </row>
    <row r="14" spans="1:6" ht="24" customHeight="1" x14ac:dyDescent="0.45">
      <c r="A14" s="268">
        <v>11</v>
      </c>
      <c r="B14" s="268" t="s">
        <v>486</v>
      </c>
      <c r="C14" s="559">
        <v>0.96660000000000001</v>
      </c>
      <c r="D14" s="98"/>
      <c r="E14" s="98"/>
      <c r="F14" s="98"/>
    </row>
    <row r="15" spans="1:6" ht="24" customHeight="1" x14ac:dyDescent="0.45">
      <c r="A15" s="268">
        <v>12</v>
      </c>
      <c r="B15" s="268" t="s">
        <v>478</v>
      </c>
      <c r="C15" s="559">
        <v>0.96289999999999998</v>
      </c>
      <c r="D15" s="98"/>
      <c r="E15" s="98"/>
      <c r="F15" s="98"/>
    </row>
    <row r="16" spans="1:6" ht="24" customHeight="1" x14ac:dyDescent="0.45">
      <c r="A16" s="268">
        <v>13</v>
      </c>
      <c r="B16" s="268" t="s">
        <v>467</v>
      </c>
      <c r="C16" s="559">
        <v>0.96189999999999998</v>
      </c>
      <c r="D16" s="98"/>
      <c r="E16" s="98"/>
      <c r="F16" s="98"/>
    </row>
    <row r="17" spans="1:6" ht="24" customHeight="1" x14ac:dyDescent="0.45">
      <c r="A17" s="268">
        <v>14</v>
      </c>
      <c r="B17" s="268" t="s">
        <v>483</v>
      </c>
      <c r="C17" s="559">
        <v>0.9597</v>
      </c>
      <c r="D17" s="98"/>
      <c r="E17" s="98"/>
      <c r="F17" s="98"/>
    </row>
    <row r="18" spans="1:6" ht="24" customHeight="1" x14ac:dyDescent="0.45">
      <c r="A18" s="268">
        <v>15</v>
      </c>
      <c r="B18" s="266" t="s">
        <v>480</v>
      </c>
      <c r="C18" s="560">
        <v>0.95830000000000004</v>
      </c>
      <c r="D18" s="98"/>
      <c r="E18" s="98"/>
      <c r="F18" s="98"/>
    </row>
    <row r="19" spans="1:6" ht="24" customHeight="1" x14ac:dyDescent="0.45">
      <c r="A19" s="268">
        <v>16</v>
      </c>
      <c r="B19" s="268" t="s">
        <v>489</v>
      </c>
      <c r="C19" s="559">
        <v>0.95569999999999999</v>
      </c>
      <c r="D19" s="98"/>
      <c r="E19" s="98"/>
      <c r="F19" s="98"/>
    </row>
    <row r="20" spans="1:6" ht="24" customHeight="1" x14ac:dyDescent="0.45">
      <c r="A20" s="268">
        <v>17</v>
      </c>
      <c r="B20" s="268" t="s">
        <v>470</v>
      </c>
      <c r="C20" s="559">
        <v>0.95369999999999999</v>
      </c>
      <c r="D20" s="98"/>
      <c r="E20" s="98"/>
      <c r="F20" s="98"/>
    </row>
    <row r="21" spans="1:6" ht="24" customHeight="1" x14ac:dyDescent="0.45">
      <c r="A21" s="268">
        <v>18</v>
      </c>
      <c r="B21" s="268" t="s">
        <v>479</v>
      </c>
      <c r="C21" s="559">
        <v>0.95220000000000005</v>
      </c>
      <c r="D21" s="98"/>
      <c r="E21" s="98"/>
      <c r="F21" s="98"/>
    </row>
    <row r="22" spans="1:6" ht="24" customHeight="1" x14ac:dyDescent="0.45">
      <c r="A22" s="268">
        <v>19</v>
      </c>
      <c r="B22" s="268" t="s">
        <v>474</v>
      </c>
      <c r="C22" s="559">
        <v>0.95130000000000003</v>
      </c>
      <c r="D22" s="98"/>
      <c r="E22" s="98"/>
      <c r="F22" s="98"/>
    </row>
    <row r="23" spans="1:6" ht="24" customHeight="1" x14ac:dyDescent="0.45">
      <c r="A23" s="268">
        <v>20</v>
      </c>
      <c r="B23" s="268" t="s">
        <v>473</v>
      </c>
      <c r="C23" s="559">
        <v>0.94889999999999997</v>
      </c>
      <c r="D23" s="98"/>
      <c r="E23" s="98"/>
      <c r="F23" s="98"/>
    </row>
    <row r="24" spans="1:6" ht="24" customHeight="1" x14ac:dyDescent="0.45">
      <c r="A24" s="268">
        <v>21</v>
      </c>
      <c r="B24" s="268" t="s">
        <v>523</v>
      </c>
      <c r="C24" s="559">
        <v>0.94779999999999998</v>
      </c>
      <c r="D24" s="98"/>
      <c r="E24" s="98"/>
      <c r="F24" s="98"/>
    </row>
    <row r="25" spans="1:6" ht="24" customHeight="1" x14ac:dyDescent="0.45">
      <c r="A25" s="268">
        <v>22</v>
      </c>
      <c r="B25" s="268" t="s">
        <v>551</v>
      </c>
      <c r="C25" s="559">
        <v>0.94410000000000005</v>
      </c>
      <c r="D25" s="98"/>
      <c r="E25" s="98"/>
      <c r="F25" s="98"/>
    </row>
    <row r="26" spans="1:6" ht="24" customHeight="1" x14ac:dyDescent="0.45">
      <c r="A26" s="268">
        <v>23</v>
      </c>
      <c r="B26" s="268" t="s">
        <v>490</v>
      </c>
      <c r="C26" s="559">
        <v>0.93910000000000005</v>
      </c>
      <c r="D26" s="98"/>
      <c r="E26" s="98"/>
      <c r="F26" s="98"/>
    </row>
    <row r="27" spans="1:6" ht="24" customHeight="1" x14ac:dyDescent="0.45">
      <c r="A27" s="268">
        <v>24</v>
      </c>
      <c r="B27" s="268" t="s">
        <v>464</v>
      </c>
      <c r="C27" s="559">
        <v>0.93820000000000003</v>
      </c>
      <c r="D27" s="98"/>
      <c r="E27" s="98"/>
      <c r="F27" s="98"/>
    </row>
    <row r="28" spans="1:6" ht="24" customHeight="1" x14ac:dyDescent="0.45">
      <c r="A28" s="268">
        <v>25</v>
      </c>
      <c r="B28" s="268" t="s">
        <v>482</v>
      </c>
      <c r="C28" s="559">
        <v>0.93640000000000001</v>
      </c>
      <c r="D28" s="98"/>
      <c r="E28" s="98"/>
      <c r="F28" s="98"/>
    </row>
    <row r="29" spans="1:6" ht="24" customHeight="1" x14ac:dyDescent="0.45">
      <c r="A29" s="268">
        <v>26</v>
      </c>
      <c r="B29" s="268" t="s">
        <v>471</v>
      </c>
      <c r="C29" s="559">
        <v>0.93600000000000005</v>
      </c>
      <c r="D29" s="98"/>
      <c r="E29" s="98"/>
      <c r="F29" s="98"/>
    </row>
    <row r="30" spans="1:6" ht="24" customHeight="1" x14ac:dyDescent="0.45">
      <c r="A30" s="268">
        <v>27</v>
      </c>
      <c r="B30" s="268" t="s">
        <v>472</v>
      </c>
      <c r="C30" s="559">
        <v>0.93489999999999995</v>
      </c>
      <c r="D30" s="98"/>
      <c r="E30" s="98"/>
      <c r="F30" s="98"/>
    </row>
    <row r="31" spans="1:6" ht="24" customHeight="1" x14ac:dyDescent="0.45">
      <c r="A31" s="268">
        <v>28</v>
      </c>
      <c r="B31" s="268" t="s">
        <v>476</v>
      </c>
      <c r="C31" s="559">
        <v>0.92569999999999997</v>
      </c>
      <c r="D31" s="98"/>
      <c r="E31" s="98"/>
      <c r="F31" s="98"/>
    </row>
    <row r="32" spans="1:6" ht="24" customHeight="1" x14ac:dyDescent="0.45">
      <c r="A32" s="268">
        <v>29</v>
      </c>
      <c r="B32" s="268" t="s">
        <v>469</v>
      </c>
      <c r="C32" s="559">
        <v>0.91169999999999995</v>
      </c>
      <c r="D32" s="98"/>
      <c r="E32" s="98"/>
      <c r="F32" s="98"/>
    </row>
    <row r="33" spans="1:6" ht="15" customHeight="1" x14ac:dyDescent="0.45">
      <c r="A33" s="101"/>
      <c r="B33" s="98"/>
      <c r="C33" s="98"/>
      <c r="D33" s="98"/>
      <c r="E33" s="98"/>
      <c r="F33" s="98"/>
    </row>
    <row r="34" spans="1:6" x14ac:dyDescent="0.45">
      <c r="A34" s="172" t="s">
        <v>552</v>
      </c>
      <c r="B34" s="163" t="s">
        <v>1303</v>
      </c>
      <c r="C34" s="163"/>
      <c r="D34" s="98"/>
      <c r="E34" s="98"/>
      <c r="F34" s="98"/>
    </row>
    <row r="35" spans="1:6" x14ac:dyDescent="0.45">
      <c r="A35" s="172" t="s">
        <v>1308</v>
      </c>
      <c r="B35" s="163" t="s">
        <v>1309</v>
      </c>
      <c r="C35" s="163"/>
      <c r="D35" s="98"/>
      <c r="E35" s="98"/>
      <c r="F35" s="98"/>
    </row>
  </sheetData>
  <phoneticPr fontId="3"/>
  <conditionalFormatting sqref="A4:A5 B5:C5 A7:C32">
    <cfRule type="expression" dxfId="89" priority="4" stopIfTrue="1">
      <formula>MOD(ROW(),2)=0</formula>
    </cfRule>
  </conditionalFormatting>
  <conditionalFormatting sqref="A7:A10">
    <cfRule type="expression" dxfId="88" priority="3" stopIfTrue="1">
      <formula>MOD(ROW(),2)=0</formula>
    </cfRule>
  </conditionalFormatting>
  <conditionalFormatting sqref="A7:A10">
    <cfRule type="expression" dxfId="87" priority="2" stopIfTrue="1">
      <formula>MOD(ROW(),2)=0</formula>
    </cfRule>
  </conditionalFormatting>
  <conditionalFormatting sqref="A7:A10">
    <cfRule type="expression" dxfId="86" priority="1" stopIfTrue="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89" orientation="portrait" r:id="rId1"/>
  <headerFooter>
    <oddFooter>&amp;C64</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99779-669D-42E2-9212-D083AD6FF557}">
  <sheetPr>
    <tabColor rgb="FFFFFF00"/>
    <pageSetUpPr fitToPage="1"/>
  </sheetPr>
  <dimension ref="A1:C35"/>
  <sheetViews>
    <sheetView view="pageBreakPreview" zoomScaleNormal="100" zoomScaleSheetLayoutView="100" workbookViewId="0">
      <selection activeCell="D14" sqref="D14"/>
    </sheetView>
  </sheetViews>
  <sheetFormatPr defaultColWidth="8.09765625" defaultRowHeight="13.2" x14ac:dyDescent="0.45"/>
  <cols>
    <col min="1" max="1" width="9.59765625" style="2" customWidth="1"/>
    <col min="2" max="2" width="18.59765625" style="2" customWidth="1"/>
    <col min="3" max="3" width="27.59765625" style="2" customWidth="1"/>
    <col min="4" max="16384" width="8.09765625" style="2"/>
  </cols>
  <sheetData>
    <row r="1" spans="1:3" ht="25.5" customHeight="1" x14ac:dyDescent="0.45">
      <c r="A1" s="563" t="s">
        <v>1310</v>
      </c>
      <c r="B1" s="561"/>
      <c r="C1" s="561"/>
    </row>
    <row r="2" spans="1:3" ht="14.4" x14ac:dyDescent="0.45">
      <c r="A2" s="562"/>
      <c r="B2" s="561"/>
      <c r="C2" s="564" t="s">
        <v>1716</v>
      </c>
    </row>
    <row r="3" spans="1:3" ht="24" customHeight="1" x14ac:dyDescent="0.45">
      <c r="A3" s="565" t="s">
        <v>1311</v>
      </c>
      <c r="B3" s="565" t="s">
        <v>1312</v>
      </c>
      <c r="C3" s="565" t="s">
        <v>1313</v>
      </c>
    </row>
    <row r="4" spans="1:3" ht="24" customHeight="1" x14ac:dyDescent="0.45">
      <c r="A4" s="566">
        <v>1</v>
      </c>
      <c r="B4" s="567" t="s">
        <v>473</v>
      </c>
      <c r="C4" s="568">
        <v>0.99960000000000004</v>
      </c>
    </row>
    <row r="5" spans="1:3" ht="24" customHeight="1" x14ac:dyDescent="0.45">
      <c r="A5" s="566">
        <v>2</v>
      </c>
      <c r="B5" s="569" t="s">
        <v>477</v>
      </c>
      <c r="C5" s="570">
        <v>0.99939999999999996</v>
      </c>
    </row>
    <row r="6" spans="1:3" ht="24" customHeight="1" x14ac:dyDescent="0.45">
      <c r="A6" s="566">
        <v>3</v>
      </c>
      <c r="B6" s="571" t="s">
        <v>480</v>
      </c>
      <c r="C6" s="572">
        <v>0.99909999999999999</v>
      </c>
    </row>
    <row r="7" spans="1:3" ht="24" customHeight="1" x14ac:dyDescent="0.45">
      <c r="A7" s="566">
        <v>4</v>
      </c>
      <c r="B7" s="569" t="s">
        <v>464</v>
      </c>
      <c r="C7" s="570">
        <v>0.999</v>
      </c>
    </row>
    <row r="8" spans="1:3" ht="24" customHeight="1" x14ac:dyDescent="0.45">
      <c r="A8" s="573">
        <v>5</v>
      </c>
      <c r="B8" s="567" t="s">
        <v>485</v>
      </c>
      <c r="C8" s="568">
        <v>0.99880000000000002</v>
      </c>
    </row>
    <row r="9" spans="1:3" ht="24" customHeight="1" x14ac:dyDescent="0.45">
      <c r="A9" s="566">
        <v>6</v>
      </c>
      <c r="B9" s="569" t="s">
        <v>475</v>
      </c>
      <c r="C9" s="570">
        <v>0.99829999999999997</v>
      </c>
    </row>
    <row r="10" spans="1:3" ht="24" customHeight="1" x14ac:dyDescent="0.45">
      <c r="A10" s="574">
        <v>7</v>
      </c>
      <c r="B10" s="567" t="s">
        <v>482</v>
      </c>
      <c r="C10" s="568">
        <v>0.99809999999999999</v>
      </c>
    </row>
    <row r="11" spans="1:3" ht="24" customHeight="1" x14ac:dyDescent="0.45">
      <c r="A11" s="566">
        <v>8</v>
      </c>
      <c r="B11" s="567" t="s">
        <v>523</v>
      </c>
      <c r="C11" s="568">
        <v>0.99760000000000004</v>
      </c>
    </row>
    <row r="12" spans="1:3" ht="24" customHeight="1" x14ac:dyDescent="0.45">
      <c r="A12" s="575">
        <v>8</v>
      </c>
      <c r="B12" s="569" t="s">
        <v>481</v>
      </c>
      <c r="C12" s="570">
        <v>0.99760000000000004</v>
      </c>
    </row>
    <row r="13" spans="1:3" ht="24" customHeight="1" x14ac:dyDescent="0.45">
      <c r="A13" s="575">
        <v>10</v>
      </c>
      <c r="B13" s="567" t="s">
        <v>491</v>
      </c>
      <c r="C13" s="568">
        <v>0.99750000000000005</v>
      </c>
    </row>
    <row r="14" spans="1:3" ht="24" customHeight="1" x14ac:dyDescent="0.45">
      <c r="A14" s="566">
        <v>11</v>
      </c>
      <c r="B14" s="569" t="s">
        <v>478</v>
      </c>
      <c r="C14" s="570">
        <v>0.99719999999999998</v>
      </c>
    </row>
    <row r="15" spans="1:3" ht="24" customHeight="1" x14ac:dyDescent="0.45">
      <c r="A15" s="566">
        <v>12</v>
      </c>
      <c r="B15" s="567" t="s">
        <v>483</v>
      </c>
      <c r="C15" s="568">
        <v>0.99709999999999999</v>
      </c>
    </row>
    <row r="16" spans="1:3" ht="24" customHeight="1" x14ac:dyDescent="0.45">
      <c r="A16" s="575">
        <v>13</v>
      </c>
      <c r="B16" s="567" t="s">
        <v>479</v>
      </c>
      <c r="C16" s="568">
        <v>0.997</v>
      </c>
    </row>
    <row r="17" spans="1:3" ht="24" customHeight="1" x14ac:dyDescent="0.45">
      <c r="A17" s="566">
        <v>14</v>
      </c>
      <c r="B17" s="569" t="s">
        <v>467</v>
      </c>
      <c r="C17" s="570">
        <v>0.99660000000000004</v>
      </c>
    </row>
    <row r="18" spans="1:3" ht="24" customHeight="1" x14ac:dyDescent="0.45">
      <c r="A18" s="566">
        <v>15</v>
      </c>
      <c r="B18" s="569" t="s">
        <v>468</v>
      </c>
      <c r="C18" s="570">
        <v>0.99650000000000005</v>
      </c>
    </row>
    <row r="19" spans="1:3" ht="24" customHeight="1" x14ac:dyDescent="0.45">
      <c r="A19" s="576">
        <v>16</v>
      </c>
      <c r="B19" s="577" t="s">
        <v>474</v>
      </c>
      <c r="C19" s="578">
        <v>0.99629999999999996</v>
      </c>
    </row>
    <row r="20" spans="1:3" ht="24" customHeight="1" x14ac:dyDescent="0.45">
      <c r="A20" s="466">
        <v>17</v>
      </c>
      <c r="B20" s="544" t="s">
        <v>465</v>
      </c>
      <c r="C20" s="579">
        <v>0.99609999999999999</v>
      </c>
    </row>
    <row r="21" spans="1:3" ht="24" customHeight="1" x14ac:dyDescent="0.45">
      <c r="A21" s="580">
        <v>18</v>
      </c>
      <c r="B21" s="580" t="s">
        <v>1307</v>
      </c>
      <c r="C21" s="581">
        <v>0.996</v>
      </c>
    </row>
    <row r="22" spans="1:3" ht="24" customHeight="1" x14ac:dyDescent="0.45">
      <c r="A22" s="566">
        <v>19</v>
      </c>
      <c r="B22" s="567" t="s">
        <v>471</v>
      </c>
      <c r="C22" s="568">
        <v>0.99539999999999995</v>
      </c>
    </row>
    <row r="23" spans="1:3" ht="24" customHeight="1" x14ac:dyDescent="0.45">
      <c r="A23" s="566">
        <v>20</v>
      </c>
      <c r="B23" s="567" t="s">
        <v>470</v>
      </c>
      <c r="C23" s="568">
        <v>0.99509999999999998</v>
      </c>
    </row>
    <row r="24" spans="1:3" ht="24" customHeight="1" x14ac:dyDescent="0.45">
      <c r="A24" s="575">
        <v>20</v>
      </c>
      <c r="B24" s="569" t="s">
        <v>492</v>
      </c>
      <c r="C24" s="570">
        <v>0.99509999999999998</v>
      </c>
    </row>
    <row r="25" spans="1:3" ht="24" customHeight="1" x14ac:dyDescent="0.45">
      <c r="A25" s="566">
        <v>22</v>
      </c>
      <c r="B25" s="569" t="s">
        <v>487</v>
      </c>
      <c r="C25" s="570">
        <v>0.99490000000000001</v>
      </c>
    </row>
    <row r="26" spans="1:3" ht="24" customHeight="1" x14ac:dyDescent="0.45">
      <c r="A26" s="566">
        <v>23</v>
      </c>
      <c r="B26" s="569" t="s">
        <v>469</v>
      </c>
      <c r="C26" s="570">
        <v>0.99470000000000003</v>
      </c>
    </row>
    <row r="27" spans="1:3" ht="24" customHeight="1" x14ac:dyDescent="0.45">
      <c r="A27" s="566">
        <v>23</v>
      </c>
      <c r="B27" s="567" t="s">
        <v>551</v>
      </c>
      <c r="C27" s="568">
        <v>0.99470000000000003</v>
      </c>
    </row>
    <row r="28" spans="1:3" ht="24" customHeight="1" x14ac:dyDescent="0.45">
      <c r="A28" s="575">
        <v>25</v>
      </c>
      <c r="B28" s="567" t="s">
        <v>472</v>
      </c>
      <c r="C28" s="568">
        <v>0.99460000000000004</v>
      </c>
    </row>
    <row r="29" spans="1:3" ht="24" customHeight="1" x14ac:dyDescent="0.45">
      <c r="A29" s="566">
        <v>25</v>
      </c>
      <c r="B29" s="569" t="s">
        <v>476</v>
      </c>
      <c r="C29" s="570">
        <v>0.99509999999999998</v>
      </c>
    </row>
    <row r="30" spans="1:3" ht="24" customHeight="1" x14ac:dyDescent="0.45">
      <c r="A30" s="566">
        <v>27</v>
      </c>
      <c r="B30" s="567" t="s">
        <v>489</v>
      </c>
      <c r="C30" s="568">
        <v>0.99299999999999999</v>
      </c>
    </row>
    <row r="31" spans="1:3" ht="24" customHeight="1" x14ac:dyDescent="0.45">
      <c r="A31" s="566">
        <v>28</v>
      </c>
      <c r="B31" s="569" t="s">
        <v>486</v>
      </c>
      <c r="C31" s="570">
        <v>0.99060000000000004</v>
      </c>
    </row>
    <row r="32" spans="1:3" ht="24" customHeight="1" x14ac:dyDescent="0.45">
      <c r="A32" s="575">
        <v>29</v>
      </c>
      <c r="B32" s="567" t="s">
        <v>490</v>
      </c>
      <c r="C32" s="568">
        <v>0.9899</v>
      </c>
    </row>
    <row r="33" spans="1:3" ht="15" customHeight="1" x14ac:dyDescent="0.45">
      <c r="A33" s="73"/>
      <c r="B33" s="72"/>
      <c r="C33" s="74"/>
    </row>
    <row r="34" spans="1:3" s="33" customFormat="1" x14ac:dyDescent="0.45">
      <c r="A34" s="172" t="s">
        <v>1314</v>
      </c>
      <c r="B34" s="163" t="s">
        <v>1315</v>
      </c>
      <c r="C34" s="98"/>
    </row>
    <row r="35" spans="1:3" s="33" customFormat="1" x14ac:dyDescent="0.45">
      <c r="A35" s="172" t="s">
        <v>1316</v>
      </c>
      <c r="B35" s="163" t="s">
        <v>1317</v>
      </c>
      <c r="C35" s="98"/>
    </row>
  </sheetData>
  <phoneticPr fontId="3"/>
  <conditionalFormatting sqref="A4:C19 A21:C32">
    <cfRule type="expression" dxfId="85" priority="1" stopIfTrue="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89" orientation="portrait" r:id="rId1"/>
  <headerFooter>
    <oddFooter>&amp;C65</oddFooter>
  </headerFooter>
  <rowBreaks count="1" manualBreakCount="1">
    <brk id="34" max="16383" man="1"/>
  </rowBreaks>
  <colBreaks count="1" manualBreakCount="1">
    <brk id="5" max="1048575" man="1"/>
  </col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09EAA-70C0-4507-BA38-5D64124EFCCD}">
  <sheetPr>
    <tabColor rgb="FFFFFF00"/>
    <pageSetUpPr fitToPage="1"/>
  </sheetPr>
  <dimension ref="A1:L41"/>
  <sheetViews>
    <sheetView view="pageBreakPreview" topLeftCell="A24" zoomScaleNormal="100" zoomScaleSheetLayoutView="100" workbookViewId="0">
      <selection activeCell="D14" sqref="D14"/>
    </sheetView>
  </sheetViews>
  <sheetFormatPr defaultColWidth="8.09765625" defaultRowHeight="13.2" x14ac:dyDescent="0.45"/>
  <cols>
    <col min="1" max="1" width="9.59765625" style="22" customWidth="1"/>
    <col min="2" max="2" width="18.59765625" style="33" customWidth="1"/>
    <col min="3" max="3" width="37" style="33" customWidth="1"/>
    <col min="4" max="4" width="8.09765625" style="33"/>
    <col min="5" max="5" width="11" style="33" customWidth="1"/>
    <col min="6" max="6" width="10.8984375" style="33" customWidth="1"/>
    <col min="7" max="16384" width="8.09765625" style="33"/>
  </cols>
  <sheetData>
    <row r="1" spans="1:6" ht="25.5" customHeight="1" x14ac:dyDescent="0.45">
      <c r="A1" s="218" t="s">
        <v>1384</v>
      </c>
      <c r="B1" s="98"/>
      <c r="C1" s="98"/>
      <c r="D1" s="98"/>
      <c r="E1" s="98"/>
      <c r="F1" s="98"/>
    </row>
    <row r="2" spans="1:6" x14ac:dyDescent="0.45">
      <c r="A2" s="97"/>
      <c r="B2" s="97"/>
      <c r="C2" s="240" t="s">
        <v>1385</v>
      </c>
      <c r="D2" s="98"/>
      <c r="E2" s="98"/>
      <c r="F2" s="98"/>
    </row>
    <row r="3" spans="1:6" s="22" customFormat="1" ht="22.5" customHeight="1" x14ac:dyDescent="0.45">
      <c r="A3" s="164" t="s">
        <v>461</v>
      </c>
      <c r="B3" s="164" t="s">
        <v>510</v>
      </c>
      <c r="C3" s="582" t="s">
        <v>1386</v>
      </c>
      <c r="D3" s="98"/>
      <c r="E3" s="101"/>
      <c r="F3" s="101"/>
    </row>
    <row r="4" spans="1:6" ht="22.5" customHeight="1" x14ac:dyDescent="0.45">
      <c r="A4" s="548">
        <v>1</v>
      </c>
      <c r="B4" s="548" t="s">
        <v>1387</v>
      </c>
      <c r="C4" s="446">
        <v>1.1000000000000001</v>
      </c>
      <c r="D4" s="77"/>
      <c r="E4" s="98"/>
      <c r="F4" s="98"/>
    </row>
    <row r="5" spans="1:6" ht="22.5" customHeight="1" x14ac:dyDescent="0.45">
      <c r="A5" s="548">
        <v>2</v>
      </c>
      <c r="B5" s="548" t="s">
        <v>1388</v>
      </c>
      <c r="C5" s="446">
        <v>1.2</v>
      </c>
      <c r="D5" s="98"/>
      <c r="E5" s="98"/>
      <c r="F5" s="98"/>
    </row>
    <row r="6" spans="1:6" ht="22.5" customHeight="1" x14ac:dyDescent="0.45">
      <c r="A6" s="508">
        <v>2</v>
      </c>
      <c r="B6" s="508" t="s">
        <v>1389</v>
      </c>
      <c r="C6" s="476">
        <v>1.2</v>
      </c>
      <c r="D6" s="101"/>
      <c r="E6" s="98"/>
      <c r="F6" s="98"/>
    </row>
    <row r="7" spans="1:6" ht="22.5" customHeight="1" x14ac:dyDescent="0.45">
      <c r="A7" s="548">
        <v>4</v>
      </c>
      <c r="B7" s="548" t="s">
        <v>849</v>
      </c>
      <c r="C7" s="446">
        <v>1.4</v>
      </c>
      <c r="D7" s="98"/>
      <c r="E7" s="98"/>
      <c r="F7" s="98"/>
    </row>
    <row r="8" spans="1:6" ht="22.5" customHeight="1" x14ac:dyDescent="0.45">
      <c r="A8" s="548">
        <v>5</v>
      </c>
      <c r="B8" s="548" t="s">
        <v>1390</v>
      </c>
      <c r="C8" s="446">
        <v>1.5</v>
      </c>
      <c r="D8" s="98"/>
      <c r="E8" s="98"/>
      <c r="F8" s="98"/>
    </row>
    <row r="9" spans="1:6" ht="22.5" customHeight="1" x14ac:dyDescent="0.45">
      <c r="A9" s="548">
        <v>6</v>
      </c>
      <c r="B9" s="548" t="s">
        <v>1391</v>
      </c>
      <c r="C9" s="446">
        <v>1.6</v>
      </c>
      <c r="D9" s="98"/>
      <c r="E9" s="98"/>
      <c r="F9" s="98"/>
    </row>
    <row r="10" spans="1:6" ht="22.5" customHeight="1" x14ac:dyDescent="0.45">
      <c r="A10" s="548">
        <v>7</v>
      </c>
      <c r="B10" s="548" t="s">
        <v>1392</v>
      </c>
      <c r="C10" s="583">
        <v>1.8</v>
      </c>
      <c r="D10" s="98"/>
      <c r="E10" s="98"/>
      <c r="F10" s="98"/>
    </row>
    <row r="11" spans="1:6" ht="22.5" customHeight="1" x14ac:dyDescent="0.45">
      <c r="A11" s="548">
        <v>8</v>
      </c>
      <c r="B11" s="548" t="s">
        <v>1393</v>
      </c>
      <c r="C11" s="583">
        <v>1.9</v>
      </c>
      <c r="D11" s="98"/>
      <c r="E11" s="98"/>
      <c r="F11" s="98"/>
    </row>
    <row r="12" spans="1:6" ht="22.5" customHeight="1" x14ac:dyDescent="0.45">
      <c r="A12" s="548">
        <v>8</v>
      </c>
      <c r="B12" s="548" t="s">
        <v>1394</v>
      </c>
      <c r="C12" s="584">
        <v>1.9</v>
      </c>
      <c r="D12" s="98"/>
      <c r="E12" s="98"/>
      <c r="F12" s="98"/>
    </row>
    <row r="13" spans="1:6" ht="22.5" customHeight="1" x14ac:dyDescent="0.45">
      <c r="A13" s="548">
        <v>10</v>
      </c>
      <c r="B13" s="548" t="s">
        <v>531</v>
      </c>
      <c r="C13" s="585">
        <v>2</v>
      </c>
      <c r="D13" s="98"/>
      <c r="E13" s="98"/>
      <c r="F13" s="98"/>
    </row>
    <row r="14" spans="1:6" ht="22.5" customHeight="1" x14ac:dyDescent="0.45">
      <c r="A14" s="548">
        <v>11</v>
      </c>
      <c r="B14" s="548" t="s">
        <v>1395</v>
      </c>
      <c r="C14" s="583">
        <v>2.2000000000000002</v>
      </c>
      <c r="D14" s="98"/>
      <c r="E14" s="98"/>
      <c r="F14" s="98"/>
    </row>
    <row r="15" spans="1:6" ht="22.5" customHeight="1" x14ac:dyDescent="0.45">
      <c r="A15" s="548">
        <v>12</v>
      </c>
      <c r="B15" s="548" t="s">
        <v>1396</v>
      </c>
      <c r="C15" s="446">
        <v>2.2999999999999998</v>
      </c>
      <c r="D15" s="98"/>
      <c r="E15" s="98"/>
      <c r="F15" s="98"/>
    </row>
    <row r="16" spans="1:6" ht="22.5" customHeight="1" x14ac:dyDescent="0.45">
      <c r="A16" s="548">
        <v>13</v>
      </c>
      <c r="B16" s="548" t="s">
        <v>1397</v>
      </c>
      <c r="C16" s="583">
        <v>2.4</v>
      </c>
      <c r="D16" s="98"/>
      <c r="E16" s="98"/>
      <c r="F16" s="98"/>
    </row>
    <row r="17" spans="1:12" ht="22.5" customHeight="1" x14ac:dyDescent="0.45">
      <c r="A17" s="548">
        <v>13</v>
      </c>
      <c r="B17" s="548" t="s">
        <v>1398</v>
      </c>
      <c r="C17" s="446">
        <v>2.4</v>
      </c>
      <c r="D17" s="98"/>
      <c r="E17" s="98"/>
      <c r="F17" s="98"/>
    </row>
    <row r="18" spans="1:12" ht="22.5" customHeight="1" x14ac:dyDescent="0.45">
      <c r="A18" s="548">
        <v>15</v>
      </c>
      <c r="B18" s="548" t="s">
        <v>1399</v>
      </c>
      <c r="C18" s="583">
        <v>2.5</v>
      </c>
      <c r="D18" s="98"/>
      <c r="E18" s="98"/>
      <c r="F18" s="98"/>
      <c r="L18" s="34"/>
    </row>
    <row r="19" spans="1:12" ht="22.5" customHeight="1" x14ac:dyDescent="0.45">
      <c r="A19" s="548">
        <v>16</v>
      </c>
      <c r="B19" s="548" t="s">
        <v>466</v>
      </c>
      <c r="C19" s="584">
        <v>2.6</v>
      </c>
      <c r="D19" s="98"/>
      <c r="E19" s="98"/>
      <c r="F19" s="98"/>
    </row>
    <row r="20" spans="1:12" ht="22.5" customHeight="1" x14ac:dyDescent="0.45">
      <c r="A20" s="548">
        <v>16</v>
      </c>
      <c r="B20" s="548" t="s">
        <v>763</v>
      </c>
      <c r="C20" s="583">
        <v>2.6</v>
      </c>
      <c r="D20" s="98"/>
      <c r="E20" s="98"/>
      <c r="F20" s="98"/>
    </row>
    <row r="21" spans="1:12" ht="22.5" customHeight="1" x14ac:dyDescent="0.45">
      <c r="A21" s="548">
        <v>16</v>
      </c>
      <c r="B21" s="548" t="s">
        <v>807</v>
      </c>
      <c r="C21" s="446">
        <v>2.6</v>
      </c>
      <c r="D21" s="98"/>
      <c r="E21" s="98"/>
      <c r="F21" s="98"/>
    </row>
    <row r="22" spans="1:12" ht="22.5" customHeight="1" x14ac:dyDescent="0.45">
      <c r="A22" s="548">
        <v>19</v>
      </c>
      <c r="B22" s="548" t="s">
        <v>468</v>
      </c>
      <c r="C22" s="583">
        <v>2.9</v>
      </c>
      <c r="D22" s="98"/>
      <c r="E22" s="98"/>
      <c r="F22" s="98"/>
    </row>
    <row r="23" spans="1:12" ht="22.5" customHeight="1" x14ac:dyDescent="0.45">
      <c r="A23" s="548">
        <v>20</v>
      </c>
      <c r="B23" s="548" t="s">
        <v>522</v>
      </c>
      <c r="C23" s="584">
        <v>3</v>
      </c>
      <c r="D23" s="98"/>
      <c r="E23" s="98"/>
      <c r="F23" s="98"/>
    </row>
    <row r="24" spans="1:12" ht="22.5" customHeight="1" x14ac:dyDescent="0.45">
      <c r="A24" s="548">
        <v>20</v>
      </c>
      <c r="B24" s="548" t="s">
        <v>550</v>
      </c>
      <c r="C24" s="583">
        <v>3</v>
      </c>
      <c r="D24" s="98"/>
      <c r="E24" s="98"/>
      <c r="F24" s="98"/>
    </row>
    <row r="25" spans="1:12" ht="22.5" customHeight="1" x14ac:dyDescent="0.45">
      <c r="A25" s="548">
        <v>20</v>
      </c>
      <c r="B25" s="548" t="s">
        <v>794</v>
      </c>
      <c r="C25" s="584">
        <v>3</v>
      </c>
      <c r="D25" s="98"/>
      <c r="E25" s="98"/>
      <c r="F25" s="98"/>
    </row>
    <row r="26" spans="1:12" ht="22.5" customHeight="1" x14ac:dyDescent="0.45">
      <c r="A26" s="548">
        <v>23</v>
      </c>
      <c r="B26" s="548" t="s">
        <v>1400</v>
      </c>
      <c r="C26" s="583">
        <v>3.2</v>
      </c>
      <c r="D26" s="98"/>
      <c r="E26" s="98"/>
      <c r="F26" s="98"/>
    </row>
    <row r="27" spans="1:12" ht="22.5" customHeight="1" x14ac:dyDescent="0.45">
      <c r="A27" s="548">
        <v>23</v>
      </c>
      <c r="B27" s="548" t="s">
        <v>489</v>
      </c>
      <c r="C27" s="446">
        <v>3.2</v>
      </c>
      <c r="D27" s="98"/>
      <c r="E27" s="98"/>
      <c r="F27" s="98"/>
    </row>
    <row r="28" spans="1:12" ht="22.5" customHeight="1" x14ac:dyDescent="0.45">
      <c r="A28" s="548">
        <v>25</v>
      </c>
      <c r="B28" s="548" t="s">
        <v>474</v>
      </c>
      <c r="C28" s="583">
        <v>3.6</v>
      </c>
      <c r="D28" s="98"/>
      <c r="E28" s="98"/>
      <c r="F28" s="98"/>
    </row>
    <row r="29" spans="1:12" ht="22.5" customHeight="1" x14ac:dyDescent="0.45">
      <c r="A29" s="548">
        <v>26</v>
      </c>
      <c r="B29" s="548" t="s">
        <v>1401</v>
      </c>
      <c r="C29" s="446">
        <v>3.8</v>
      </c>
      <c r="D29" s="98"/>
      <c r="E29" s="98"/>
      <c r="F29" s="98"/>
    </row>
    <row r="30" spans="1:12" ht="22.5" customHeight="1" x14ac:dyDescent="0.45">
      <c r="A30" s="548">
        <v>27</v>
      </c>
      <c r="B30" s="548" t="s">
        <v>848</v>
      </c>
      <c r="C30" s="583">
        <v>4.0999999999999996</v>
      </c>
      <c r="D30" s="98"/>
      <c r="E30" s="98"/>
      <c r="F30" s="98"/>
    </row>
    <row r="31" spans="1:12" ht="22.5" customHeight="1" x14ac:dyDescent="0.45">
      <c r="A31" s="548">
        <v>28</v>
      </c>
      <c r="B31" s="548" t="s">
        <v>1402</v>
      </c>
      <c r="C31" s="583">
        <v>5.4</v>
      </c>
      <c r="D31" s="98"/>
      <c r="E31" s="98"/>
      <c r="F31" s="98"/>
    </row>
    <row r="32" spans="1:12" ht="22.5" customHeight="1" x14ac:dyDescent="0.45">
      <c r="A32" s="548">
        <v>29</v>
      </c>
      <c r="B32" s="548" t="s">
        <v>1403</v>
      </c>
      <c r="C32" s="446">
        <v>5.7</v>
      </c>
      <c r="D32" s="98"/>
      <c r="E32" s="98"/>
      <c r="F32" s="98"/>
    </row>
    <row r="33" spans="1:6" ht="14.25" customHeight="1" x14ac:dyDescent="0.45">
      <c r="A33" s="101"/>
      <c r="B33" s="98"/>
      <c r="C33" s="98"/>
      <c r="D33" s="98"/>
      <c r="E33" s="98"/>
      <c r="F33" s="98"/>
    </row>
    <row r="34" spans="1:6" x14ac:dyDescent="0.45">
      <c r="A34" s="172" t="s">
        <v>1404</v>
      </c>
      <c r="B34" s="78"/>
      <c r="C34" s="78"/>
      <c r="D34" s="98"/>
      <c r="E34" s="98"/>
      <c r="F34" s="98"/>
    </row>
    <row r="35" spans="1:6" ht="13.5" customHeight="1" x14ac:dyDescent="0.45">
      <c r="A35" s="679" t="s">
        <v>1405</v>
      </c>
      <c r="B35" s="679"/>
      <c r="C35" s="679"/>
      <c r="D35" s="98"/>
      <c r="E35" s="98"/>
      <c r="F35" s="98"/>
    </row>
    <row r="36" spans="1:6" ht="13.5" customHeight="1" x14ac:dyDescent="0.45">
      <c r="A36" s="679"/>
      <c r="B36" s="679"/>
      <c r="C36" s="679"/>
      <c r="D36" s="98"/>
      <c r="E36" s="98"/>
      <c r="F36" s="98"/>
    </row>
    <row r="37" spans="1:6" x14ac:dyDescent="0.45">
      <c r="A37" s="679"/>
      <c r="B37" s="679"/>
      <c r="C37" s="679"/>
      <c r="D37" s="98"/>
      <c r="E37" s="98"/>
      <c r="F37" s="98"/>
    </row>
    <row r="38" spans="1:6" x14ac:dyDescent="0.45">
      <c r="A38" s="679"/>
      <c r="B38" s="679"/>
      <c r="C38" s="679"/>
      <c r="D38" s="98"/>
      <c r="E38" s="98"/>
      <c r="F38" s="98"/>
    </row>
    <row r="39" spans="1:6" x14ac:dyDescent="0.45">
      <c r="A39" s="679"/>
      <c r="B39" s="679"/>
      <c r="C39" s="679"/>
      <c r="D39" s="98"/>
      <c r="E39" s="98"/>
      <c r="F39" s="98"/>
    </row>
    <row r="40" spans="1:6" x14ac:dyDescent="0.45">
      <c r="A40" s="679"/>
      <c r="B40" s="679"/>
      <c r="C40" s="679"/>
      <c r="D40" s="98"/>
      <c r="E40" s="98"/>
      <c r="F40" s="98"/>
    </row>
    <row r="41" spans="1:6" x14ac:dyDescent="0.45">
      <c r="A41" s="679"/>
      <c r="B41" s="679"/>
      <c r="C41" s="679"/>
      <c r="D41" s="98"/>
      <c r="E41" s="98"/>
      <c r="F41" s="98"/>
    </row>
  </sheetData>
  <mergeCells count="1">
    <mergeCell ref="A35:C41"/>
  </mergeCells>
  <phoneticPr fontId="3"/>
  <conditionalFormatting sqref="A8:B8 A10:B32">
    <cfRule type="expression" dxfId="84" priority="19" stopIfTrue="1">
      <formula>MOD(ROW(),2)=0</formula>
    </cfRule>
  </conditionalFormatting>
  <conditionalFormatting sqref="A7:B7">
    <cfRule type="expression" dxfId="83" priority="18" stopIfTrue="1">
      <formula>MOD(ROW(),2)=0</formula>
    </cfRule>
  </conditionalFormatting>
  <conditionalFormatting sqref="A8:B8">
    <cfRule type="expression" dxfId="82" priority="17" stopIfTrue="1">
      <formula>MOD(ROW(),2)=0</formula>
    </cfRule>
  </conditionalFormatting>
  <conditionalFormatting sqref="A7:B7">
    <cfRule type="expression" dxfId="81" priority="16" stopIfTrue="1">
      <formula>MOD(ROW(),2)=0</formula>
    </cfRule>
  </conditionalFormatting>
  <conditionalFormatting sqref="A1:B1 A3:B3">
    <cfRule type="expression" dxfId="80" priority="20" stopIfTrue="1">
      <formula>MOD(ROW(),2)=0</formula>
    </cfRule>
  </conditionalFormatting>
  <conditionalFormatting sqref="B10:B11 A4:B4">
    <cfRule type="expression" dxfId="79" priority="15" stopIfTrue="1">
      <formula>MOD(ROW(),2)=0</formula>
    </cfRule>
  </conditionalFormatting>
  <conditionalFormatting sqref="C4">
    <cfRule type="expression" dxfId="78" priority="14" stopIfTrue="1">
      <formula>MOD(ROW(),2)=0</formula>
    </cfRule>
  </conditionalFormatting>
  <conditionalFormatting sqref="C8">
    <cfRule type="expression" dxfId="77" priority="13" stopIfTrue="1">
      <formula>MOD(ROW(),2)=0</formula>
    </cfRule>
  </conditionalFormatting>
  <conditionalFormatting sqref="C10">
    <cfRule type="expression" dxfId="76" priority="12" stopIfTrue="1">
      <formula>MOD(ROW(),2)=0</formula>
    </cfRule>
  </conditionalFormatting>
  <conditionalFormatting sqref="C12">
    <cfRule type="expression" dxfId="75" priority="11" stopIfTrue="1">
      <formula>MOD(ROW(),2)=0</formula>
    </cfRule>
  </conditionalFormatting>
  <conditionalFormatting sqref="C14">
    <cfRule type="expression" dxfId="74" priority="10" stopIfTrue="1">
      <formula>MOD(ROW(),2)=0</formula>
    </cfRule>
  </conditionalFormatting>
  <conditionalFormatting sqref="C16">
    <cfRule type="expression" dxfId="73" priority="9" stopIfTrue="1">
      <formula>MOD(ROW(),2)=0</formula>
    </cfRule>
  </conditionalFormatting>
  <conditionalFormatting sqref="C18">
    <cfRule type="expression" dxfId="72" priority="8" stopIfTrue="1">
      <formula>MOD(ROW(),2)=0</formula>
    </cfRule>
  </conditionalFormatting>
  <conditionalFormatting sqref="C20">
    <cfRule type="expression" dxfId="71" priority="7" stopIfTrue="1">
      <formula>MOD(ROW(),2)=0</formula>
    </cfRule>
  </conditionalFormatting>
  <conditionalFormatting sqref="C22">
    <cfRule type="expression" dxfId="70" priority="6" stopIfTrue="1">
      <formula>MOD(ROW(),2)=0</formula>
    </cfRule>
  </conditionalFormatting>
  <conditionalFormatting sqref="C24">
    <cfRule type="expression" dxfId="69" priority="5" stopIfTrue="1">
      <formula>MOD(ROW(),2)=0</formula>
    </cfRule>
  </conditionalFormatting>
  <conditionalFormatting sqref="C26">
    <cfRule type="expression" dxfId="68" priority="4" stopIfTrue="1">
      <formula>MOD(ROW(),2)=0</formula>
    </cfRule>
  </conditionalFormatting>
  <conditionalFormatting sqref="C28">
    <cfRule type="expression" dxfId="67" priority="3" stopIfTrue="1">
      <formula>MOD(ROW(),2)=0</formula>
    </cfRule>
  </conditionalFormatting>
  <conditionalFormatting sqref="C30">
    <cfRule type="expression" dxfId="66" priority="2" stopIfTrue="1">
      <formula>MOD(ROW(),2)=0</formula>
    </cfRule>
  </conditionalFormatting>
  <conditionalFormatting sqref="C32">
    <cfRule type="expression" dxfId="65" priority="1" stopIfTrue="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77" orientation="portrait" r:id="rId1"/>
  <headerFooter>
    <oddFooter>&amp;C66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CB2BD-7872-434E-862B-8FCD894F6094}">
  <sheetPr>
    <tabColor rgb="FFFFFF00"/>
    <pageSetUpPr fitToPage="1"/>
  </sheetPr>
  <dimension ref="A1:R15"/>
  <sheetViews>
    <sheetView view="pageBreakPreview" zoomScaleNormal="100" zoomScaleSheetLayoutView="100" workbookViewId="0">
      <selection activeCell="D14" sqref="D14"/>
    </sheetView>
  </sheetViews>
  <sheetFormatPr defaultColWidth="8.09765625" defaultRowHeight="13.2" x14ac:dyDescent="0.45"/>
  <cols>
    <col min="1" max="1" width="18.09765625" style="33" bestFit="1" customWidth="1"/>
    <col min="2" max="2" width="8.8984375" style="33" bestFit="1" customWidth="1"/>
    <col min="3" max="10" width="11.3984375" style="33" customWidth="1"/>
    <col min="11" max="11" width="12.69921875" style="33" customWidth="1"/>
    <col min="12" max="16384" width="8.09765625" style="33"/>
  </cols>
  <sheetData>
    <row r="1" spans="1:18" ht="24.75" customHeight="1" x14ac:dyDescent="0.45">
      <c r="A1" s="161" t="s">
        <v>828</v>
      </c>
      <c r="B1" s="177"/>
      <c r="C1" s="163"/>
      <c r="D1" s="163"/>
      <c r="E1" s="163"/>
      <c r="F1" s="163"/>
      <c r="G1" s="163"/>
      <c r="H1" s="163"/>
      <c r="I1" s="163"/>
      <c r="J1" s="163"/>
    </row>
    <row r="2" spans="1:18" x14ac:dyDescent="0.45">
      <c r="A2" s="163"/>
      <c r="B2" s="163"/>
      <c r="C2" s="163"/>
      <c r="D2" s="163"/>
      <c r="E2" s="163"/>
      <c r="F2" s="163"/>
      <c r="G2" s="166"/>
      <c r="H2" s="166"/>
      <c r="I2" s="166"/>
      <c r="J2" s="166" t="s">
        <v>829</v>
      </c>
    </row>
    <row r="3" spans="1:18" s="22" customFormat="1" x14ac:dyDescent="0.45">
      <c r="A3" s="603" t="s">
        <v>169</v>
      </c>
      <c r="B3" s="603"/>
      <c r="C3" s="164" t="s">
        <v>830</v>
      </c>
      <c r="D3" s="164" t="s">
        <v>264</v>
      </c>
      <c r="E3" s="164" t="s">
        <v>267</v>
      </c>
      <c r="F3" s="164" t="s">
        <v>269</v>
      </c>
      <c r="G3" s="164" t="s">
        <v>271</v>
      </c>
      <c r="H3" s="164" t="s">
        <v>831</v>
      </c>
      <c r="I3" s="164" t="s">
        <v>832</v>
      </c>
      <c r="J3" s="164" t="s">
        <v>137</v>
      </c>
      <c r="K3" s="33"/>
      <c r="L3" s="33"/>
      <c r="M3" s="33"/>
      <c r="N3" s="33"/>
      <c r="O3" s="33"/>
      <c r="P3" s="33"/>
      <c r="Q3" s="33"/>
      <c r="R3" s="33"/>
    </row>
    <row r="4" spans="1:18" x14ac:dyDescent="0.45">
      <c r="A4" s="602" t="s">
        <v>833</v>
      </c>
      <c r="B4" s="178" t="s">
        <v>834</v>
      </c>
      <c r="C4" s="178">
        <v>931</v>
      </c>
      <c r="D4" s="178">
        <v>899</v>
      </c>
      <c r="E4" s="178">
        <v>857</v>
      </c>
      <c r="F4" s="178">
        <v>789</v>
      </c>
      <c r="G4" s="178">
        <v>759</v>
      </c>
      <c r="H4" s="178">
        <v>783</v>
      </c>
      <c r="I4" s="178">
        <v>751</v>
      </c>
      <c r="J4" s="178">
        <v>736</v>
      </c>
    </row>
    <row r="5" spans="1:18" x14ac:dyDescent="0.45">
      <c r="A5" s="602"/>
      <c r="B5" s="179" t="s">
        <v>614</v>
      </c>
      <c r="C5" s="180">
        <v>0.41399999999999998</v>
      </c>
      <c r="D5" s="180">
        <v>0.39800000000000002</v>
      </c>
      <c r="E5" s="180">
        <v>0.38</v>
      </c>
      <c r="F5" s="180">
        <v>0.35</v>
      </c>
      <c r="G5" s="180">
        <v>0.33700000000000002</v>
      </c>
      <c r="H5" s="180">
        <v>0.34799999999999998</v>
      </c>
      <c r="I5" s="180">
        <v>0.33100000000000002</v>
      </c>
      <c r="J5" s="180">
        <v>0.33100000000000002</v>
      </c>
    </row>
    <row r="6" spans="1:18" x14ac:dyDescent="0.45">
      <c r="A6" s="602" t="s">
        <v>835</v>
      </c>
      <c r="B6" s="178" t="s">
        <v>834</v>
      </c>
      <c r="C6" s="178">
        <v>313</v>
      </c>
      <c r="D6" s="178">
        <v>333</v>
      </c>
      <c r="E6" s="178">
        <v>396</v>
      </c>
      <c r="F6" s="178">
        <v>384</v>
      </c>
      <c r="G6" s="178">
        <v>425</v>
      </c>
      <c r="H6" s="178">
        <v>483</v>
      </c>
      <c r="I6" s="178">
        <v>507</v>
      </c>
      <c r="J6" s="178">
        <v>536</v>
      </c>
    </row>
    <row r="7" spans="1:18" x14ac:dyDescent="0.45">
      <c r="A7" s="602"/>
      <c r="B7" s="179" t="s">
        <v>614</v>
      </c>
      <c r="C7" s="180">
        <v>0.13900000000000001</v>
      </c>
      <c r="D7" s="180">
        <v>0.14799999999999999</v>
      </c>
      <c r="E7" s="180">
        <v>0.17499999999999999</v>
      </c>
      <c r="F7" s="180">
        <v>0.17100000000000001</v>
      </c>
      <c r="G7" s="180">
        <v>0.189</v>
      </c>
      <c r="H7" s="180">
        <v>0.214</v>
      </c>
      <c r="I7" s="180">
        <v>0.223</v>
      </c>
      <c r="J7" s="180">
        <v>0.223</v>
      </c>
    </row>
    <row r="8" spans="1:18" x14ac:dyDescent="0.45">
      <c r="A8" s="602" t="s">
        <v>836</v>
      </c>
      <c r="B8" s="178" t="s">
        <v>834</v>
      </c>
      <c r="C8" s="178">
        <v>163</v>
      </c>
      <c r="D8" s="178">
        <v>159</v>
      </c>
      <c r="E8" s="178">
        <v>153</v>
      </c>
      <c r="F8" s="178">
        <v>125</v>
      </c>
      <c r="G8" s="178">
        <v>136</v>
      </c>
      <c r="H8" s="178">
        <v>137</v>
      </c>
      <c r="I8" s="178">
        <v>131</v>
      </c>
      <c r="J8" s="178">
        <v>134</v>
      </c>
    </row>
    <row r="9" spans="1:18" x14ac:dyDescent="0.45">
      <c r="A9" s="602"/>
      <c r="B9" s="179" t="s">
        <v>614</v>
      </c>
      <c r="C9" s="180">
        <v>7.1999999999999995E-2</v>
      </c>
      <c r="D9" s="180">
        <v>7.0000000000000007E-2</v>
      </c>
      <c r="E9" s="180">
        <v>6.8000000000000005E-2</v>
      </c>
      <c r="F9" s="180">
        <v>5.6000000000000001E-2</v>
      </c>
      <c r="G9" s="180">
        <v>0.06</v>
      </c>
      <c r="H9" s="180">
        <v>6.0999999999999999E-2</v>
      </c>
      <c r="I9" s="180">
        <v>5.8000000000000003E-2</v>
      </c>
      <c r="J9" s="180">
        <v>5.8000000000000003E-2</v>
      </c>
    </row>
    <row r="10" spans="1:18" x14ac:dyDescent="0.45">
      <c r="A10" s="602" t="s">
        <v>837</v>
      </c>
      <c r="B10" s="178" t="s">
        <v>834</v>
      </c>
      <c r="C10" s="178">
        <v>79</v>
      </c>
      <c r="D10" s="178">
        <v>79</v>
      </c>
      <c r="E10" s="178">
        <v>79</v>
      </c>
      <c r="F10" s="178">
        <v>81</v>
      </c>
      <c r="G10" s="178">
        <v>67</v>
      </c>
      <c r="H10" s="178">
        <v>67</v>
      </c>
      <c r="I10" s="178">
        <v>67</v>
      </c>
      <c r="J10" s="178">
        <v>67</v>
      </c>
    </row>
    <row r="11" spans="1:18" x14ac:dyDescent="0.45">
      <c r="A11" s="602"/>
      <c r="B11" s="179" t="s">
        <v>614</v>
      </c>
      <c r="C11" s="180">
        <v>3.5000000000000003E-2</v>
      </c>
      <c r="D11" s="180">
        <v>3.5000000000000003E-2</v>
      </c>
      <c r="E11" s="180">
        <v>3.5000000000000003E-2</v>
      </c>
      <c r="F11" s="180">
        <v>3.5999999999999997E-2</v>
      </c>
      <c r="G11" s="180">
        <v>0.03</v>
      </c>
      <c r="H11" s="180">
        <v>0.03</v>
      </c>
      <c r="I11" s="180">
        <v>0.03</v>
      </c>
      <c r="J11" s="180">
        <v>0.03</v>
      </c>
    </row>
    <row r="12" spans="1:18" x14ac:dyDescent="0.45">
      <c r="A12" s="602" t="s">
        <v>564</v>
      </c>
      <c r="B12" s="178" t="s">
        <v>834</v>
      </c>
      <c r="C12" s="178">
        <v>766</v>
      </c>
      <c r="D12" s="178">
        <v>788</v>
      </c>
      <c r="E12" s="178">
        <v>771</v>
      </c>
      <c r="F12" s="178">
        <v>873</v>
      </c>
      <c r="G12" s="178">
        <v>865</v>
      </c>
      <c r="H12" s="178">
        <v>782</v>
      </c>
      <c r="I12" s="178">
        <v>811</v>
      </c>
      <c r="J12" s="178">
        <v>795</v>
      </c>
    </row>
    <row r="13" spans="1:18" x14ac:dyDescent="0.45">
      <c r="A13" s="602"/>
      <c r="B13" s="179" t="s">
        <v>614</v>
      </c>
      <c r="C13" s="180">
        <v>0.34</v>
      </c>
      <c r="D13" s="180">
        <v>0.34899999999999998</v>
      </c>
      <c r="E13" s="180">
        <v>0.34200000000000003</v>
      </c>
      <c r="F13" s="180">
        <v>0.38700000000000001</v>
      </c>
      <c r="G13" s="180">
        <v>0.38400000000000001</v>
      </c>
      <c r="H13" s="180">
        <v>0.34699999999999998</v>
      </c>
      <c r="I13" s="180">
        <v>0.35799999999999998</v>
      </c>
      <c r="J13" s="180">
        <v>0.35799999999999998</v>
      </c>
    </row>
    <row r="14" spans="1:18" x14ac:dyDescent="0.45">
      <c r="A14" s="172" t="s">
        <v>838</v>
      </c>
      <c r="B14" s="172"/>
      <c r="C14" s="163"/>
      <c r="D14" s="163"/>
      <c r="E14" s="163"/>
      <c r="F14" s="163"/>
      <c r="G14" s="163"/>
      <c r="H14" s="163"/>
      <c r="I14" s="163"/>
      <c r="J14" s="163"/>
    </row>
    <row r="15" spans="1:18" x14ac:dyDescent="0.45">
      <c r="A15" s="30"/>
      <c r="B15" s="30"/>
    </row>
  </sheetData>
  <mergeCells count="6">
    <mergeCell ref="A12:A13"/>
    <mergeCell ref="A3:B3"/>
    <mergeCell ref="A4:A5"/>
    <mergeCell ref="A6:A7"/>
    <mergeCell ref="A8:A9"/>
    <mergeCell ref="A10:A11"/>
  </mergeCells>
  <phoneticPr fontId="3"/>
  <printOptions horizontalCentered="1" verticalCentered="1"/>
  <pageMargins left="0.70866141732283472" right="0.70866141732283472" top="0.74803149606299213" bottom="0.74803149606299213" header="0.31496062992125984" footer="0.31496062992125984"/>
  <pageSetup paperSize="9" scale="92" orientation="landscape" r:id="rId1"/>
  <headerFooter alignWithMargins="0">
    <oddFooter>&amp;C4</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807FB-17D3-43E0-8080-E1F0EF946AD6}">
  <sheetPr>
    <tabColor rgb="FFFFFF00"/>
    <pageSetUpPr fitToPage="1"/>
  </sheetPr>
  <dimension ref="A1:F38"/>
  <sheetViews>
    <sheetView showWhiteSpace="0" view="pageBreakPreview" zoomScaleNormal="100" zoomScaleSheetLayoutView="100" workbookViewId="0">
      <selection activeCell="D14" sqref="D14"/>
    </sheetView>
  </sheetViews>
  <sheetFormatPr defaultColWidth="8.09765625" defaultRowHeight="13.2" x14ac:dyDescent="0.45"/>
  <cols>
    <col min="1" max="1" width="9.59765625" style="22" customWidth="1"/>
    <col min="2" max="2" width="18.59765625" style="21" customWidth="1"/>
    <col min="3" max="3" width="27.59765625" style="21" customWidth="1"/>
    <col min="4" max="16384" width="8.09765625" style="21"/>
  </cols>
  <sheetData>
    <row r="1" spans="1:6" ht="25.5" customHeight="1" x14ac:dyDescent="0.45">
      <c r="A1" s="218" t="s">
        <v>21</v>
      </c>
      <c r="B1" s="98"/>
      <c r="C1" s="98"/>
      <c r="D1" s="98"/>
      <c r="E1" s="98"/>
      <c r="F1" s="98"/>
    </row>
    <row r="2" spans="1:6" x14ac:dyDescent="0.45">
      <c r="A2" s="101"/>
      <c r="B2" s="98"/>
      <c r="C2" s="240" t="s">
        <v>548</v>
      </c>
      <c r="D2" s="98"/>
      <c r="E2" s="98"/>
      <c r="F2" s="98"/>
    </row>
    <row r="3" spans="1:6" ht="22.5" customHeight="1" x14ac:dyDescent="0.45">
      <c r="A3" s="164" t="s">
        <v>461</v>
      </c>
      <c r="B3" s="164" t="s">
        <v>462</v>
      </c>
      <c r="C3" s="164" t="s">
        <v>549</v>
      </c>
      <c r="D3" s="98"/>
      <c r="E3" s="98"/>
      <c r="F3" s="98"/>
    </row>
    <row r="4" spans="1:6" ht="22.5" customHeight="1" x14ac:dyDescent="0.45">
      <c r="A4" s="466">
        <v>1</v>
      </c>
      <c r="B4" s="544" t="s">
        <v>465</v>
      </c>
      <c r="C4" s="550">
        <v>82.6</v>
      </c>
      <c r="D4" s="98"/>
      <c r="E4" s="98"/>
      <c r="F4" s="98"/>
    </row>
    <row r="5" spans="1:6" ht="22.5" customHeight="1" x14ac:dyDescent="0.45">
      <c r="A5" s="268">
        <v>2</v>
      </c>
      <c r="B5" s="268" t="s">
        <v>479</v>
      </c>
      <c r="C5" s="586">
        <v>82.2</v>
      </c>
      <c r="D5" s="98"/>
      <c r="E5" s="98"/>
      <c r="F5" s="98"/>
    </row>
    <row r="6" spans="1:6" ht="22.5" customHeight="1" x14ac:dyDescent="0.45">
      <c r="A6" s="268">
        <v>3</v>
      </c>
      <c r="B6" s="268" t="s">
        <v>471</v>
      </c>
      <c r="C6" s="586">
        <v>82.1</v>
      </c>
      <c r="D6" s="98"/>
      <c r="E6" s="98"/>
      <c r="F6" s="98"/>
    </row>
    <row r="7" spans="1:6" ht="22.5" customHeight="1" x14ac:dyDescent="0.45">
      <c r="A7" s="268">
        <v>4</v>
      </c>
      <c r="B7" s="268" t="s">
        <v>478</v>
      </c>
      <c r="C7" s="586">
        <v>82</v>
      </c>
      <c r="D7" s="98"/>
      <c r="E7" s="98"/>
      <c r="F7" s="98"/>
    </row>
    <row r="8" spans="1:6" ht="22.5" customHeight="1" x14ac:dyDescent="0.45">
      <c r="A8" s="268">
        <v>4</v>
      </c>
      <c r="B8" s="268" t="s">
        <v>470</v>
      </c>
      <c r="C8" s="586">
        <v>82</v>
      </c>
      <c r="D8" s="98"/>
      <c r="E8" s="98"/>
      <c r="F8" s="98"/>
    </row>
    <row r="9" spans="1:6" ht="22.5" customHeight="1" x14ac:dyDescent="0.45">
      <c r="A9" s="268">
        <v>4</v>
      </c>
      <c r="B9" s="268" t="s">
        <v>469</v>
      </c>
      <c r="C9" s="586">
        <v>82</v>
      </c>
      <c r="D9" s="98"/>
      <c r="E9" s="98"/>
      <c r="F9" s="98"/>
    </row>
    <row r="10" spans="1:6" ht="22.5" customHeight="1" x14ac:dyDescent="0.45">
      <c r="A10" s="268">
        <v>4</v>
      </c>
      <c r="B10" s="268" t="s">
        <v>473</v>
      </c>
      <c r="C10" s="586">
        <v>82</v>
      </c>
      <c r="D10" s="98"/>
      <c r="E10" s="98"/>
      <c r="F10" s="98"/>
    </row>
    <row r="11" spans="1:6" ht="22.5" customHeight="1" x14ac:dyDescent="0.45">
      <c r="A11" s="268">
        <v>8</v>
      </c>
      <c r="B11" s="268" t="s">
        <v>506</v>
      </c>
      <c r="C11" s="586">
        <v>81.900000000000006</v>
      </c>
      <c r="D11" s="98"/>
      <c r="E11" s="98"/>
      <c r="F11" s="98"/>
    </row>
    <row r="12" spans="1:6" ht="22.5" customHeight="1" x14ac:dyDescent="0.45">
      <c r="A12" s="268">
        <v>9</v>
      </c>
      <c r="B12" s="268" t="s">
        <v>484</v>
      </c>
      <c r="C12" s="586">
        <v>81.8</v>
      </c>
      <c r="D12" s="98"/>
      <c r="E12" s="98"/>
      <c r="F12" s="98"/>
    </row>
    <row r="13" spans="1:6" ht="22.5" customHeight="1" x14ac:dyDescent="0.45">
      <c r="A13" s="268">
        <v>9</v>
      </c>
      <c r="B13" s="268" t="s">
        <v>481</v>
      </c>
      <c r="C13" s="586">
        <v>81.8</v>
      </c>
      <c r="D13" s="98"/>
      <c r="E13" s="98"/>
      <c r="F13" s="98"/>
    </row>
    <row r="14" spans="1:6" ht="22.5" customHeight="1" x14ac:dyDescent="0.45">
      <c r="A14" s="268">
        <v>9</v>
      </c>
      <c r="B14" s="268" t="s">
        <v>476</v>
      </c>
      <c r="C14" s="586">
        <v>81.8</v>
      </c>
      <c r="D14" s="98"/>
      <c r="E14" s="98"/>
      <c r="F14" s="98"/>
    </row>
    <row r="15" spans="1:6" ht="22.5" customHeight="1" x14ac:dyDescent="0.45">
      <c r="A15" s="268">
        <v>9</v>
      </c>
      <c r="B15" s="268" t="s">
        <v>485</v>
      </c>
      <c r="C15" s="586">
        <v>81.8</v>
      </c>
      <c r="D15" s="98"/>
      <c r="E15" s="98"/>
      <c r="F15" s="98"/>
    </row>
    <row r="16" spans="1:6" ht="22.5" customHeight="1" x14ac:dyDescent="0.45">
      <c r="A16" s="268">
        <v>13</v>
      </c>
      <c r="B16" s="268" t="s">
        <v>468</v>
      </c>
      <c r="C16" s="586">
        <v>81.7</v>
      </c>
      <c r="D16" s="98"/>
      <c r="E16" s="98"/>
      <c r="F16" s="98"/>
    </row>
    <row r="17" spans="1:6" ht="22.5" customHeight="1" x14ac:dyDescent="0.45">
      <c r="A17" s="268">
        <v>13</v>
      </c>
      <c r="B17" s="268" t="s">
        <v>480</v>
      </c>
      <c r="C17" s="586">
        <v>81.7</v>
      </c>
      <c r="D17" s="98"/>
      <c r="E17" s="98"/>
      <c r="F17" s="98"/>
    </row>
    <row r="18" spans="1:6" ht="22.5" customHeight="1" x14ac:dyDescent="0.45">
      <c r="A18" s="268">
        <v>15</v>
      </c>
      <c r="B18" s="268" t="s">
        <v>474</v>
      </c>
      <c r="C18" s="586">
        <v>81.599999999999994</v>
      </c>
      <c r="D18" s="98"/>
      <c r="E18" s="98"/>
      <c r="F18" s="98"/>
    </row>
    <row r="19" spans="1:6" ht="22.5" customHeight="1" x14ac:dyDescent="0.45">
      <c r="A19" s="268">
        <v>15</v>
      </c>
      <c r="B19" s="268" t="s">
        <v>482</v>
      </c>
      <c r="C19" s="586">
        <v>81.599999999999994</v>
      </c>
      <c r="D19" s="98"/>
      <c r="E19" s="98"/>
      <c r="F19" s="98"/>
    </row>
    <row r="20" spans="1:6" ht="22.5" customHeight="1" x14ac:dyDescent="0.45">
      <c r="A20" s="268">
        <v>15</v>
      </c>
      <c r="B20" s="268" t="s">
        <v>483</v>
      </c>
      <c r="C20" s="586">
        <v>81.599999999999994</v>
      </c>
      <c r="D20" s="98"/>
      <c r="E20" s="98"/>
      <c r="F20" s="98"/>
    </row>
    <row r="21" spans="1:6" ht="22.5" customHeight="1" x14ac:dyDescent="0.45">
      <c r="A21" s="268">
        <v>18</v>
      </c>
      <c r="B21" s="268" t="s">
        <v>475</v>
      </c>
      <c r="C21" s="586">
        <v>81.5</v>
      </c>
      <c r="D21" s="98"/>
      <c r="E21" s="98"/>
      <c r="F21" s="98"/>
    </row>
    <row r="22" spans="1:6" ht="22.5" customHeight="1" x14ac:dyDescent="0.45">
      <c r="A22" s="268">
        <v>18</v>
      </c>
      <c r="B22" s="268" t="s">
        <v>550</v>
      </c>
      <c r="C22" s="586">
        <v>81.5</v>
      </c>
      <c r="D22" s="98"/>
      <c r="E22" s="98"/>
      <c r="F22" s="98"/>
    </row>
    <row r="23" spans="1:6" ht="22.5" customHeight="1" x14ac:dyDescent="0.45">
      <c r="A23" s="268">
        <v>18</v>
      </c>
      <c r="B23" s="268" t="s">
        <v>467</v>
      </c>
      <c r="C23" s="586">
        <v>81.5</v>
      </c>
      <c r="D23" s="98"/>
      <c r="E23" s="98"/>
      <c r="F23" s="98"/>
    </row>
    <row r="24" spans="1:6" ht="22.5" customHeight="1" x14ac:dyDescent="0.45">
      <c r="A24" s="268">
        <v>18</v>
      </c>
      <c r="B24" s="268" t="s">
        <v>551</v>
      </c>
      <c r="C24" s="586">
        <v>81.5</v>
      </c>
      <c r="D24" s="98"/>
      <c r="E24" s="98"/>
      <c r="F24" s="98"/>
    </row>
    <row r="25" spans="1:6" ht="22.5" customHeight="1" x14ac:dyDescent="0.45">
      <c r="A25" s="268">
        <v>22</v>
      </c>
      <c r="B25" s="268" t="s">
        <v>505</v>
      </c>
      <c r="C25" s="586">
        <v>81.400000000000006</v>
      </c>
      <c r="D25" s="98"/>
      <c r="E25" s="98"/>
      <c r="F25" s="98"/>
    </row>
    <row r="26" spans="1:6" ht="22.5" customHeight="1" x14ac:dyDescent="0.45">
      <c r="A26" s="268">
        <v>23</v>
      </c>
      <c r="B26" s="268" t="s">
        <v>489</v>
      </c>
      <c r="C26" s="586">
        <v>81.3</v>
      </c>
      <c r="D26" s="98"/>
      <c r="E26" s="98"/>
      <c r="F26" s="98"/>
    </row>
    <row r="27" spans="1:6" ht="22.5" customHeight="1" x14ac:dyDescent="0.45">
      <c r="A27" s="268">
        <v>23</v>
      </c>
      <c r="B27" s="268" t="s">
        <v>491</v>
      </c>
      <c r="C27" s="586">
        <v>81.3</v>
      </c>
      <c r="D27" s="98"/>
      <c r="E27" s="98"/>
      <c r="F27" s="98"/>
    </row>
    <row r="28" spans="1:6" ht="22.5" customHeight="1" x14ac:dyDescent="0.45">
      <c r="A28" s="268">
        <v>25</v>
      </c>
      <c r="B28" s="268" t="s">
        <v>492</v>
      </c>
      <c r="C28" s="586">
        <v>81.2</v>
      </c>
      <c r="D28" s="98"/>
      <c r="E28" s="98"/>
      <c r="F28" s="98"/>
    </row>
    <row r="29" spans="1:6" ht="22.5" customHeight="1" x14ac:dyDescent="0.45">
      <c r="A29" s="268">
        <v>26</v>
      </c>
      <c r="B29" s="268" t="s">
        <v>490</v>
      </c>
      <c r="C29" s="586">
        <v>81.099999999999994</v>
      </c>
      <c r="D29" s="98"/>
      <c r="E29" s="98"/>
      <c r="F29" s="98"/>
    </row>
    <row r="30" spans="1:6" ht="22.5" customHeight="1" x14ac:dyDescent="0.45">
      <c r="A30" s="268">
        <v>27</v>
      </c>
      <c r="B30" s="266" t="s">
        <v>472</v>
      </c>
      <c r="C30" s="587">
        <v>81</v>
      </c>
      <c r="D30" s="98"/>
      <c r="E30" s="98"/>
      <c r="F30" s="98"/>
    </row>
    <row r="31" spans="1:6" ht="22.5" customHeight="1" x14ac:dyDescent="0.45">
      <c r="A31" s="268">
        <v>28</v>
      </c>
      <c r="B31" s="268" t="s">
        <v>488</v>
      </c>
      <c r="C31" s="586">
        <v>80.7</v>
      </c>
      <c r="D31" s="98"/>
      <c r="E31" s="98"/>
      <c r="F31" s="98"/>
    </row>
    <row r="32" spans="1:6" ht="22.5" customHeight="1" x14ac:dyDescent="0.45">
      <c r="A32" s="268">
        <v>29</v>
      </c>
      <c r="B32" s="268" t="s">
        <v>487</v>
      </c>
      <c r="C32" s="586">
        <v>80.599999999999994</v>
      </c>
      <c r="D32" s="98"/>
      <c r="E32" s="98"/>
      <c r="F32" s="98"/>
    </row>
    <row r="33" spans="1:6" ht="22.5" customHeight="1" x14ac:dyDescent="0.45">
      <c r="A33" s="673" t="s">
        <v>493</v>
      </c>
      <c r="B33" s="673"/>
      <c r="C33" s="268">
        <v>81.680000000000007</v>
      </c>
      <c r="D33" s="98"/>
      <c r="E33" s="98"/>
      <c r="F33" s="98"/>
    </row>
    <row r="34" spans="1:6" ht="13.5" customHeight="1" x14ac:dyDescent="0.45">
      <c r="A34" s="101"/>
      <c r="B34" s="101"/>
      <c r="C34" s="101"/>
      <c r="D34" s="98"/>
      <c r="E34" s="98"/>
      <c r="F34" s="98"/>
    </row>
    <row r="35" spans="1:6" x14ac:dyDescent="0.45">
      <c r="A35" s="172" t="s">
        <v>552</v>
      </c>
      <c r="B35" s="163" t="s">
        <v>553</v>
      </c>
      <c r="C35" s="163"/>
      <c r="D35" s="98"/>
      <c r="E35" s="98"/>
      <c r="F35" s="98"/>
    </row>
    <row r="36" spans="1:6" x14ac:dyDescent="0.45">
      <c r="A36" s="100"/>
      <c r="B36" s="98"/>
      <c r="C36" s="98"/>
      <c r="D36" s="98"/>
      <c r="E36" s="98"/>
      <c r="F36" s="98"/>
    </row>
    <row r="37" spans="1:6" x14ac:dyDescent="0.45">
      <c r="A37" s="101"/>
      <c r="B37" s="98"/>
      <c r="C37" s="98"/>
      <c r="D37" s="98"/>
      <c r="E37" s="98"/>
      <c r="F37" s="98"/>
    </row>
    <row r="38" spans="1:6" x14ac:dyDescent="0.45">
      <c r="A38" s="101"/>
      <c r="B38" s="98"/>
      <c r="C38" s="98"/>
      <c r="D38" s="98"/>
      <c r="E38" s="98"/>
      <c r="F38" s="98"/>
    </row>
  </sheetData>
  <mergeCells count="1">
    <mergeCell ref="A33:B33"/>
  </mergeCells>
  <phoneticPr fontId="3"/>
  <conditionalFormatting sqref="A5:C32">
    <cfRule type="expression" dxfId="64" priority="6" stopIfTrue="1">
      <formula>MOD(ROW(),2)=0</formula>
    </cfRule>
  </conditionalFormatting>
  <conditionalFormatting sqref="A5:C5 A7:C32">
    <cfRule type="expression" dxfId="63" priority="5" stopIfTrue="1">
      <formula>MOD(ROW(),2)=0</formula>
    </cfRule>
  </conditionalFormatting>
  <conditionalFormatting sqref="A5:C32">
    <cfRule type="expression" dxfId="62" priority="4" stopIfTrue="1">
      <formula>MOD(ROW(),2)=0</formula>
    </cfRule>
  </conditionalFormatting>
  <conditionalFormatting sqref="A5:C32">
    <cfRule type="expression" dxfId="61" priority="3" stopIfTrue="1">
      <formula>MOD(ROW(),2)=0</formula>
    </cfRule>
  </conditionalFormatting>
  <conditionalFormatting sqref="A5:C5 A7:C32">
    <cfRule type="expression" dxfId="60" priority="2" stopIfTrue="1">
      <formula>MOD(ROW(),2)=0</formula>
    </cfRule>
  </conditionalFormatting>
  <conditionalFormatting sqref="A5:C32">
    <cfRule type="expression" dxfId="59" priority="1" stopIfTrue="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89" orientation="portrait" r:id="rId1"/>
  <headerFooter>
    <oddFooter>&amp;C67</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0A8FB-F8EA-4D01-A60D-E96EC567EFB1}">
  <sheetPr>
    <tabColor rgb="FFFFFF00"/>
    <pageSetUpPr fitToPage="1"/>
  </sheetPr>
  <dimension ref="A1:F36"/>
  <sheetViews>
    <sheetView view="pageBreakPreview" zoomScaleNormal="100" zoomScaleSheetLayoutView="100" workbookViewId="0">
      <selection activeCell="D14" sqref="D14"/>
    </sheetView>
  </sheetViews>
  <sheetFormatPr defaultColWidth="8.09765625" defaultRowHeight="13.2" x14ac:dyDescent="0.45"/>
  <cols>
    <col min="1" max="1" width="9.59765625" style="22" customWidth="1"/>
    <col min="2" max="2" width="18.59765625" style="21" customWidth="1"/>
    <col min="3" max="3" width="27.59765625" style="21" customWidth="1"/>
    <col min="4" max="16384" width="8.09765625" style="21"/>
  </cols>
  <sheetData>
    <row r="1" spans="1:6" ht="25.5" customHeight="1" x14ac:dyDescent="0.45">
      <c r="A1" s="218" t="s">
        <v>20</v>
      </c>
      <c r="B1" s="98"/>
      <c r="C1" s="98"/>
      <c r="D1" s="98"/>
      <c r="E1" s="98"/>
      <c r="F1" s="98"/>
    </row>
    <row r="2" spans="1:6" x14ac:dyDescent="0.45">
      <c r="A2" s="101"/>
      <c r="B2" s="98"/>
      <c r="C2" s="240" t="s">
        <v>548</v>
      </c>
      <c r="D2" s="98"/>
      <c r="E2" s="98"/>
      <c r="F2" s="98"/>
    </row>
    <row r="3" spans="1:6" ht="22.5" customHeight="1" x14ac:dyDescent="0.45">
      <c r="A3" s="164" t="s">
        <v>461</v>
      </c>
      <c r="B3" s="164" t="s">
        <v>462</v>
      </c>
      <c r="C3" s="164" t="s">
        <v>549</v>
      </c>
      <c r="D3" s="98"/>
      <c r="E3" s="98"/>
      <c r="F3" s="98"/>
    </row>
    <row r="4" spans="1:6" ht="22.5" customHeight="1" x14ac:dyDescent="0.45">
      <c r="A4" s="268">
        <v>1</v>
      </c>
      <c r="B4" s="542" t="s">
        <v>468</v>
      </c>
      <c r="C4" s="541">
        <v>88.3</v>
      </c>
      <c r="D4" s="98"/>
      <c r="E4" s="98"/>
      <c r="F4" s="98"/>
    </row>
    <row r="5" spans="1:6" ht="22.5" customHeight="1" x14ac:dyDescent="0.45">
      <c r="A5" s="466">
        <v>2</v>
      </c>
      <c r="B5" s="466" t="s">
        <v>465</v>
      </c>
      <c r="C5" s="588">
        <v>88</v>
      </c>
      <c r="D5" s="98"/>
      <c r="E5" s="98"/>
      <c r="F5" s="98"/>
    </row>
    <row r="6" spans="1:6" ht="22.5" customHeight="1" x14ac:dyDescent="0.45">
      <c r="A6" s="268">
        <v>2</v>
      </c>
      <c r="B6" s="268" t="s">
        <v>478</v>
      </c>
      <c r="C6" s="586">
        <v>88</v>
      </c>
      <c r="D6" s="98"/>
      <c r="E6" s="98"/>
      <c r="F6" s="98"/>
    </row>
    <row r="7" spans="1:6" ht="22.5" customHeight="1" x14ac:dyDescent="0.45">
      <c r="A7" s="268">
        <v>4</v>
      </c>
      <c r="B7" s="268" t="s">
        <v>475</v>
      </c>
      <c r="C7" s="586">
        <v>87.9</v>
      </c>
      <c r="D7" s="98"/>
      <c r="E7" s="98"/>
      <c r="F7" s="98"/>
    </row>
    <row r="8" spans="1:6" ht="22.5" customHeight="1" x14ac:dyDescent="0.45">
      <c r="A8" s="268">
        <v>5</v>
      </c>
      <c r="B8" s="268" t="s">
        <v>483</v>
      </c>
      <c r="C8" s="586">
        <v>87.8</v>
      </c>
      <c r="D8" s="98"/>
      <c r="E8" s="98"/>
      <c r="F8" s="98"/>
    </row>
    <row r="9" spans="1:6" ht="22.5" customHeight="1" x14ac:dyDescent="0.45">
      <c r="A9" s="268">
        <v>5</v>
      </c>
      <c r="B9" s="268" t="s">
        <v>473</v>
      </c>
      <c r="C9" s="586">
        <v>87.8</v>
      </c>
      <c r="D9" s="98"/>
      <c r="E9" s="98"/>
      <c r="F9" s="98"/>
    </row>
    <row r="10" spans="1:6" ht="22.5" customHeight="1" x14ac:dyDescent="0.45">
      <c r="A10" s="268">
        <v>5</v>
      </c>
      <c r="B10" s="268" t="s">
        <v>481</v>
      </c>
      <c r="C10" s="586">
        <v>87.8</v>
      </c>
      <c r="D10" s="98"/>
      <c r="E10" s="98"/>
      <c r="F10" s="98"/>
    </row>
    <row r="11" spans="1:6" ht="22.5" customHeight="1" x14ac:dyDescent="0.45">
      <c r="A11" s="268">
        <v>5</v>
      </c>
      <c r="B11" s="268" t="s">
        <v>474</v>
      </c>
      <c r="C11" s="586">
        <v>87.8</v>
      </c>
      <c r="D11" s="98"/>
      <c r="E11" s="98"/>
      <c r="F11" s="98"/>
    </row>
    <row r="12" spans="1:6" ht="22.5" customHeight="1" x14ac:dyDescent="0.45">
      <c r="A12" s="268">
        <v>9</v>
      </c>
      <c r="B12" s="268" t="s">
        <v>476</v>
      </c>
      <c r="C12" s="586">
        <v>87.7</v>
      </c>
      <c r="D12" s="98"/>
      <c r="E12" s="98"/>
      <c r="F12" s="98"/>
    </row>
    <row r="13" spans="1:6" ht="22.5" customHeight="1" x14ac:dyDescent="0.45">
      <c r="A13" s="268">
        <v>9</v>
      </c>
      <c r="B13" s="268" t="s">
        <v>554</v>
      </c>
      <c r="C13" s="586">
        <v>87.7</v>
      </c>
      <c r="D13" s="98"/>
      <c r="E13" s="98"/>
      <c r="F13" s="98"/>
    </row>
    <row r="14" spans="1:6" ht="22.5" customHeight="1" x14ac:dyDescent="0.45">
      <c r="A14" s="268">
        <v>9</v>
      </c>
      <c r="B14" s="268" t="s">
        <v>466</v>
      </c>
      <c r="C14" s="586">
        <v>87.7</v>
      </c>
      <c r="D14" s="98"/>
      <c r="E14" s="98"/>
      <c r="F14" s="98"/>
    </row>
    <row r="15" spans="1:6" ht="22.5" customHeight="1" x14ac:dyDescent="0.45">
      <c r="A15" s="268">
        <v>9</v>
      </c>
      <c r="B15" s="268" t="s">
        <v>470</v>
      </c>
      <c r="C15" s="586">
        <v>87.7</v>
      </c>
      <c r="D15" s="98"/>
      <c r="E15" s="98"/>
      <c r="F15" s="98"/>
    </row>
    <row r="16" spans="1:6" ht="22.5" customHeight="1" x14ac:dyDescent="0.45">
      <c r="A16" s="268">
        <v>13</v>
      </c>
      <c r="B16" s="268" t="s">
        <v>471</v>
      </c>
      <c r="C16" s="586">
        <v>87.6</v>
      </c>
      <c r="D16" s="98"/>
      <c r="E16" s="98"/>
      <c r="F16" s="98"/>
    </row>
    <row r="17" spans="1:6" ht="22.5" customHeight="1" x14ac:dyDescent="0.45">
      <c r="A17" s="268">
        <v>13</v>
      </c>
      <c r="B17" s="268" t="s">
        <v>467</v>
      </c>
      <c r="C17" s="586">
        <v>87.6</v>
      </c>
      <c r="D17" s="98"/>
      <c r="E17" s="98"/>
      <c r="F17" s="98"/>
    </row>
    <row r="18" spans="1:6" ht="22.5" customHeight="1" x14ac:dyDescent="0.45">
      <c r="A18" s="268">
        <v>13</v>
      </c>
      <c r="B18" s="268" t="s">
        <v>480</v>
      </c>
      <c r="C18" s="586">
        <v>87.6</v>
      </c>
      <c r="D18" s="98"/>
      <c r="E18" s="98"/>
      <c r="F18" s="98"/>
    </row>
    <row r="19" spans="1:6" ht="22.5" customHeight="1" x14ac:dyDescent="0.45">
      <c r="A19" s="268">
        <v>13</v>
      </c>
      <c r="B19" s="268" t="s">
        <v>482</v>
      </c>
      <c r="C19" s="586">
        <v>87.6</v>
      </c>
      <c r="D19" s="98"/>
      <c r="E19" s="98"/>
      <c r="F19" s="98"/>
    </row>
    <row r="20" spans="1:6" ht="22.5" customHeight="1" x14ac:dyDescent="0.45">
      <c r="A20" s="268">
        <v>13</v>
      </c>
      <c r="B20" s="268" t="s">
        <v>464</v>
      </c>
      <c r="C20" s="586">
        <v>87.6</v>
      </c>
      <c r="D20" s="98"/>
      <c r="E20" s="98"/>
      <c r="F20" s="98"/>
    </row>
    <row r="21" spans="1:6" ht="22.5" customHeight="1" x14ac:dyDescent="0.45">
      <c r="A21" s="268">
        <v>13</v>
      </c>
      <c r="B21" s="268" t="s">
        <v>492</v>
      </c>
      <c r="C21" s="586">
        <v>87.6</v>
      </c>
      <c r="D21" s="98"/>
      <c r="E21" s="98"/>
      <c r="F21" s="98"/>
    </row>
    <row r="22" spans="1:6" ht="22.5" customHeight="1" x14ac:dyDescent="0.45">
      <c r="A22" s="268">
        <v>19</v>
      </c>
      <c r="B22" s="268" t="s">
        <v>469</v>
      </c>
      <c r="C22" s="586">
        <v>87.5</v>
      </c>
      <c r="D22" s="98"/>
      <c r="E22" s="98"/>
      <c r="F22" s="98"/>
    </row>
    <row r="23" spans="1:6" ht="22.5" customHeight="1" x14ac:dyDescent="0.45">
      <c r="A23" s="268">
        <v>19</v>
      </c>
      <c r="B23" s="268" t="s">
        <v>484</v>
      </c>
      <c r="C23" s="586">
        <v>87.5</v>
      </c>
      <c r="D23" s="98"/>
      <c r="E23" s="98"/>
      <c r="F23" s="98"/>
    </row>
    <row r="24" spans="1:6" ht="22.5" customHeight="1" x14ac:dyDescent="0.45">
      <c r="A24" s="268">
        <v>19</v>
      </c>
      <c r="B24" s="268" t="s">
        <v>486</v>
      </c>
      <c r="C24" s="586">
        <v>87.5</v>
      </c>
      <c r="D24" s="98"/>
      <c r="E24" s="98"/>
      <c r="F24" s="98"/>
    </row>
    <row r="25" spans="1:6" ht="22.5" customHeight="1" x14ac:dyDescent="0.45">
      <c r="A25" s="268">
        <v>22</v>
      </c>
      <c r="B25" s="268" t="s">
        <v>479</v>
      </c>
      <c r="C25" s="586">
        <v>87.4</v>
      </c>
      <c r="D25" s="98"/>
      <c r="E25" s="98"/>
      <c r="F25" s="98"/>
    </row>
    <row r="26" spans="1:6" ht="22.5" customHeight="1" x14ac:dyDescent="0.45">
      <c r="A26" s="472">
        <v>22</v>
      </c>
      <c r="B26" s="472" t="s">
        <v>490</v>
      </c>
      <c r="C26" s="589">
        <v>87.4</v>
      </c>
      <c r="D26" s="98"/>
      <c r="E26" s="98"/>
      <c r="F26" s="98"/>
    </row>
    <row r="27" spans="1:6" ht="22.5" customHeight="1" x14ac:dyDescent="0.45">
      <c r="A27" s="268">
        <v>24</v>
      </c>
      <c r="B27" s="268" t="s">
        <v>487</v>
      </c>
      <c r="C27" s="586">
        <v>87.3</v>
      </c>
      <c r="D27" s="98"/>
      <c r="E27" s="98"/>
      <c r="F27" s="98"/>
    </row>
    <row r="28" spans="1:6" ht="22.5" customHeight="1" x14ac:dyDescent="0.45">
      <c r="A28" s="268">
        <v>25</v>
      </c>
      <c r="B28" s="268" t="s">
        <v>489</v>
      </c>
      <c r="C28" s="586">
        <v>87.2</v>
      </c>
      <c r="D28" s="98"/>
      <c r="E28" s="98"/>
      <c r="F28" s="98"/>
    </row>
    <row r="29" spans="1:6" ht="22.5" customHeight="1" x14ac:dyDescent="0.45">
      <c r="A29" s="268">
        <v>25</v>
      </c>
      <c r="B29" s="268" t="s">
        <v>555</v>
      </c>
      <c r="C29" s="586">
        <v>87.2</v>
      </c>
      <c r="D29" s="98"/>
      <c r="E29" s="98"/>
      <c r="F29" s="98"/>
    </row>
    <row r="30" spans="1:6" ht="22.5" customHeight="1" x14ac:dyDescent="0.45">
      <c r="A30" s="268">
        <v>25</v>
      </c>
      <c r="B30" s="266" t="s">
        <v>472</v>
      </c>
      <c r="C30" s="587">
        <v>87.2</v>
      </c>
      <c r="D30" s="98"/>
      <c r="E30" s="98"/>
      <c r="F30" s="98"/>
    </row>
    <row r="31" spans="1:6" ht="22.5" customHeight="1" x14ac:dyDescent="0.45">
      <c r="A31" s="268">
        <v>28</v>
      </c>
      <c r="B31" s="268" t="s">
        <v>488</v>
      </c>
      <c r="C31" s="586">
        <v>87</v>
      </c>
      <c r="D31" s="98"/>
      <c r="E31" s="98"/>
      <c r="F31" s="98"/>
    </row>
    <row r="32" spans="1:6" ht="22.5" customHeight="1" x14ac:dyDescent="0.45">
      <c r="A32" s="268">
        <v>29</v>
      </c>
      <c r="B32" s="268" t="s">
        <v>485</v>
      </c>
      <c r="C32" s="586">
        <v>86.9</v>
      </c>
      <c r="D32" s="98"/>
      <c r="E32" s="98"/>
      <c r="F32" s="98"/>
    </row>
    <row r="33" spans="1:6" ht="22.5" customHeight="1" x14ac:dyDescent="0.45">
      <c r="A33" s="673" t="s">
        <v>493</v>
      </c>
      <c r="B33" s="673"/>
      <c r="C33" s="268">
        <v>87.59</v>
      </c>
      <c r="D33" s="98"/>
      <c r="E33" s="98"/>
      <c r="F33" s="98"/>
    </row>
    <row r="34" spans="1:6" ht="13.5" customHeight="1" x14ac:dyDescent="0.45">
      <c r="A34" s="101"/>
      <c r="B34" s="101"/>
      <c r="C34" s="101"/>
      <c r="D34" s="98"/>
      <c r="E34" s="98"/>
      <c r="F34" s="98"/>
    </row>
    <row r="35" spans="1:6" x14ac:dyDescent="0.45">
      <c r="A35" s="172" t="s">
        <v>552</v>
      </c>
      <c r="B35" s="163" t="s">
        <v>553</v>
      </c>
      <c r="C35" s="98"/>
      <c r="D35" s="98"/>
      <c r="E35" s="98"/>
      <c r="F35" s="98"/>
    </row>
    <row r="36" spans="1:6" x14ac:dyDescent="0.45">
      <c r="A36" s="23"/>
    </row>
  </sheetData>
  <mergeCells count="1">
    <mergeCell ref="A33:B33"/>
  </mergeCells>
  <phoneticPr fontId="3"/>
  <conditionalFormatting sqref="A6:C25 A27:C32">
    <cfRule type="expression" dxfId="58" priority="7" stopIfTrue="1">
      <formula>MOD(ROW(),2)=0</formula>
    </cfRule>
  </conditionalFormatting>
  <conditionalFormatting sqref="A7:C25 A27:C32">
    <cfRule type="expression" dxfId="57" priority="6" stopIfTrue="1">
      <formula>MOD(ROW(),2)=0</formula>
    </cfRule>
  </conditionalFormatting>
  <conditionalFormatting sqref="A6:C25 A27:C32">
    <cfRule type="expression" dxfId="56" priority="5" stopIfTrue="1">
      <formula>MOD(ROW(),2)=0</formula>
    </cfRule>
  </conditionalFormatting>
  <conditionalFormatting sqref="A6:C25 A27:C32">
    <cfRule type="expression" dxfId="55" priority="4" stopIfTrue="1">
      <formula>MOD(ROW(),2)=0</formula>
    </cfRule>
  </conditionalFormatting>
  <conditionalFormatting sqref="A7:C25 A27:C32">
    <cfRule type="expression" dxfId="54" priority="3" stopIfTrue="1">
      <formula>MOD(ROW(),2)=0</formula>
    </cfRule>
  </conditionalFormatting>
  <conditionalFormatting sqref="A6:C25 A27:C32">
    <cfRule type="expression" dxfId="53" priority="2" stopIfTrue="1">
      <formula>MOD(ROW(),2)=0</formula>
    </cfRule>
  </conditionalFormatting>
  <conditionalFormatting sqref="A4:C4">
    <cfRule type="expression" dxfId="52" priority="1" stopIfTrue="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89" orientation="portrait" r:id="rId1"/>
  <headerFooter>
    <oddFooter>&amp;C68</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ED42D-2AD2-4143-9F99-6169868FDB46}">
  <sheetPr>
    <tabColor rgb="FFFFFF00"/>
  </sheetPr>
  <dimension ref="A1:L19"/>
  <sheetViews>
    <sheetView view="pageBreakPreview" zoomScaleNormal="100" zoomScaleSheetLayoutView="100" workbookViewId="0">
      <selection activeCell="D14" sqref="D14"/>
    </sheetView>
  </sheetViews>
  <sheetFormatPr defaultColWidth="8.09765625" defaultRowHeight="13.2" x14ac:dyDescent="0.45"/>
  <cols>
    <col min="1" max="1" width="11.69921875" style="2" bestFit="1" customWidth="1"/>
    <col min="2" max="16384" width="8.09765625" style="2"/>
  </cols>
  <sheetData>
    <row r="1" spans="1:9" ht="19.2" x14ac:dyDescent="0.45">
      <c r="A1" s="218" t="s">
        <v>19</v>
      </c>
      <c r="B1" s="163"/>
      <c r="C1" s="163"/>
      <c r="D1" s="219"/>
      <c r="E1" s="219"/>
      <c r="F1" s="219"/>
      <c r="G1" s="219"/>
      <c r="H1" s="219"/>
      <c r="I1" s="219"/>
    </row>
    <row r="2" spans="1:9" x14ac:dyDescent="0.45">
      <c r="A2" s="166"/>
      <c r="B2" s="163"/>
      <c r="C2" s="240"/>
      <c r="D2" s="219"/>
      <c r="E2" s="219"/>
      <c r="F2" s="219"/>
      <c r="G2" s="219"/>
      <c r="H2" s="219"/>
      <c r="I2" s="219"/>
    </row>
    <row r="3" spans="1:9" ht="18" customHeight="1" x14ac:dyDescent="0.45">
      <c r="A3" s="680" t="s">
        <v>195</v>
      </c>
      <c r="B3" s="660" t="s">
        <v>1406</v>
      </c>
      <c r="C3" s="666"/>
      <c r="D3" s="660" t="s">
        <v>1407</v>
      </c>
      <c r="E3" s="666"/>
      <c r="F3" s="219"/>
      <c r="G3" s="219"/>
      <c r="H3" s="219"/>
      <c r="I3" s="219"/>
    </row>
    <row r="4" spans="1:9" ht="18" customHeight="1" x14ac:dyDescent="0.45">
      <c r="A4" s="681"/>
      <c r="B4" s="164" t="s">
        <v>1408</v>
      </c>
      <c r="C4" s="164" t="s">
        <v>1409</v>
      </c>
      <c r="D4" s="164" t="s">
        <v>1408</v>
      </c>
      <c r="E4" s="164" t="s">
        <v>1409</v>
      </c>
      <c r="F4" s="219"/>
      <c r="G4" s="219"/>
      <c r="H4" s="219"/>
      <c r="I4" s="219"/>
    </row>
    <row r="5" spans="1:9" ht="18" customHeight="1" x14ac:dyDescent="0.45">
      <c r="A5" s="268" t="s">
        <v>273</v>
      </c>
      <c r="B5" s="268">
        <v>79.3</v>
      </c>
      <c r="C5" s="586">
        <v>81.099999999999994</v>
      </c>
      <c r="D5" s="268">
        <v>77.099999999999994</v>
      </c>
      <c r="E5" s="586">
        <v>80.099999999999994</v>
      </c>
      <c r="F5" s="219"/>
      <c r="G5" s="219"/>
      <c r="H5" s="219"/>
      <c r="I5" s="219"/>
    </row>
    <row r="6" spans="1:9" ht="18" customHeight="1" x14ac:dyDescent="0.45">
      <c r="A6" s="268" t="s">
        <v>249</v>
      </c>
      <c r="B6" s="268">
        <v>78.400000000000006</v>
      </c>
      <c r="C6" s="586">
        <v>81</v>
      </c>
      <c r="D6" s="268">
        <v>77.400000000000006</v>
      </c>
      <c r="E6" s="586">
        <v>80.2</v>
      </c>
      <c r="F6" s="219"/>
      <c r="G6" s="219"/>
      <c r="H6" s="219"/>
      <c r="I6" s="219"/>
    </row>
    <row r="7" spans="1:9" ht="18" customHeight="1" x14ac:dyDescent="0.45">
      <c r="A7" s="268" t="s">
        <v>831</v>
      </c>
      <c r="B7" s="268">
        <v>83.2</v>
      </c>
      <c r="C7" s="586">
        <v>82.5</v>
      </c>
      <c r="D7" s="268">
        <v>77.400000000000006</v>
      </c>
      <c r="E7" s="586">
        <v>80.3</v>
      </c>
      <c r="F7" s="219"/>
      <c r="G7" s="219"/>
      <c r="H7" s="219"/>
      <c r="I7" s="219"/>
    </row>
    <row r="8" spans="1:9" ht="18" customHeight="1" x14ac:dyDescent="0.45">
      <c r="A8" s="268" t="s">
        <v>251</v>
      </c>
      <c r="B8" s="268">
        <v>80.3</v>
      </c>
      <c r="C8" s="586">
        <v>84.1</v>
      </c>
      <c r="D8" s="590">
        <v>78</v>
      </c>
      <c r="E8" s="586">
        <v>80.7</v>
      </c>
      <c r="F8" s="219"/>
      <c r="G8" s="219"/>
      <c r="H8" s="219"/>
      <c r="I8" s="219"/>
    </row>
    <row r="9" spans="1:9" ht="18" customHeight="1" x14ac:dyDescent="0.45">
      <c r="A9" s="268" t="s">
        <v>180</v>
      </c>
      <c r="B9" s="268">
        <v>78.5</v>
      </c>
      <c r="C9" s="586">
        <v>84</v>
      </c>
      <c r="D9" s="268">
        <v>77.900000000000006</v>
      </c>
      <c r="E9" s="586">
        <v>80.7</v>
      </c>
      <c r="F9" s="219"/>
      <c r="G9" s="219"/>
      <c r="H9" s="219"/>
      <c r="I9" s="219"/>
    </row>
    <row r="10" spans="1:9" ht="18" customHeight="1" x14ac:dyDescent="0.45">
      <c r="A10" s="268" t="s">
        <v>1410</v>
      </c>
      <c r="B10" s="268">
        <v>80.5</v>
      </c>
      <c r="C10" s="586">
        <v>83</v>
      </c>
      <c r="D10" s="268">
        <v>78.3</v>
      </c>
      <c r="E10" s="586">
        <v>81</v>
      </c>
      <c r="F10" s="219"/>
      <c r="G10" s="219"/>
      <c r="H10" s="219"/>
      <c r="I10" s="219"/>
    </row>
    <row r="11" spans="1:9" ht="18" customHeight="1" x14ac:dyDescent="0.45">
      <c r="A11" s="268" t="s">
        <v>1289</v>
      </c>
      <c r="B11" s="268">
        <v>79.7</v>
      </c>
      <c r="C11" s="586">
        <v>85</v>
      </c>
      <c r="D11" s="268">
        <v>78.5</v>
      </c>
      <c r="E11" s="586">
        <v>80.900000000000006</v>
      </c>
      <c r="F11" s="219"/>
      <c r="G11" s="219"/>
      <c r="H11" s="219"/>
      <c r="I11" s="219"/>
    </row>
    <row r="12" spans="1:9" ht="18" customHeight="1" x14ac:dyDescent="0.45">
      <c r="A12" s="268" t="s">
        <v>832</v>
      </c>
      <c r="B12" s="268">
        <v>79.7</v>
      </c>
      <c r="C12" s="586">
        <v>83</v>
      </c>
      <c r="D12" s="268">
        <v>78.7</v>
      </c>
      <c r="E12" s="586">
        <v>81.099999999999994</v>
      </c>
      <c r="F12" s="219"/>
      <c r="G12" s="219"/>
      <c r="H12" s="219"/>
      <c r="I12" s="219"/>
    </row>
    <row r="13" spans="1:9" ht="18" customHeight="1" x14ac:dyDescent="0.45">
      <c r="A13" s="593" t="s">
        <v>642</v>
      </c>
      <c r="B13" s="268">
        <v>83.4</v>
      </c>
      <c r="C13" s="586">
        <v>83.6</v>
      </c>
      <c r="D13" s="268">
        <v>78.8</v>
      </c>
      <c r="E13" s="586">
        <v>81.5</v>
      </c>
      <c r="F13" s="219"/>
      <c r="G13" s="219"/>
      <c r="H13" s="219"/>
      <c r="I13" s="219"/>
    </row>
    <row r="14" spans="1:9" ht="18" customHeight="1" x14ac:dyDescent="0.45">
      <c r="A14" s="593" t="s">
        <v>191</v>
      </c>
      <c r="B14" s="268">
        <v>81.599999999999994</v>
      </c>
      <c r="C14" s="586">
        <v>84.4</v>
      </c>
      <c r="D14" s="268">
        <v>78.8</v>
      </c>
      <c r="E14" s="586">
        <v>81.2</v>
      </c>
      <c r="F14" s="219"/>
      <c r="G14" s="219"/>
      <c r="H14" s="219"/>
      <c r="I14" s="219"/>
    </row>
    <row r="15" spans="1:9" ht="18" customHeight="1" x14ac:dyDescent="0.45">
      <c r="A15" s="268" t="s">
        <v>643</v>
      </c>
      <c r="B15" s="268">
        <v>80.8</v>
      </c>
      <c r="C15" s="586">
        <v>84.9</v>
      </c>
      <c r="D15" s="590">
        <v>79</v>
      </c>
      <c r="E15" s="586">
        <v>81.400000000000006</v>
      </c>
      <c r="F15" s="219"/>
      <c r="G15" s="219"/>
      <c r="H15" s="219"/>
      <c r="I15" s="219"/>
    </row>
    <row r="16" spans="1:9" ht="18" customHeight="1" x14ac:dyDescent="0.45">
      <c r="A16" s="593" t="s">
        <v>644</v>
      </c>
      <c r="B16" s="268">
        <v>81.8</v>
      </c>
      <c r="C16" s="586">
        <v>83.4</v>
      </c>
      <c r="D16" s="590">
        <v>78.8</v>
      </c>
      <c r="E16" s="586">
        <v>81.3</v>
      </c>
      <c r="F16" s="219"/>
      <c r="G16" s="219"/>
      <c r="H16" s="219"/>
      <c r="I16" s="219"/>
    </row>
    <row r="17" spans="1:12" x14ac:dyDescent="0.45">
      <c r="A17" s="172" t="s">
        <v>1411</v>
      </c>
      <c r="B17" s="219"/>
      <c r="C17" s="219"/>
      <c r="D17" s="219"/>
      <c r="E17" s="219"/>
      <c r="F17" s="219"/>
      <c r="G17" s="219"/>
      <c r="H17" s="219"/>
      <c r="I17" s="219"/>
    </row>
    <row r="18" spans="1:12" x14ac:dyDescent="0.45">
      <c r="A18" s="219"/>
      <c r="B18" s="219"/>
      <c r="C18" s="219"/>
      <c r="D18" s="219"/>
      <c r="E18" s="219"/>
      <c r="F18" s="219"/>
      <c r="G18" s="219"/>
      <c r="H18" s="219"/>
      <c r="I18" s="219"/>
    </row>
    <row r="19" spans="1:12" ht="42.75" customHeight="1" x14ac:dyDescent="0.45">
      <c r="A19" s="612" t="s">
        <v>1412</v>
      </c>
      <c r="B19" s="612"/>
      <c r="C19" s="612"/>
      <c r="D19" s="612"/>
      <c r="E19" s="612"/>
      <c r="F19" s="612"/>
      <c r="G19" s="612"/>
      <c r="H19" s="612"/>
      <c r="I19" s="612"/>
      <c r="L19" s="34"/>
    </row>
  </sheetData>
  <mergeCells count="4">
    <mergeCell ref="A3:A4"/>
    <mergeCell ref="B3:C3"/>
    <mergeCell ref="D3:E3"/>
    <mergeCell ref="A19:I19"/>
  </mergeCells>
  <phoneticPr fontId="3"/>
  <conditionalFormatting sqref="A6:E11">
    <cfRule type="expression" dxfId="51" priority="52" stopIfTrue="1">
      <formula>MOD(ROW(),2)=0</formula>
    </cfRule>
  </conditionalFormatting>
  <conditionalFormatting sqref="A6:E6 A8:E11">
    <cfRule type="expression" dxfId="50" priority="51" stopIfTrue="1">
      <formula>MOD(ROW(),2)=0</formula>
    </cfRule>
  </conditionalFormatting>
  <conditionalFormatting sqref="A6:E11">
    <cfRule type="expression" dxfId="49" priority="50" stopIfTrue="1">
      <formula>MOD(ROW(),2)=0</formula>
    </cfRule>
  </conditionalFormatting>
  <conditionalFormatting sqref="A6:E11">
    <cfRule type="expression" dxfId="48" priority="49" stopIfTrue="1">
      <formula>MOD(ROW(),2)=0</formula>
    </cfRule>
  </conditionalFormatting>
  <conditionalFormatting sqref="A6:E6 A8:E11">
    <cfRule type="expression" dxfId="47" priority="48" stopIfTrue="1">
      <formula>MOD(ROW(),2)=0</formula>
    </cfRule>
  </conditionalFormatting>
  <conditionalFormatting sqref="A6:E11">
    <cfRule type="expression" dxfId="46" priority="47" stopIfTrue="1">
      <formula>MOD(ROW(),2)=0</formula>
    </cfRule>
  </conditionalFormatting>
  <conditionalFormatting sqref="A5:E5">
    <cfRule type="expression" dxfId="45" priority="46" stopIfTrue="1">
      <formula>MOD(ROW(),2)=0</formula>
    </cfRule>
  </conditionalFormatting>
  <conditionalFormatting sqref="A5:E5">
    <cfRule type="expression" dxfId="44" priority="45" stopIfTrue="1">
      <formula>MOD(ROW(),2)=0</formula>
    </cfRule>
  </conditionalFormatting>
  <conditionalFormatting sqref="A5:E5">
    <cfRule type="expression" dxfId="43" priority="44" stopIfTrue="1">
      <formula>MOD(ROW(),2)=0</formula>
    </cfRule>
  </conditionalFormatting>
  <conditionalFormatting sqref="A5:E5">
    <cfRule type="expression" dxfId="42" priority="43" stopIfTrue="1">
      <formula>MOD(ROW(),2)=0</formula>
    </cfRule>
  </conditionalFormatting>
  <conditionalFormatting sqref="A12:E12">
    <cfRule type="expression" dxfId="41" priority="42" stopIfTrue="1">
      <formula>MOD(ROW(),2)=0</formula>
    </cfRule>
  </conditionalFormatting>
  <conditionalFormatting sqref="A12:E12">
    <cfRule type="expression" dxfId="40" priority="41" stopIfTrue="1">
      <formula>MOD(ROW(),2)=0</formula>
    </cfRule>
  </conditionalFormatting>
  <conditionalFormatting sqref="A12:E12">
    <cfRule type="expression" dxfId="39" priority="40" stopIfTrue="1">
      <formula>MOD(ROW(),2)=0</formula>
    </cfRule>
  </conditionalFormatting>
  <conditionalFormatting sqref="A12:E12">
    <cfRule type="expression" dxfId="38" priority="39" stopIfTrue="1">
      <formula>MOD(ROW(),2)=0</formula>
    </cfRule>
  </conditionalFormatting>
  <conditionalFormatting sqref="A12:E12">
    <cfRule type="expression" dxfId="37" priority="38" stopIfTrue="1">
      <formula>MOD(ROW(),2)=0</formula>
    </cfRule>
  </conditionalFormatting>
  <conditionalFormatting sqref="A12:E12">
    <cfRule type="expression" dxfId="36" priority="37" stopIfTrue="1">
      <formula>MOD(ROW(),2)=0</formula>
    </cfRule>
  </conditionalFormatting>
  <conditionalFormatting sqref="B13:E13">
    <cfRule type="expression" dxfId="35" priority="36" stopIfTrue="1">
      <formula>MOD(ROW(),2)=0</formula>
    </cfRule>
  </conditionalFormatting>
  <conditionalFormatting sqref="B13:E13">
    <cfRule type="expression" dxfId="34" priority="35" stopIfTrue="1">
      <formula>MOD(ROW(),2)=0</formula>
    </cfRule>
  </conditionalFormatting>
  <conditionalFormatting sqref="B13:E13">
    <cfRule type="expression" dxfId="33" priority="34" stopIfTrue="1">
      <formula>MOD(ROW(),2)=0</formula>
    </cfRule>
  </conditionalFormatting>
  <conditionalFormatting sqref="B13:E13">
    <cfRule type="expression" dxfId="32" priority="33" stopIfTrue="1">
      <formula>MOD(ROW(),2)=0</formula>
    </cfRule>
  </conditionalFormatting>
  <conditionalFormatting sqref="B13:E13">
    <cfRule type="expression" dxfId="31" priority="32" stopIfTrue="1">
      <formula>MOD(ROW(),2)=0</formula>
    </cfRule>
  </conditionalFormatting>
  <conditionalFormatting sqref="B13:E13">
    <cfRule type="expression" dxfId="30" priority="31" stopIfTrue="1">
      <formula>MOD(ROW(),2)=0</formula>
    </cfRule>
  </conditionalFormatting>
  <conditionalFormatting sqref="B14:E14">
    <cfRule type="expression" dxfId="29" priority="30" stopIfTrue="1">
      <formula>MOD(ROW(),2)=0</formula>
    </cfRule>
  </conditionalFormatting>
  <conditionalFormatting sqref="B14:E14">
    <cfRule type="expression" dxfId="28" priority="29" stopIfTrue="1">
      <formula>MOD(ROW(),2)=0</formula>
    </cfRule>
  </conditionalFormatting>
  <conditionalFormatting sqref="B14:E14">
    <cfRule type="expression" dxfId="27" priority="28" stopIfTrue="1">
      <formula>MOD(ROW(),2)=0</formula>
    </cfRule>
  </conditionalFormatting>
  <conditionalFormatting sqref="B14:E14">
    <cfRule type="expression" dxfId="26" priority="27" stopIfTrue="1">
      <formula>MOD(ROW(),2)=0</formula>
    </cfRule>
  </conditionalFormatting>
  <conditionalFormatting sqref="B14:E14">
    <cfRule type="expression" dxfId="25" priority="26" stopIfTrue="1">
      <formula>MOD(ROW(),2)=0</formula>
    </cfRule>
  </conditionalFormatting>
  <conditionalFormatting sqref="B14:E14">
    <cfRule type="expression" dxfId="24" priority="25" stopIfTrue="1">
      <formula>MOD(ROW(),2)=0</formula>
    </cfRule>
  </conditionalFormatting>
  <conditionalFormatting sqref="A15:E15 B16:E16">
    <cfRule type="expression" dxfId="23" priority="24" stopIfTrue="1">
      <formula>MOD(ROW(),2)=0</formula>
    </cfRule>
  </conditionalFormatting>
  <conditionalFormatting sqref="A15:E15 B16:E16">
    <cfRule type="expression" dxfId="22" priority="23" stopIfTrue="1">
      <formula>MOD(ROW(),2)=0</formula>
    </cfRule>
  </conditionalFormatting>
  <conditionalFormatting sqref="A15:E15 B16:E16">
    <cfRule type="expression" dxfId="21" priority="22" stopIfTrue="1">
      <formula>MOD(ROW(),2)=0</formula>
    </cfRule>
  </conditionalFormatting>
  <conditionalFormatting sqref="A15:E15 B16:E16">
    <cfRule type="expression" dxfId="20" priority="21" stopIfTrue="1">
      <formula>MOD(ROW(),2)=0</formula>
    </cfRule>
  </conditionalFormatting>
  <conditionalFormatting sqref="A15:E15 B16:E16">
    <cfRule type="expression" dxfId="19" priority="20" stopIfTrue="1">
      <formula>MOD(ROW(),2)=0</formula>
    </cfRule>
  </conditionalFormatting>
  <conditionalFormatting sqref="A15:E15 B16:E16">
    <cfRule type="expression" dxfId="18" priority="19" stopIfTrue="1">
      <formula>MOD(ROW(),2)=0</formula>
    </cfRule>
  </conditionalFormatting>
  <conditionalFormatting sqref="A14">
    <cfRule type="expression" dxfId="17" priority="18" stopIfTrue="1">
      <formula>MOD(ROW(),2)=0</formula>
    </cfRule>
  </conditionalFormatting>
  <conditionalFormatting sqref="A14">
    <cfRule type="expression" dxfId="16" priority="17" stopIfTrue="1">
      <formula>MOD(ROW(),2)=0</formula>
    </cfRule>
  </conditionalFormatting>
  <conditionalFormatting sqref="A14">
    <cfRule type="expression" dxfId="15" priority="16" stopIfTrue="1">
      <formula>MOD(ROW(),2)=0</formula>
    </cfRule>
  </conditionalFormatting>
  <conditionalFormatting sqref="A14">
    <cfRule type="expression" dxfId="14" priority="15" stopIfTrue="1">
      <formula>MOD(ROW(),2)=0</formula>
    </cfRule>
  </conditionalFormatting>
  <conditionalFormatting sqref="A14">
    <cfRule type="expression" dxfId="13" priority="14" stopIfTrue="1">
      <formula>MOD(ROW(),2)=0</formula>
    </cfRule>
  </conditionalFormatting>
  <conditionalFormatting sqref="A14">
    <cfRule type="expression" dxfId="12" priority="13" stopIfTrue="1">
      <formula>MOD(ROW(),2)=0</formula>
    </cfRule>
  </conditionalFormatting>
  <conditionalFormatting sqref="A16">
    <cfRule type="expression" dxfId="11" priority="12" stopIfTrue="1">
      <formula>MOD(ROW(),2)=0</formula>
    </cfRule>
  </conditionalFormatting>
  <conditionalFormatting sqref="A16">
    <cfRule type="expression" dxfId="10" priority="11" stopIfTrue="1">
      <formula>MOD(ROW(),2)=0</formula>
    </cfRule>
  </conditionalFormatting>
  <conditionalFormatting sqref="A16">
    <cfRule type="expression" dxfId="9" priority="10" stopIfTrue="1">
      <formula>MOD(ROW(),2)=0</formula>
    </cfRule>
  </conditionalFormatting>
  <conditionalFormatting sqref="A16">
    <cfRule type="expression" dxfId="8" priority="9" stopIfTrue="1">
      <formula>MOD(ROW(),2)=0</formula>
    </cfRule>
  </conditionalFormatting>
  <conditionalFormatting sqref="A16">
    <cfRule type="expression" dxfId="7" priority="8" stopIfTrue="1">
      <formula>MOD(ROW(),2)=0</formula>
    </cfRule>
  </conditionalFormatting>
  <conditionalFormatting sqref="A16">
    <cfRule type="expression" dxfId="6" priority="7" stopIfTrue="1">
      <formula>MOD(ROW(),2)=0</formula>
    </cfRule>
  </conditionalFormatting>
  <conditionalFormatting sqref="A13">
    <cfRule type="expression" dxfId="5" priority="6" stopIfTrue="1">
      <formula>MOD(ROW(),2)=0</formula>
    </cfRule>
  </conditionalFormatting>
  <conditionalFormatting sqref="A13">
    <cfRule type="expression" dxfId="4" priority="5" stopIfTrue="1">
      <formula>MOD(ROW(),2)=0</formula>
    </cfRule>
  </conditionalFormatting>
  <conditionalFormatting sqref="A13">
    <cfRule type="expression" dxfId="3" priority="4" stopIfTrue="1">
      <formula>MOD(ROW(),2)=0</formula>
    </cfRule>
  </conditionalFormatting>
  <conditionalFormatting sqref="A13">
    <cfRule type="expression" dxfId="2" priority="3" stopIfTrue="1">
      <formula>MOD(ROW(),2)=0</formula>
    </cfRule>
  </conditionalFormatting>
  <conditionalFormatting sqref="A13">
    <cfRule type="expression" dxfId="1" priority="2" stopIfTrue="1">
      <formula>MOD(ROW(),2)=0</formula>
    </cfRule>
  </conditionalFormatting>
  <conditionalFormatting sqref="A13">
    <cfRule type="expression" dxfId="0" priority="1" stopIfTrue="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headerFooter>
    <oddFooter>&amp;C69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EC116-0E29-4E93-9ECA-155E50AE0E53}">
  <sheetPr>
    <tabColor rgb="FFFFFF00"/>
  </sheetPr>
  <dimension ref="A1:AB184"/>
  <sheetViews>
    <sheetView view="pageBreakPreview" zoomScaleNormal="85" zoomScaleSheetLayoutView="100" zoomScalePageLayoutView="80" workbookViewId="0">
      <selection activeCell="D14" sqref="D14"/>
    </sheetView>
  </sheetViews>
  <sheetFormatPr defaultColWidth="8.09765625" defaultRowHeight="18" x14ac:dyDescent="0.45"/>
  <cols>
    <col min="1" max="1" width="22.59765625" style="39" customWidth="1"/>
    <col min="2" max="15" width="14.09765625" style="39" customWidth="1"/>
    <col min="16" max="16" width="21.5" style="39" bestFit="1" customWidth="1"/>
    <col min="17" max="28" width="12" style="39" bestFit="1" customWidth="1"/>
    <col min="29" max="30" width="16.3984375" style="39" customWidth="1"/>
    <col min="31" max="16384" width="8.09765625" style="39"/>
  </cols>
  <sheetData>
    <row r="1" spans="1:28" ht="24" customHeight="1" x14ac:dyDescent="0.45">
      <c r="A1" s="181" t="s">
        <v>605</v>
      </c>
    </row>
    <row r="3" spans="1:28" x14ac:dyDescent="0.45">
      <c r="A3" s="608" t="s">
        <v>1714</v>
      </c>
      <c r="B3" s="182" t="s">
        <v>607</v>
      </c>
      <c r="C3" s="183"/>
      <c r="D3" s="182" t="s">
        <v>608</v>
      </c>
      <c r="E3" s="183"/>
      <c r="F3" s="182" t="s">
        <v>609</v>
      </c>
      <c r="G3" s="183"/>
      <c r="H3" s="182" t="s">
        <v>610</v>
      </c>
      <c r="I3" s="183"/>
      <c r="J3" s="604" t="s">
        <v>611</v>
      </c>
      <c r="K3" s="605"/>
      <c r="L3" s="604" t="s">
        <v>612</v>
      </c>
      <c r="M3" s="605"/>
      <c r="P3" s="192" t="str">
        <f t="shared" ref="P3:P10" si="0">A31</f>
        <v>歳入</v>
      </c>
      <c r="Q3" s="193" t="str">
        <f>B3</f>
        <v>Ｈ２４</v>
      </c>
      <c r="R3" s="193" t="str">
        <f>D3</f>
        <v>Ｈ２５</v>
      </c>
      <c r="S3" s="193" t="str">
        <f>F3</f>
        <v>Ｈ２６</v>
      </c>
      <c r="T3" s="193" t="str">
        <f>H3</f>
        <v>Ｈ２７</v>
      </c>
      <c r="U3" s="193" t="str">
        <f>J3</f>
        <v>Ｈ２８</v>
      </c>
      <c r="V3" s="193" t="str">
        <f>L3</f>
        <v>Ｈ２９</v>
      </c>
      <c r="W3" s="193" t="str">
        <f>B31</f>
        <v>Ｈ３０</v>
      </c>
      <c r="X3" s="193" t="str">
        <f>D31</f>
        <v>Ｒ１</v>
      </c>
      <c r="Y3" s="193" t="str">
        <f>F31</f>
        <v>Ｒ２</v>
      </c>
      <c r="Z3" s="193" t="str">
        <f>H31</f>
        <v>Ｒ３</v>
      </c>
      <c r="AA3" s="193" t="str">
        <f>J31</f>
        <v>Ｒ４</v>
      </c>
      <c r="AB3" s="192" t="str">
        <f>L31</f>
        <v>Ｒ５</v>
      </c>
    </row>
    <row r="4" spans="1:28" x14ac:dyDescent="0.45">
      <c r="A4" s="607"/>
      <c r="B4" s="184" t="s">
        <v>613</v>
      </c>
      <c r="C4" s="184" t="s">
        <v>614</v>
      </c>
      <c r="D4" s="184" t="s">
        <v>613</v>
      </c>
      <c r="E4" s="184" t="s">
        <v>614</v>
      </c>
      <c r="F4" s="184" t="s">
        <v>613</v>
      </c>
      <c r="G4" s="184" t="s">
        <v>614</v>
      </c>
      <c r="H4" s="184" t="s">
        <v>613</v>
      </c>
      <c r="I4" s="184" t="s">
        <v>614</v>
      </c>
      <c r="J4" s="184" t="s">
        <v>613</v>
      </c>
      <c r="K4" s="184" t="s">
        <v>614</v>
      </c>
      <c r="L4" s="184" t="s">
        <v>613</v>
      </c>
      <c r="M4" s="184" t="s">
        <v>614</v>
      </c>
      <c r="P4" s="192"/>
      <c r="Q4" s="192" t="str">
        <f>B4</f>
        <v>決算額（千円）</v>
      </c>
      <c r="R4" s="192" t="str">
        <f>D4</f>
        <v>決算額（千円）</v>
      </c>
      <c r="S4" s="192" t="str">
        <f>F4</f>
        <v>決算額（千円）</v>
      </c>
      <c r="T4" s="192" t="s">
        <v>615</v>
      </c>
      <c r="U4" s="192" t="s">
        <v>615</v>
      </c>
      <c r="V4" s="192" t="s">
        <v>615</v>
      </c>
      <c r="W4" s="192" t="s">
        <v>615</v>
      </c>
      <c r="X4" s="192" t="s">
        <v>615</v>
      </c>
      <c r="Y4" s="192" t="s">
        <v>615</v>
      </c>
      <c r="Z4" s="192" t="s">
        <v>615</v>
      </c>
      <c r="AA4" s="192" t="s">
        <v>615</v>
      </c>
      <c r="AB4" s="192" t="str">
        <f>L32</f>
        <v>決算額（千円）</v>
      </c>
    </row>
    <row r="5" spans="1:28" x14ac:dyDescent="0.45">
      <c r="A5" s="185" t="s">
        <v>582</v>
      </c>
      <c r="B5" s="186">
        <v>3360442</v>
      </c>
      <c r="C5" s="187">
        <f>B5/B28*100</f>
        <v>42.33308251761536</v>
      </c>
      <c r="D5" s="186">
        <v>3690102</v>
      </c>
      <c r="E5" s="187">
        <f>D5/D28*100</f>
        <v>45.680677124900512</v>
      </c>
      <c r="F5" s="186">
        <v>4020344</v>
      </c>
      <c r="G5" s="187">
        <f>F5/F28*100</f>
        <v>47.519577986607011</v>
      </c>
      <c r="H5" s="186">
        <v>3778116</v>
      </c>
      <c r="I5" s="187">
        <f>H5/H28*100</f>
        <v>44.760758838615999</v>
      </c>
      <c r="J5" s="186">
        <v>3627563</v>
      </c>
      <c r="K5" s="187">
        <f>J5/J28*100</f>
        <v>45.197701467357923</v>
      </c>
      <c r="L5" s="186">
        <v>3604051</v>
      </c>
      <c r="M5" s="187">
        <f>L5/L28*100</f>
        <v>44.181076595712341</v>
      </c>
      <c r="P5" s="192" t="str">
        <f t="shared" si="0"/>
        <v>町税</v>
      </c>
      <c r="Q5" s="194">
        <f>B5</f>
        <v>3360442</v>
      </c>
      <c r="R5" s="194">
        <f>D5</f>
        <v>3690102</v>
      </c>
      <c r="S5" s="195">
        <f t="shared" ref="S5:S28" si="1">F5</f>
        <v>4020344</v>
      </c>
      <c r="T5" s="195">
        <f t="shared" ref="T5:T28" si="2">H5</f>
        <v>3778116</v>
      </c>
      <c r="U5" s="195">
        <f t="shared" ref="U5:U28" si="3">J5</f>
        <v>3627563</v>
      </c>
      <c r="V5" s="195">
        <f t="shared" ref="V5:V28" si="4">L5</f>
        <v>3604051</v>
      </c>
      <c r="W5" s="195">
        <f t="shared" ref="W5:W28" si="5">B33</f>
        <v>3605938</v>
      </c>
      <c r="X5" s="195">
        <f t="shared" ref="X5:X28" si="6">D33</f>
        <v>3722991</v>
      </c>
      <c r="Y5" s="195">
        <f t="shared" ref="Y5:Y28" si="7">F33</f>
        <v>3726213</v>
      </c>
      <c r="Z5" s="195">
        <f t="shared" ref="Z5:Z28" si="8">H33</f>
        <v>3656814</v>
      </c>
      <c r="AA5" s="195">
        <f t="shared" ref="AA5:AA28" si="9">J33</f>
        <v>3957677</v>
      </c>
      <c r="AB5" s="196">
        <f t="shared" ref="AB5:AB28" si="10">L33</f>
        <v>4154221</v>
      </c>
    </row>
    <row r="6" spans="1:28" x14ac:dyDescent="0.45">
      <c r="A6" s="185" t="s">
        <v>616</v>
      </c>
      <c r="B6" s="186">
        <v>90026</v>
      </c>
      <c r="C6" s="187">
        <f>B6/B28*100</f>
        <v>1.1341002423880076</v>
      </c>
      <c r="D6" s="186">
        <v>85708</v>
      </c>
      <c r="E6" s="187">
        <f>D6/D28*100</f>
        <v>1.0610003395626932</v>
      </c>
      <c r="F6" s="186">
        <v>81815</v>
      </c>
      <c r="G6" s="187">
        <f>F6/F28*100</f>
        <v>0.96703522707864109</v>
      </c>
      <c r="H6" s="186">
        <v>87091</v>
      </c>
      <c r="I6" s="187">
        <f>H6/H28*100</f>
        <v>1.0317997774588992</v>
      </c>
      <c r="J6" s="186">
        <v>85847</v>
      </c>
      <c r="K6" s="187">
        <f>J6/J28*100</f>
        <v>1.0696125960784901</v>
      </c>
      <c r="L6" s="186">
        <v>85800</v>
      </c>
      <c r="M6" s="187">
        <f>L6/L28*100</f>
        <v>1.0517987597600917</v>
      </c>
      <c r="P6" s="192" t="str">
        <f t="shared" si="0"/>
        <v>地方譲与税</v>
      </c>
      <c r="Q6" s="194">
        <f t="shared" ref="Q6:Q28" si="11">B6</f>
        <v>90026</v>
      </c>
      <c r="R6" s="194">
        <f t="shared" ref="R6:R28" si="12">D6</f>
        <v>85708</v>
      </c>
      <c r="S6" s="195">
        <f t="shared" si="1"/>
        <v>81815</v>
      </c>
      <c r="T6" s="195">
        <f t="shared" si="2"/>
        <v>87091</v>
      </c>
      <c r="U6" s="195">
        <f t="shared" si="3"/>
        <v>85847</v>
      </c>
      <c r="V6" s="195">
        <f t="shared" si="4"/>
        <v>85800</v>
      </c>
      <c r="W6" s="195">
        <f t="shared" si="5"/>
        <v>86522</v>
      </c>
      <c r="X6" s="195">
        <f t="shared" si="6"/>
        <v>87354</v>
      </c>
      <c r="Y6" s="195">
        <f t="shared" si="7"/>
        <v>86607</v>
      </c>
      <c r="Z6" s="195">
        <f t="shared" si="8"/>
        <v>87947</v>
      </c>
      <c r="AA6" s="195">
        <f t="shared" si="9"/>
        <v>89069</v>
      </c>
      <c r="AB6" s="196">
        <f t="shared" si="10"/>
        <v>89864</v>
      </c>
    </row>
    <row r="7" spans="1:28" x14ac:dyDescent="0.45">
      <c r="A7" s="185" t="s">
        <v>617</v>
      </c>
      <c r="B7" s="186">
        <v>12169</v>
      </c>
      <c r="C7" s="187">
        <f>B7/B28*100</f>
        <v>0.15329866760291097</v>
      </c>
      <c r="D7" s="186">
        <v>12322</v>
      </c>
      <c r="E7" s="187">
        <f>D7/D28*100</f>
        <v>0.15253705819866881</v>
      </c>
      <c r="F7" s="186">
        <v>9629</v>
      </c>
      <c r="G7" s="187">
        <f>F7/F28*100</f>
        <v>0.11381265295532891</v>
      </c>
      <c r="H7" s="186">
        <v>8046</v>
      </c>
      <c r="I7" s="187">
        <f>H7/H28*100</f>
        <v>9.5323983068678758E-2</v>
      </c>
      <c r="J7" s="186">
        <v>6523</v>
      </c>
      <c r="K7" s="187">
        <f>J7/J28*100</f>
        <v>8.1273462837606322E-2</v>
      </c>
      <c r="L7" s="186">
        <v>9035</v>
      </c>
      <c r="M7" s="187">
        <f>L7/L28*100</f>
        <v>0.11075759667170663</v>
      </c>
      <c r="P7" s="192" t="str">
        <f t="shared" si="0"/>
        <v>利子割交付金</v>
      </c>
      <c r="Q7" s="194">
        <f t="shared" si="11"/>
        <v>12169</v>
      </c>
      <c r="R7" s="194">
        <f t="shared" si="12"/>
        <v>12322</v>
      </c>
      <c r="S7" s="195">
        <f t="shared" si="1"/>
        <v>9629</v>
      </c>
      <c r="T7" s="195">
        <f t="shared" si="2"/>
        <v>8046</v>
      </c>
      <c r="U7" s="195">
        <f t="shared" si="3"/>
        <v>6523</v>
      </c>
      <c r="V7" s="195">
        <f t="shared" si="4"/>
        <v>9035</v>
      </c>
      <c r="W7" s="195">
        <f t="shared" si="5"/>
        <v>8710</v>
      </c>
      <c r="X7" s="195">
        <f t="shared" si="6"/>
        <v>3886</v>
      </c>
      <c r="Y7" s="195">
        <f t="shared" si="7"/>
        <v>4060</v>
      </c>
      <c r="Z7" s="195">
        <f t="shared" si="8"/>
        <v>2903</v>
      </c>
      <c r="AA7" s="195">
        <f t="shared" si="9"/>
        <v>1625</v>
      </c>
      <c r="AB7" s="196">
        <f t="shared" si="10"/>
        <v>1411</v>
      </c>
    </row>
    <row r="8" spans="1:28" x14ac:dyDescent="0.45">
      <c r="A8" s="185" t="s">
        <v>618</v>
      </c>
      <c r="B8" s="186">
        <v>9617</v>
      </c>
      <c r="C8" s="187">
        <f>B8/B28*100</f>
        <v>0.12114991259242294</v>
      </c>
      <c r="D8" s="186">
        <v>18447</v>
      </c>
      <c r="E8" s="187">
        <f>D8/D28*100</f>
        <v>0.22835993447417979</v>
      </c>
      <c r="F8" s="186">
        <v>33601</v>
      </c>
      <c r="G8" s="187">
        <f>F8/F28*100</f>
        <v>0.39715639754408627</v>
      </c>
      <c r="H8" s="186">
        <v>27295</v>
      </c>
      <c r="I8" s="187">
        <f>H8/H28*100</f>
        <v>0.32337411357936696</v>
      </c>
      <c r="J8" s="186">
        <v>16012</v>
      </c>
      <c r="K8" s="187">
        <f>J8/J28*100</f>
        <v>0.199501868305343</v>
      </c>
      <c r="L8" s="186">
        <v>22551</v>
      </c>
      <c r="M8" s="187">
        <f>L8/L28*100</f>
        <v>0.27644654815093045</v>
      </c>
      <c r="P8" s="192" t="str">
        <f t="shared" si="0"/>
        <v>配当割交付金</v>
      </c>
      <c r="Q8" s="194">
        <f t="shared" si="11"/>
        <v>9617</v>
      </c>
      <c r="R8" s="194">
        <f t="shared" si="12"/>
        <v>18447</v>
      </c>
      <c r="S8" s="195">
        <f t="shared" si="1"/>
        <v>33601</v>
      </c>
      <c r="T8" s="195">
        <f t="shared" si="2"/>
        <v>27295</v>
      </c>
      <c r="U8" s="195">
        <f t="shared" si="3"/>
        <v>16012</v>
      </c>
      <c r="V8" s="195">
        <f t="shared" si="4"/>
        <v>22551</v>
      </c>
      <c r="W8" s="195">
        <f t="shared" si="5"/>
        <v>17523</v>
      </c>
      <c r="X8" s="195">
        <f t="shared" si="6"/>
        <v>19867</v>
      </c>
      <c r="Y8" s="195">
        <f t="shared" si="7"/>
        <v>18858</v>
      </c>
      <c r="Z8" s="195">
        <f t="shared" si="8"/>
        <v>28652</v>
      </c>
      <c r="AA8" s="195">
        <f t="shared" si="9"/>
        <v>24734</v>
      </c>
      <c r="AB8" s="196">
        <f t="shared" si="10"/>
        <v>28294</v>
      </c>
    </row>
    <row r="9" spans="1:28" x14ac:dyDescent="0.45">
      <c r="A9" s="185" t="s">
        <v>619</v>
      </c>
      <c r="B9" s="186">
        <v>2373</v>
      </c>
      <c r="C9" s="187">
        <f>B9/B28*100</f>
        <v>2.9893807068921665E-2</v>
      </c>
      <c r="D9" s="186">
        <v>30764</v>
      </c>
      <c r="E9" s="187">
        <f>D9/D28*100</f>
        <v>0.38083509644731756</v>
      </c>
      <c r="F9" s="186">
        <v>19199</v>
      </c>
      <c r="G9" s="187">
        <f>F9/F28*100</f>
        <v>0.22692793894374907</v>
      </c>
      <c r="H9" s="186">
        <v>24738</v>
      </c>
      <c r="I9" s="187">
        <f>H9/H28*100</f>
        <v>0.29308037449079982</v>
      </c>
      <c r="J9" s="186">
        <v>9366</v>
      </c>
      <c r="K9" s="187">
        <f>J9/J28*100</f>
        <v>0.11669588424605562</v>
      </c>
      <c r="L9" s="186">
        <v>22259</v>
      </c>
      <c r="M9" s="187">
        <f>L9/L28*100</f>
        <v>0.27286699992424107</v>
      </c>
      <c r="P9" s="192" t="str">
        <f t="shared" si="0"/>
        <v>株式等譲渡所得割交付金</v>
      </c>
      <c r="Q9" s="194">
        <f t="shared" si="11"/>
        <v>2373</v>
      </c>
      <c r="R9" s="194">
        <f t="shared" si="12"/>
        <v>30764</v>
      </c>
      <c r="S9" s="195">
        <f t="shared" si="1"/>
        <v>19199</v>
      </c>
      <c r="T9" s="195">
        <f t="shared" si="2"/>
        <v>24738</v>
      </c>
      <c r="U9" s="195">
        <f t="shared" si="3"/>
        <v>9366</v>
      </c>
      <c r="V9" s="195">
        <f t="shared" si="4"/>
        <v>22259</v>
      </c>
      <c r="W9" s="195">
        <f t="shared" si="5"/>
        <v>14035</v>
      </c>
      <c r="X9" s="195">
        <f t="shared" si="6"/>
        <v>10842</v>
      </c>
      <c r="Y9" s="195">
        <f t="shared" si="7"/>
        <v>20453</v>
      </c>
      <c r="Z9" s="195">
        <f t="shared" si="8"/>
        <v>31121</v>
      </c>
      <c r="AA9" s="195">
        <f t="shared" si="9"/>
        <v>17835</v>
      </c>
      <c r="AB9" s="196">
        <f t="shared" si="10"/>
        <v>30944</v>
      </c>
    </row>
    <row r="10" spans="1:28" x14ac:dyDescent="0.45">
      <c r="A10" s="185" t="s">
        <v>620</v>
      </c>
      <c r="B10" s="188" t="s">
        <v>621</v>
      </c>
      <c r="C10" s="189" t="s">
        <v>621</v>
      </c>
      <c r="D10" s="188" t="s">
        <v>621</v>
      </c>
      <c r="E10" s="189" t="s">
        <v>621</v>
      </c>
      <c r="F10" s="188" t="s">
        <v>621</v>
      </c>
      <c r="G10" s="189" t="s">
        <v>621</v>
      </c>
      <c r="H10" s="188" t="s">
        <v>621</v>
      </c>
      <c r="I10" s="189" t="s">
        <v>621</v>
      </c>
      <c r="J10" s="188" t="s">
        <v>621</v>
      </c>
      <c r="K10" s="189" t="s">
        <v>621</v>
      </c>
      <c r="L10" s="188" t="s">
        <v>621</v>
      </c>
      <c r="M10" s="189" t="s">
        <v>621</v>
      </c>
      <c r="P10" s="192" t="str">
        <f t="shared" si="0"/>
        <v>法人事業税交付金</v>
      </c>
      <c r="Q10" s="194" t="str">
        <f t="shared" si="11"/>
        <v>－</v>
      </c>
      <c r="R10" s="194" t="str">
        <f t="shared" si="12"/>
        <v>－</v>
      </c>
      <c r="S10" s="195" t="str">
        <f t="shared" si="1"/>
        <v>－</v>
      </c>
      <c r="T10" s="195" t="str">
        <f t="shared" si="2"/>
        <v>－</v>
      </c>
      <c r="U10" s="195" t="str">
        <f t="shared" si="3"/>
        <v>－</v>
      </c>
      <c r="V10" s="195" t="str">
        <f t="shared" si="4"/>
        <v>－</v>
      </c>
      <c r="W10" s="195" t="str">
        <f t="shared" si="5"/>
        <v>－</v>
      </c>
      <c r="X10" s="195" t="str">
        <f t="shared" si="6"/>
        <v>－</v>
      </c>
      <c r="Y10" s="195">
        <f t="shared" si="7"/>
        <v>23393</v>
      </c>
      <c r="Z10" s="195">
        <f t="shared" si="8"/>
        <v>41022</v>
      </c>
      <c r="AA10" s="195">
        <f t="shared" si="9"/>
        <v>58204</v>
      </c>
      <c r="AB10" s="196">
        <f t="shared" si="10"/>
        <v>71773</v>
      </c>
    </row>
    <row r="11" spans="1:28" x14ac:dyDescent="0.45">
      <c r="A11" s="185" t="s">
        <v>622</v>
      </c>
      <c r="B11" s="186">
        <v>214686</v>
      </c>
      <c r="C11" s="187">
        <f>B11/B28*100</f>
        <v>2.7045014177827715</v>
      </c>
      <c r="D11" s="186">
        <v>212856</v>
      </c>
      <c r="E11" s="187">
        <f>D11/D28*100</f>
        <v>2.634996596326558</v>
      </c>
      <c r="F11" s="186">
        <v>263345</v>
      </c>
      <c r="G11" s="187">
        <f>F11/F28*100</f>
        <v>3.1126797271285795</v>
      </c>
      <c r="H11" s="186">
        <v>445257</v>
      </c>
      <c r="I11" s="187">
        <f>H11/H28*100</f>
        <v>5.2751268616965818</v>
      </c>
      <c r="J11" s="186">
        <v>418022</v>
      </c>
      <c r="K11" s="187">
        <f>J11/J28*100</f>
        <v>5.2083543587769228</v>
      </c>
      <c r="L11" s="186">
        <v>434574</v>
      </c>
      <c r="M11" s="187">
        <f>L11/L28*100</f>
        <v>5.3273239420044538</v>
      </c>
      <c r="P11" s="192" t="str">
        <f>A39</f>
        <v>地方消費税交付金</v>
      </c>
      <c r="Q11" s="194">
        <f t="shared" si="11"/>
        <v>214686</v>
      </c>
      <c r="R11" s="194">
        <f t="shared" si="12"/>
        <v>212856</v>
      </c>
      <c r="S11" s="195">
        <f t="shared" si="1"/>
        <v>263345</v>
      </c>
      <c r="T11" s="195">
        <f t="shared" si="2"/>
        <v>445257</v>
      </c>
      <c r="U11" s="195">
        <f t="shared" si="3"/>
        <v>418022</v>
      </c>
      <c r="V11" s="195">
        <f t="shared" si="4"/>
        <v>434574</v>
      </c>
      <c r="W11" s="195">
        <f t="shared" si="5"/>
        <v>464391</v>
      </c>
      <c r="X11" s="195">
        <f t="shared" si="6"/>
        <v>452377</v>
      </c>
      <c r="Y11" s="195">
        <f t="shared" si="7"/>
        <v>553247</v>
      </c>
      <c r="Z11" s="195">
        <f t="shared" si="8"/>
        <v>606872</v>
      </c>
      <c r="AA11" s="195">
        <f t="shared" si="9"/>
        <v>644902</v>
      </c>
      <c r="AB11" s="196">
        <f t="shared" si="10"/>
        <v>647496</v>
      </c>
    </row>
    <row r="12" spans="1:28" x14ac:dyDescent="0.45">
      <c r="A12" s="185" t="s">
        <v>623</v>
      </c>
      <c r="B12" s="186">
        <v>45459</v>
      </c>
      <c r="C12" s="187">
        <f>B12/B28*100</f>
        <v>0.57266859483611887</v>
      </c>
      <c r="D12" s="186">
        <v>46836</v>
      </c>
      <c r="E12" s="187">
        <f>D12/D28*100</f>
        <v>0.57979432379425844</v>
      </c>
      <c r="F12" s="186">
        <v>41673</v>
      </c>
      <c r="G12" s="187">
        <f>F12/F28*100</f>
        <v>0.49256565444048422</v>
      </c>
      <c r="H12" s="186">
        <v>43026</v>
      </c>
      <c r="I12" s="187">
        <f>H12/H28*100</f>
        <v>0.50974517717039181</v>
      </c>
      <c r="J12" s="186">
        <v>44475</v>
      </c>
      <c r="K12" s="187">
        <f>J12/J28*100</f>
        <v>0.55413724662004316</v>
      </c>
      <c r="L12" s="186">
        <v>40780</v>
      </c>
      <c r="M12" s="187">
        <f>L12/L28*100</f>
        <v>0.49991087905613685</v>
      </c>
      <c r="P12" s="192" t="str">
        <f>A40</f>
        <v>ゴルフ場利用税交付金</v>
      </c>
      <c r="Q12" s="194">
        <f t="shared" si="11"/>
        <v>45459</v>
      </c>
      <c r="R12" s="194">
        <f t="shared" si="12"/>
        <v>46836</v>
      </c>
      <c r="S12" s="195">
        <f t="shared" si="1"/>
        <v>41673</v>
      </c>
      <c r="T12" s="195">
        <f t="shared" si="2"/>
        <v>43026</v>
      </c>
      <c r="U12" s="195">
        <f t="shared" si="3"/>
        <v>44475</v>
      </c>
      <c r="V12" s="195">
        <f t="shared" si="4"/>
        <v>40780</v>
      </c>
      <c r="W12" s="195">
        <f t="shared" si="5"/>
        <v>40103</v>
      </c>
      <c r="X12" s="195">
        <f t="shared" si="6"/>
        <v>40062</v>
      </c>
      <c r="Y12" s="195">
        <f t="shared" si="7"/>
        <v>37415</v>
      </c>
      <c r="Z12" s="195">
        <f t="shared" si="8"/>
        <v>42199</v>
      </c>
      <c r="AA12" s="195">
        <f t="shared" si="9"/>
        <v>43569</v>
      </c>
      <c r="AB12" s="196">
        <f t="shared" si="10"/>
        <v>42439</v>
      </c>
    </row>
    <row r="13" spans="1:28" x14ac:dyDescent="0.45">
      <c r="A13" s="185" t="s">
        <v>624</v>
      </c>
      <c r="B13" s="186">
        <v>31742</v>
      </c>
      <c r="C13" s="187">
        <f>B13/B28*100</f>
        <v>0.39986903665474566</v>
      </c>
      <c r="D13" s="186">
        <v>34853</v>
      </c>
      <c r="E13" s="187">
        <f>D13/D28*100</f>
        <v>0.4314538296865934</v>
      </c>
      <c r="F13" s="186">
        <v>12778</v>
      </c>
      <c r="G13" s="187">
        <f>F13/F28*100</f>
        <v>0.15103313734169621</v>
      </c>
      <c r="H13" s="186">
        <v>21011</v>
      </c>
      <c r="I13" s="187">
        <f>H13/H28*100</f>
        <v>0.24892520609694374</v>
      </c>
      <c r="J13" s="186">
        <v>22963</v>
      </c>
      <c r="K13" s="187">
        <f>J13/J28*100</f>
        <v>0.28610800661351438</v>
      </c>
      <c r="L13" s="186">
        <v>31271</v>
      </c>
      <c r="M13" s="187">
        <f>L13/L28*100</f>
        <v>0.38334264587946193</v>
      </c>
      <c r="P13" s="192" t="str">
        <f>A41</f>
        <v>自動車取得税交付金</v>
      </c>
      <c r="Q13" s="194">
        <f t="shared" si="11"/>
        <v>31742</v>
      </c>
      <c r="R13" s="194">
        <f t="shared" si="12"/>
        <v>34853</v>
      </c>
      <c r="S13" s="195">
        <f t="shared" si="1"/>
        <v>12778</v>
      </c>
      <c r="T13" s="195">
        <f t="shared" si="2"/>
        <v>21011</v>
      </c>
      <c r="U13" s="195">
        <f t="shared" si="3"/>
        <v>22963</v>
      </c>
      <c r="V13" s="195">
        <f t="shared" si="4"/>
        <v>31271</v>
      </c>
      <c r="W13" s="195">
        <f t="shared" si="5"/>
        <v>32988</v>
      </c>
      <c r="X13" s="195">
        <f t="shared" si="6"/>
        <v>18575</v>
      </c>
      <c r="Y13" s="195">
        <f t="shared" si="7"/>
        <v>1</v>
      </c>
      <c r="Z13" s="195">
        <f t="shared" si="8"/>
        <v>0</v>
      </c>
      <c r="AA13" s="195">
        <f t="shared" si="9"/>
        <v>169</v>
      </c>
      <c r="AB13" s="196">
        <f t="shared" si="10"/>
        <v>854</v>
      </c>
    </row>
    <row r="14" spans="1:28" x14ac:dyDescent="0.45">
      <c r="A14" s="185" t="s">
        <v>625</v>
      </c>
      <c r="B14" s="188" t="s">
        <v>621</v>
      </c>
      <c r="C14" s="189" t="s">
        <v>626</v>
      </c>
      <c r="D14" s="188" t="s">
        <v>621</v>
      </c>
      <c r="E14" s="189" t="s">
        <v>626</v>
      </c>
      <c r="F14" s="188" t="s">
        <v>621</v>
      </c>
      <c r="G14" s="189" t="s">
        <v>626</v>
      </c>
      <c r="H14" s="188" t="s">
        <v>621</v>
      </c>
      <c r="I14" s="189" t="s">
        <v>626</v>
      </c>
      <c r="J14" s="188" t="s">
        <v>621</v>
      </c>
      <c r="K14" s="189" t="s">
        <v>626</v>
      </c>
      <c r="L14" s="188" t="s">
        <v>621</v>
      </c>
      <c r="M14" s="189" t="s">
        <v>626</v>
      </c>
      <c r="N14" s="40"/>
      <c r="O14" s="40"/>
      <c r="P14" s="192" t="str">
        <f>A42</f>
        <v>環境性能割交付金</v>
      </c>
      <c r="Q14" s="194" t="str">
        <f t="shared" si="11"/>
        <v>－</v>
      </c>
      <c r="R14" s="194" t="str">
        <f t="shared" si="12"/>
        <v>－</v>
      </c>
      <c r="S14" s="195" t="str">
        <f t="shared" si="1"/>
        <v>－</v>
      </c>
      <c r="T14" s="195" t="str">
        <f t="shared" si="2"/>
        <v>－</v>
      </c>
      <c r="U14" s="195" t="str">
        <f t="shared" si="3"/>
        <v>－</v>
      </c>
      <c r="V14" s="195" t="str">
        <f t="shared" si="4"/>
        <v>－</v>
      </c>
      <c r="W14" s="195" t="str">
        <f t="shared" si="5"/>
        <v>－</v>
      </c>
      <c r="X14" s="195">
        <f t="shared" si="6"/>
        <v>4629</v>
      </c>
      <c r="Y14" s="195">
        <f t="shared" si="7"/>
        <v>9882</v>
      </c>
      <c r="Z14" s="195">
        <f t="shared" si="8"/>
        <v>10081</v>
      </c>
      <c r="AA14" s="195">
        <f t="shared" si="9"/>
        <v>12698</v>
      </c>
      <c r="AB14" s="196">
        <f t="shared" si="10"/>
        <v>13918</v>
      </c>
    </row>
    <row r="15" spans="1:28" x14ac:dyDescent="0.45">
      <c r="A15" s="185" t="s">
        <v>627</v>
      </c>
      <c r="B15" s="186">
        <v>15595</v>
      </c>
      <c r="C15" s="187">
        <f>B15/B28*100</f>
        <v>0.19645761535601911</v>
      </c>
      <c r="D15" s="186">
        <v>16059</v>
      </c>
      <c r="E15" s="187">
        <f>D15/D28*100</f>
        <v>0.19879829716056016</v>
      </c>
      <c r="F15" s="186">
        <v>17432</v>
      </c>
      <c r="G15" s="187">
        <f>F15/F28*100</f>
        <v>0.20604238927378685</v>
      </c>
      <c r="H15" s="186">
        <v>17734</v>
      </c>
      <c r="I15" s="187">
        <f>H15/H28*100</f>
        <v>0.21010135666666035</v>
      </c>
      <c r="J15" s="186">
        <v>19630</v>
      </c>
      <c r="K15" s="187">
        <f>J15/J28*100</f>
        <v>0.24458041936259575</v>
      </c>
      <c r="L15" s="186">
        <v>25434</v>
      </c>
      <c r="M15" s="187">
        <f>L15/L28*100</f>
        <v>0.31178845752608592</v>
      </c>
      <c r="P15" s="192" t="str">
        <f t="shared" ref="P15:P28" si="13">A43</f>
        <v>地方特例交付金</v>
      </c>
      <c r="Q15" s="194">
        <f t="shared" si="11"/>
        <v>15595</v>
      </c>
      <c r="R15" s="194">
        <f t="shared" si="12"/>
        <v>16059</v>
      </c>
      <c r="S15" s="195">
        <f t="shared" si="1"/>
        <v>17432</v>
      </c>
      <c r="T15" s="195">
        <f t="shared" si="2"/>
        <v>17734</v>
      </c>
      <c r="U15" s="195">
        <f t="shared" si="3"/>
        <v>19630</v>
      </c>
      <c r="V15" s="195">
        <f t="shared" si="4"/>
        <v>25434</v>
      </c>
      <c r="W15" s="195">
        <f t="shared" si="5"/>
        <v>30018</v>
      </c>
      <c r="X15" s="195">
        <f t="shared" si="6"/>
        <v>137368</v>
      </c>
      <c r="Y15" s="195">
        <f t="shared" si="7"/>
        <v>42374</v>
      </c>
      <c r="Z15" s="195">
        <f t="shared" si="8"/>
        <v>130823</v>
      </c>
      <c r="AA15" s="195">
        <f t="shared" si="9"/>
        <v>46796</v>
      </c>
      <c r="AB15" s="196">
        <f t="shared" si="10"/>
        <v>56012</v>
      </c>
    </row>
    <row r="16" spans="1:28" x14ac:dyDescent="0.45">
      <c r="A16" s="185" t="s">
        <v>628</v>
      </c>
      <c r="B16" s="186">
        <v>1239751</v>
      </c>
      <c r="C16" s="187">
        <f>B16/B28*100</f>
        <v>15.617731650865025</v>
      </c>
      <c r="D16" s="186">
        <v>1157515</v>
      </c>
      <c r="E16" s="187">
        <f>D16/D28*100</f>
        <v>14.329161899109897</v>
      </c>
      <c r="F16" s="186">
        <v>915318</v>
      </c>
      <c r="G16" s="187">
        <f>F16/F28*100</f>
        <v>10.818856566389631</v>
      </c>
      <c r="H16" s="186">
        <v>835008</v>
      </c>
      <c r="I16" s="187">
        <f>H16/H28*100</f>
        <v>9.8926533002996901</v>
      </c>
      <c r="J16" s="186">
        <v>877492</v>
      </c>
      <c r="K16" s="187">
        <f>J16/J28*100</f>
        <v>10.933130990693982</v>
      </c>
      <c r="L16" s="186">
        <v>991531</v>
      </c>
      <c r="M16" s="187">
        <f>L16/L28*100</f>
        <v>12.154907646429878</v>
      </c>
      <c r="P16" s="192" t="str">
        <f t="shared" si="13"/>
        <v>地方交付税</v>
      </c>
      <c r="Q16" s="194">
        <f t="shared" si="11"/>
        <v>1239751</v>
      </c>
      <c r="R16" s="194">
        <f t="shared" si="12"/>
        <v>1157515</v>
      </c>
      <c r="S16" s="195">
        <f t="shared" si="1"/>
        <v>915318</v>
      </c>
      <c r="T16" s="195">
        <f t="shared" si="2"/>
        <v>835008</v>
      </c>
      <c r="U16" s="195">
        <f t="shared" si="3"/>
        <v>877492</v>
      </c>
      <c r="V16" s="195">
        <f t="shared" si="4"/>
        <v>991531</v>
      </c>
      <c r="W16" s="195">
        <f t="shared" si="5"/>
        <v>1002797</v>
      </c>
      <c r="X16" s="195">
        <f t="shared" si="6"/>
        <v>1028618</v>
      </c>
      <c r="Y16" s="195">
        <f t="shared" si="7"/>
        <v>1200478</v>
      </c>
      <c r="Z16" s="195">
        <f t="shared" si="8"/>
        <v>1635735</v>
      </c>
      <c r="AA16" s="195">
        <f t="shared" si="9"/>
        <v>1757476</v>
      </c>
      <c r="AB16" s="196">
        <f t="shared" si="10"/>
        <v>1706544</v>
      </c>
    </row>
    <row r="17" spans="1:28" x14ac:dyDescent="0.45">
      <c r="A17" s="185" t="s">
        <v>629</v>
      </c>
      <c r="B17" s="186">
        <v>3855</v>
      </c>
      <c r="C17" s="187">
        <f>B17/B28*100</f>
        <v>4.8563264328147081E-2</v>
      </c>
      <c r="D17" s="186">
        <v>3790</v>
      </c>
      <c r="E17" s="187">
        <f>D17/D28*100</f>
        <v>4.6917338952520274E-2</v>
      </c>
      <c r="F17" s="186">
        <v>3400</v>
      </c>
      <c r="G17" s="187">
        <f>F17/F28*100</f>
        <v>4.0187248940504551E-2</v>
      </c>
      <c r="H17" s="186">
        <v>3536</v>
      </c>
      <c r="I17" s="187">
        <f>H17/H28*100</f>
        <v>4.1892319678206329E-2</v>
      </c>
      <c r="J17" s="186">
        <v>3204</v>
      </c>
      <c r="K17" s="187">
        <f>J17/J28*100</f>
        <v>3.9920308896472585E-2</v>
      </c>
      <c r="L17" s="186">
        <v>2879</v>
      </c>
      <c r="M17" s="187">
        <f>L17/L28*100</f>
        <v>3.5292874467940612E-2</v>
      </c>
      <c r="P17" s="192" t="str">
        <f t="shared" si="13"/>
        <v>交通安全対策特別交付金</v>
      </c>
      <c r="Q17" s="194">
        <f t="shared" si="11"/>
        <v>3855</v>
      </c>
      <c r="R17" s="194">
        <f t="shared" si="12"/>
        <v>3790</v>
      </c>
      <c r="S17" s="195">
        <f t="shared" si="1"/>
        <v>3400</v>
      </c>
      <c r="T17" s="195">
        <f t="shared" si="2"/>
        <v>3536</v>
      </c>
      <c r="U17" s="195">
        <f t="shared" si="3"/>
        <v>3204</v>
      </c>
      <c r="V17" s="195">
        <f t="shared" si="4"/>
        <v>2879</v>
      </c>
      <c r="W17" s="195">
        <f t="shared" si="5"/>
        <v>2563</v>
      </c>
      <c r="X17" s="195">
        <f t="shared" si="6"/>
        <v>2263</v>
      </c>
      <c r="Y17" s="195">
        <f t="shared" si="7"/>
        <v>2462</v>
      </c>
      <c r="Z17" s="195">
        <f t="shared" si="8"/>
        <v>2494</v>
      </c>
      <c r="AA17" s="195">
        <f t="shared" si="9"/>
        <v>2407</v>
      </c>
      <c r="AB17" s="196">
        <f t="shared" si="10"/>
        <v>2147</v>
      </c>
    </row>
    <row r="18" spans="1:28" x14ac:dyDescent="0.45">
      <c r="A18" s="185" t="s">
        <v>630</v>
      </c>
      <c r="B18" s="186">
        <v>16159</v>
      </c>
      <c r="C18" s="187">
        <f>B18/B28*100</f>
        <v>0.20356259099313323</v>
      </c>
      <c r="D18" s="186">
        <v>1371</v>
      </c>
      <c r="E18" s="187">
        <f>D18/D28*100</f>
        <v>1.6971945040608255E-2</v>
      </c>
      <c r="F18" s="186">
        <v>1518</v>
      </c>
      <c r="G18" s="187">
        <f>F18/F28*100</f>
        <v>1.7942424674025268E-2</v>
      </c>
      <c r="H18" s="186">
        <v>1646</v>
      </c>
      <c r="I18" s="187">
        <f>H18/H28*100</f>
        <v>1.9500780031201249E-2</v>
      </c>
      <c r="J18" s="186">
        <v>1291</v>
      </c>
      <c r="K18" s="187">
        <f>J18/J28*100</f>
        <v>1.6085243066587422E-2</v>
      </c>
      <c r="L18" s="186">
        <v>15052</v>
      </c>
      <c r="M18" s="187">
        <f>L18/L28*100</f>
        <v>0.1845183558497541</v>
      </c>
      <c r="P18" s="192" t="str">
        <f t="shared" si="13"/>
        <v>分担金及び負担金</v>
      </c>
      <c r="Q18" s="194">
        <f t="shared" si="11"/>
        <v>16159</v>
      </c>
      <c r="R18" s="194">
        <f t="shared" si="12"/>
        <v>1371</v>
      </c>
      <c r="S18" s="195">
        <f t="shared" si="1"/>
        <v>1518</v>
      </c>
      <c r="T18" s="195">
        <f t="shared" si="2"/>
        <v>1646</v>
      </c>
      <c r="U18" s="195">
        <f t="shared" si="3"/>
        <v>1291</v>
      </c>
      <c r="V18" s="195">
        <f t="shared" si="4"/>
        <v>15052</v>
      </c>
      <c r="W18" s="195">
        <f t="shared" si="5"/>
        <v>1691</v>
      </c>
      <c r="X18" s="195">
        <f t="shared" si="6"/>
        <v>1747</v>
      </c>
      <c r="Y18" s="195">
        <f t="shared" si="7"/>
        <v>2269</v>
      </c>
      <c r="Z18" s="195">
        <f t="shared" si="8"/>
        <v>10273</v>
      </c>
      <c r="AA18" s="195">
        <f t="shared" si="9"/>
        <v>22153</v>
      </c>
      <c r="AB18" s="196">
        <f t="shared" si="10"/>
        <v>2600</v>
      </c>
    </row>
    <row r="19" spans="1:28" x14ac:dyDescent="0.45">
      <c r="A19" s="185" t="s">
        <v>631</v>
      </c>
      <c r="B19" s="186">
        <v>171249</v>
      </c>
      <c r="C19" s="187">
        <f>B19/B28*100</f>
        <v>2.1573049164541787</v>
      </c>
      <c r="D19" s="186">
        <v>174011</v>
      </c>
      <c r="E19" s="187">
        <f>D19/D28*100</f>
        <v>2.1541248201759906</v>
      </c>
      <c r="F19" s="186">
        <v>180716</v>
      </c>
      <c r="G19" s="187">
        <f>F19/F28*100</f>
        <v>2.1360231998624175</v>
      </c>
      <c r="H19" s="186">
        <v>182423</v>
      </c>
      <c r="I19" s="187">
        <f>H19/H28*100</f>
        <v>2.1612337762040248</v>
      </c>
      <c r="J19" s="186">
        <v>183318</v>
      </c>
      <c r="K19" s="187">
        <f>J19/J28*100</f>
        <v>2.2840546773669042</v>
      </c>
      <c r="L19" s="186">
        <v>213508</v>
      </c>
      <c r="M19" s="187">
        <f>L19/L28*100</f>
        <v>2.617336242410929</v>
      </c>
      <c r="P19" s="192" t="str">
        <f t="shared" si="13"/>
        <v>使用料及び手数料</v>
      </c>
      <c r="Q19" s="194">
        <f t="shared" si="11"/>
        <v>171249</v>
      </c>
      <c r="R19" s="194">
        <f t="shared" si="12"/>
        <v>174011</v>
      </c>
      <c r="S19" s="195">
        <f t="shared" si="1"/>
        <v>180716</v>
      </c>
      <c r="T19" s="195">
        <f t="shared" si="2"/>
        <v>182423</v>
      </c>
      <c r="U19" s="195">
        <f t="shared" si="3"/>
        <v>183318</v>
      </c>
      <c r="V19" s="195">
        <f t="shared" si="4"/>
        <v>213508</v>
      </c>
      <c r="W19" s="195">
        <f t="shared" si="5"/>
        <v>225112</v>
      </c>
      <c r="X19" s="195">
        <f t="shared" si="6"/>
        <v>196950</v>
      </c>
      <c r="Y19" s="195">
        <f t="shared" si="7"/>
        <v>150527</v>
      </c>
      <c r="Z19" s="195">
        <f t="shared" si="8"/>
        <v>156959</v>
      </c>
      <c r="AA19" s="195">
        <f t="shared" si="9"/>
        <v>159696</v>
      </c>
      <c r="AB19" s="196">
        <f t="shared" si="10"/>
        <v>155753</v>
      </c>
    </row>
    <row r="20" spans="1:28" x14ac:dyDescent="0.45">
      <c r="A20" s="185" t="s">
        <v>632</v>
      </c>
      <c r="B20" s="186">
        <v>645090</v>
      </c>
      <c r="C20" s="187">
        <f>B20/B28*100</f>
        <v>8.1265048470672898</v>
      </c>
      <c r="D20" s="186">
        <v>655490</v>
      </c>
      <c r="E20" s="187">
        <f>D20/D28*100</f>
        <v>8.1144713746668895</v>
      </c>
      <c r="F20" s="186">
        <v>645438</v>
      </c>
      <c r="G20" s="187">
        <f>F20/F28*100</f>
        <v>7.6289345828415813</v>
      </c>
      <c r="H20" s="186">
        <v>723146</v>
      </c>
      <c r="I20" s="187">
        <f>H20/H28*100</f>
        <v>8.5673821849593317</v>
      </c>
      <c r="J20" s="186">
        <v>749558</v>
      </c>
      <c r="K20" s="187">
        <f>J20/J28*100</f>
        <v>9.3391344868358921</v>
      </c>
      <c r="L20" s="186">
        <v>769851</v>
      </c>
      <c r="M20" s="187">
        <f>L20/L28*100</f>
        <v>9.4373930885788635</v>
      </c>
      <c r="P20" s="192" t="str">
        <f t="shared" si="13"/>
        <v>国庫支出金</v>
      </c>
      <c r="Q20" s="194">
        <f t="shared" si="11"/>
        <v>645090</v>
      </c>
      <c r="R20" s="194">
        <f t="shared" si="12"/>
        <v>655490</v>
      </c>
      <c r="S20" s="195">
        <f t="shared" si="1"/>
        <v>645438</v>
      </c>
      <c r="T20" s="195">
        <f t="shared" si="2"/>
        <v>723146</v>
      </c>
      <c r="U20" s="195">
        <f t="shared" si="3"/>
        <v>749558</v>
      </c>
      <c r="V20" s="195">
        <f t="shared" si="4"/>
        <v>769851</v>
      </c>
      <c r="W20" s="195">
        <f t="shared" si="5"/>
        <v>685193</v>
      </c>
      <c r="X20" s="195">
        <f t="shared" si="6"/>
        <v>741765</v>
      </c>
      <c r="Y20" s="195">
        <f t="shared" si="7"/>
        <v>3816098</v>
      </c>
      <c r="Z20" s="195">
        <f t="shared" si="8"/>
        <v>2022547</v>
      </c>
      <c r="AA20" s="195">
        <f t="shared" si="9"/>
        <v>1428395</v>
      </c>
      <c r="AB20" s="196">
        <f t="shared" si="10"/>
        <v>1311920</v>
      </c>
    </row>
    <row r="21" spans="1:28" x14ac:dyDescent="0.45">
      <c r="A21" s="185" t="s">
        <v>633</v>
      </c>
      <c r="B21" s="186">
        <v>456046</v>
      </c>
      <c r="C21" s="187">
        <f>B21/B28*100</f>
        <v>5.7450278712825327</v>
      </c>
      <c r="D21" s="186">
        <v>399812</v>
      </c>
      <c r="E21" s="187">
        <f>D21/D28*100</f>
        <v>4.9493707444023833</v>
      </c>
      <c r="F21" s="186">
        <v>421267</v>
      </c>
      <c r="G21" s="187">
        <f>F21/F28*100</f>
        <v>4.9792828821822148</v>
      </c>
      <c r="H21" s="186">
        <v>416531</v>
      </c>
      <c r="I21" s="187">
        <f>H21/H28*100</f>
        <v>4.9347991538130538</v>
      </c>
      <c r="J21" s="186">
        <v>506485</v>
      </c>
      <c r="K21" s="187">
        <f>J21/J28*100</f>
        <v>6.3105610647409227</v>
      </c>
      <c r="L21" s="186">
        <v>477415</v>
      </c>
      <c r="M21" s="187">
        <f>L21/L28*100</f>
        <v>5.8525000570030796</v>
      </c>
      <c r="P21" s="192" t="str">
        <f t="shared" si="13"/>
        <v>県支出金</v>
      </c>
      <c r="Q21" s="194">
        <f t="shared" si="11"/>
        <v>456046</v>
      </c>
      <c r="R21" s="194">
        <f t="shared" si="12"/>
        <v>399812</v>
      </c>
      <c r="S21" s="195">
        <f t="shared" si="1"/>
        <v>421267</v>
      </c>
      <c r="T21" s="195">
        <f t="shared" si="2"/>
        <v>416531</v>
      </c>
      <c r="U21" s="195">
        <f t="shared" si="3"/>
        <v>506485</v>
      </c>
      <c r="V21" s="195">
        <f t="shared" si="4"/>
        <v>477415</v>
      </c>
      <c r="W21" s="195">
        <f t="shared" si="5"/>
        <v>490993</v>
      </c>
      <c r="X21" s="195">
        <f t="shared" si="6"/>
        <v>551921</v>
      </c>
      <c r="Y21" s="195">
        <f t="shared" si="7"/>
        <v>526786</v>
      </c>
      <c r="Z21" s="195">
        <f t="shared" si="8"/>
        <v>601168</v>
      </c>
      <c r="AA21" s="195">
        <f t="shared" si="9"/>
        <v>586536</v>
      </c>
      <c r="AB21" s="196">
        <f t="shared" si="10"/>
        <v>645380</v>
      </c>
    </row>
    <row r="22" spans="1:28" x14ac:dyDescent="0.45">
      <c r="A22" s="185" t="s">
        <v>634</v>
      </c>
      <c r="B22" s="186">
        <v>12036</v>
      </c>
      <c r="C22" s="187">
        <f>B22/B28*100</f>
        <v>0.15162320348990357</v>
      </c>
      <c r="D22" s="186">
        <v>6910</v>
      </c>
      <c r="E22" s="187">
        <f>D22/D28*100</f>
        <v>8.5540583683882607E-2</v>
      </c>
      <c r="F22" s="186">
        <v>12566</v>
      </c>
      <c r="G22" s="187">
        <f>F22/F28*100</f>
        <v>0.14852734417246477</v>
      </c>
      <c r="H22" s="186">
        <v>74040</v>
      </c>
      <c r="I22" s="187">
        <f>H22/H28*100</f>
        <v>0.87717968013981806</v>
      </c>
      <c r="J22" s="186">
        <v>9089</v>
      </c>
      <c r="K22" s="187">
        <f>J22/J28*100</f>
        <v>0.11324459661674136</v>
      </c>
      <c r="L22" s="186">
        <v>8219</v>
      </c>
      <c r="M22" s="187">
        <f>L22/L28*100</f>
        <v>0.10075447559986242</v>
      </c>
      <c r="P22" s="192" t="str">
        <f t="shared" si="13"/>
        <v>財産収入</v>
      </c>
      <c r="Q22" s="194">
        <f t="shared" si="11"/>
        <v>12036</v>
      </c>
      <c r="R22" s="194">
        <f t="shared" si="12"/>
        <v>6910</v>
      </c>
      <c r="S22" s="195">
        <f t="shared" si="1"/>
        <v>12566</v>
      </c>
      <c r="T22" s="195">
        <f t="shared" si="2"/>
        <v>74040</v>
      </c>
      <c r="U22" s="195">
        <f t="shared" si="3"/>
        <v>9089</v>
      </c>
      <c r="V22" s="195">
        <f t="shared" si="4"/>
        <v>8219</v>
      </c>
      <c r="W22" s="195">
        <f t="shared" si="5"/>
        <v>14974</v>
      </c>
      <c r="X22" s="195">
        <f t="shared" si="6"/>
        <v>9433</v>
      </c>
      <c r="Y22" s="195">
        <f t="shared" si="7"/>
        <v>25539</v>
      </c>
      <c r="Z22" s="195">
        <f t="shared" si="8"/>
        <v>14371</v>
      </c>
      <c r="AA22" s="195">
        <f t="shared" si="9"/>
        <v>14236</v>
      </c>
      <c r="AB22" s="196">
        <f t="shared" si="10"/>
        <v>11923</v>
      </c>
    </row>
    <row r="23" spans="1:28" x14ac:dyDescent="0.45">
      <c r="A23" s="185" t="s">
        <v>635</v>
      </c>
      <c r="B23" s="186">
        <v>7750</v>
      </c>
      <c r="C23" s="187">
        <f>B23/B28*100</f>
        <v>9.7630427637649772E-2</v>
      </c>
      <c r="D23" s="186">
        <v>514</v>
      </c>
      <c r="E23" s="187">
        <f>D23/D28*100</f>
        <v>6.3629319845898208E-3</v>
      </c>
      <c r="F23" s="186">
        <v>365</v>
      </c>
      <c r="G23" s="187">
        <f>F23/F28*100</f>
        <v>4.3142193715541653E-3</v>
      </c>
      <c r="H23" s="186">
        <v>3546</v>
      </c>
      <c r="I23" s="187">
        <f>H23/H28*100</f>
        <v>4.2010793432952387E-2</v>
      </c>
      <c r="J23" s="186">
        <v>1114</v>
      </c>
      <c r="K23" s="187">
        <f>J23/J28*100</f>
        <v>1.3879907650021991E-2</v>
      </c>
      <c r="L23" s="186">
        <v>4052</v>
      </c>
      <c r="M23" s="187">
        <f>L23/L28*100</f>
        <v>4.9672361008716692E-2</v>
      </c>
      <c r="P23" s="192" t="str">
        <f t="shared" si="13"/>
        <v>寄附金</v>
      </c>
      <c r="Q23" s="194">
        <f t="shared" si="11"/>
        <v>7750</v>
      </c>
      <c r="R23" s="194">
        <f t="shared" si="12"/>
        <v>514</v>
      </c>
      <c r="S23" s="195">
        <f t="shared" si="1"/>
        <v>365</v>
      </c>
      <c r="T23" s="195">
        <f t="shared" si="2"/>
        <v>3546</v>
      </c>
      <c r="U23" s="195">
        <f t="shared" si="3"/>
        <v>1114</v>
      </c>
      <c r="V23" s="195">
        <f t="shared" si="4"/>
        <v>4052</v>
      </c>
      <c r="W23" s="195">
        <f t="shared" si="5"/>
        <v>1340</v>
      </c>
      <c r="X23" s="195">
        <f t="shared" si="6"/>
        <v>3627</v>
      </c>
      <c r="Y23" s="195">
        <f t="shared" si="7"/>
        <v>1779</v>
      </c>
      <c r="Z23" s="195">
        <f t="shared" si="8"/>
        <v>5394</v>
      </c>
      <c r="AA23" s="195">
        <f t="shared" si="9"/>
        <v>6991</v>
      </c>
      <c r="AB23" s="196">
        <f t="shared" si="10"/>
        <v>5331</v>
      </c>
    </row>
    <row r="24" spans="1:28" x14ac:dyDescent="0.45">
      <c r="A24" s="185" t="s">
        <v>636</v>
      </c>
      <c r="B24" s="186">
        <v>197256</v>
      </c>
      <c r="C24" s="187">
        <f>B24/B28*100</f>
        <v>2.4849274366570637</v>
      </c>
      <c r="D24" s="186">
        <v>162964</v>
      </c>
      <c r="E24" s="187">
        <f>D24/D28*100</f>
        <v>2.0173712994877344</v>
      </c>
      <c r="F24" s="186">
        <v>349159</v>
      </c>
      <c r="G24" s="187">
        <f>F24/F28*100</f>
        <v>4.1269822508287142</v>
      </c>
      <c r="H24" s="186">
        <v>368749</v>
      </c>
      <c r="I24" s="187">
        <f>H24/H28*100</f>
        <v>4.3687078588854362</v>
      </c>
      <c r="J24" s="186">
        <v>295399</v>
      </c>
      <c r="K24" s="187">
        <f>J24/J28*100</f>
        <v>3.6805303769379232</v>
      </c>
      <c r="L24" s="186">
        <v>154309</v>
      </c>
      <c r="M24" s="187">
        <f>L24/L28*100</f>
        <v>1.8916318743568767</v>
      </c>
      <c r="P24" s="192" t="str">
        <f t="shared" si="13"/>
        <v>繰入金</v>
      </c>
      <c r="Q24" s="194">
        <f t="shared" si="11"/>
        <v>197256</v>
      </c>
      <c r="R24" s="194">
        <f t="shared" si="12"/>
        <v>162964</v>
      </c>
      <c r="S24" s="195">
        <f t="shared" si="1"/>
        <v>349159</v>
      </c>
      <c r="T24" s="195">
        <f t="shared" si="2"/>
        <v>368749</v>
      </c>
      <c r="U24" s="195">
        <f t="shared" si="3"/>
        <v>295399</v>
      </c>
      <c r="V24" s="195">
        <f t="shared" si="4"/>
        <v>154309</v>
      </c>
      <c r="W24" s="195">
        <f t="shared" si="5"/>
        <v>58267</v>
      </c>
      <c r="X24" s="195">
        <f t="shared" si="6"/>
        <v>56731</v>
      </c>
      <c r="Y24" s="195">
        <f t="shared" si="7"/>
        <v>95971</v>
      </c>
      <c r="Z24" s="195">
        <f t="shared" si="8"/>
        <v>92087</v>
      </c>
      <c r="AA24" s="195">
        <f t="shared" si="9"/>
        <v>11681</v>
      </c>
      <c r="AB24" s="196">
        <f t="shared" si="10"/>
        <v>228321</v>
      </c>
    </row>
    <row r="25" spans="1:28" x14ac:dyDescent="0.45">
      <c r="A25" s="185" t="s">
        <v>637</v>
      </c>
      <c r="B25" s="186">
        <v>528371</v>
      </c>
      <c r="C25" s="187">
        <f>B25/B28*100</f>
        <v>6.6561402169461479</v>
      </c>
      <c r="D25" s="186">
        <v>538874</v>
      </c>
      <c r="E25" s="187">
        <f>D25/D28*100</f>
        <v>6.6708533273615851</v>
      </c>
      <c r="F25" s="186">
        <v>771547</v>
      </c>
      <c r="G25" s="187">
        <f>F25/F28*100</f>
        <v>9.1195151053821952</v>
      </c>
      <c r="H25" s="186">
        <v>718499</v>
      </c>
      <c r="I25" s="187">
        <f>H25/H28*100</f>
        <v>8.5123274311288366</v>
      </c>
      <c r="J25" s="186">
        <v>485923</v>
      </c>
      <c r="K25" s="187">
        <f>J25/J28*100</f>
        <v>6.0543683707555074</v>
      </c>
      <c r="L25" s="186">
        <v>367539</v>
      </c>
      <c r="M25" s="187">
        <f>L25/L28*100</f>
        <v>4.505560190716368</v>
      </c>
      <c r="P25" s="192" t="str">
        <f t="shared" si="13"/>
        <v>繰越金</v>
      </c>
      <c r="Q25" s="194">
        <f t="shared" si="11"/>
        <v>528371</v>
      </c>
      <c r="R25" s="194">
        <f t="shared" si="12"/>
        <v>538874</v>
      </c>
      <c r="S25" s="195">
        <f t="shared" si="1"/>
        <v>771547</v>
      </c>
      <c r="T25" s="195">
        <f t="shared" si="2"/>
        <v>718499</v>
      </c>
      <c r="U25" s="195">
        <f t="shared" si="3"/>
        <v>485923</v>
      </c>
      <c r="V25" s="195">
        <f t="shared" si="4"/>
        <v>367539</v>
      </c>
      <c r="W25" s="195">
        <f t="shared" si="5"/>
        <v>377432</v>
      </c>
      <c r="X25" s="195">
        <f t="shared" si="6"/>
        <v>408015</v>
      </c>
      <c r="Y25" s="195">
        <f t="shared" si="7"/>
        <v>567056</v>
      </c>
      <c r="Z25" s="195">
        <f t="shared" si="8"/>
        <v>663223</v>
      </c>
      <c r="AA25" s="195">
        <f t="shared" si="9"/>
        <v>1516784</v>
      </c>
      <c r="AB25" s="196">
        <f t="shared" si="10"/>
        <v>938630</v>
      </c>
    </row>
    <row r="26" spans="1:28" x14ac:dyDescent="0.45">
      <c r="A26" s="185" t="s">
        <v>638</v>
      </c>
      <c r="B26" s="186">
        <v>233427</v>
      </c>
      <c r="C26" s="187">
        <f>B26/B28*100</f>
        <v>2.9405906880224095</v>
      </c>
      <c r="D26" s="186">
        <v>236039</v>
      </c>
      <c r="E26" s="187">
        <f>D26/D28*100</f>
        <v>2.9219846356237289</v>
      </c>
      <c r="F26" s="186">
        <v>239285</v>
      </c>
      <c r="G26" s="187">
        <f>F26/F28*100</f>
        <v>2.8282958419790094</v>
      </c>
      <c r="H26" s="186">
        <v>248250</v>
      </c>
      <c r="I26" s="187">
        <f>H26/H28*100</f>
        <v>2.9411109615709052</v>
      </c>
      <c r="J26" s="186">
        <v>255716</v>
      </c>
      <c r="K26" s="187">
        <f>J26/J28*100</f>
        <v>3.1860991603528039</v>
      </c>
      <c r="L26" s="186">
        <v>260644</v>
      </c>
      <c r="M26" s="187">
        <f>L26/L28*100</f>
        <v>3.1951635890315777</v>
      </c>
      <c r="P26" s="192" t="str">
        <f t="shared" si="13"/>
        <v>諸収入</v>
      </c>
      <c r="Q26" s="194">
        <f t="shared" si="11"/>
        <v>233427</v>
      </c>
      <c r="R26" s="194">
        <f t="shared" si="12"/>
        <v>236039</v>
      </c>
      <c r="S26" s="195">
        <f t="shared" si="1"/>
        <v>239285</v>
      </c>
      <c r="T26" s="195">
        <f t="shared" si="2"/>
        <v>248250</v>
      </c>
      <c r="U26" s="195">
        <f t="shared" si="3"/>
        <v>255716</v>
      </c>
      <c r="V26" s="195">
        <f t="shared" si="4"/>
        <v>260644</v>
      </c>
      <c r="W26" s="195">
        <f t="shared" si="5"/>
        <v>250126</v>
      </c>
      <c r="X26" s="195">
        <f t="shared" si="6"/>
        <v>223704</v>
      </c>
      <c r="Y26" s="195">
        <f t="shared" si="7"/>
        <v>146374</v>
      </c>
      <c r="Z26" s="195">
        <f t="shared" si="8"/>
        <v>210334</v>
      </c>
      <c r="AA26" s="195">
        <f t="shared" si="9"/>
        <v>221701</v>
      </c>
      <c r="AB26" s="196">
        <f t="shared" si="10"/>
        <v>208596</v>
      </c>
    </row>
    <row r="27" spans="1:28" x14ac:dyDescent="0.45">
      <c r="A27" s="185" t="s">
        <v>639</v>
      </c>
      <c r="B27" s="186">
        <v>645000</v>
      </c>
      <c r="C27" s="187">
        <f>B27/B28*100</f>
        <v>8.1253710743592382</v>
      </c>
      <c r="D27" s="186">
        <v>592800</v>
      </c>
      <c r="E27" s="187">
        <f>D27/D28*100</f>
        <v>7.3384164989588445</v>
      </c>
      <c r="F27" s="186">
        <v>420000</v>
      </c>
      <c r="G27" s="187">
        <f>F27/F28*100</f>
        <v>4.9643072220623266</v>
      </c>
      <c r="H27" s="186">
        <v>413000</v>
      </c>
      <c r="I27" s="187">
        <f>H27/H28*100</f>
        <v>4.8929660710122214</v>
      </c>
      <c r="J27" s="186">
        <v>407000</v>
      </c>
      <c r="K27" s="187">
        <f>J27/J28*100</f>
        <v>5.0710255058877474</v>
      </c>
      <c r="L27" s="186">
        <v>616700</v>
      </c>
      <c r="M27" s="187">
        <f>L27/L28*100</f>
        <v>7.559956819860707</v>
      </c>
      <c r="P27" s="192" t="str">
        <f t="shared" si="13"/>
        <v>町債</v>
      </c>
      <c r="Q27" s="194">
        <f t="shared" si="11"/>
        <v>645000</v>
      </c>
      <c r="R27" s="194">
        <f t="shared" si="12"/>
        <v>592800</v>
      </c>
      <c r="S27" s="195">
        <f t="shared" si="1"/>
        <v>420000</v>
      </c>
      <c r="T27" s="195">
        <f t="shared" si="2"/>
        <v>413000</v>
      </c>
      <c r="U27" s="195">
        <f t="shared" si="3"/>
        <v>407000</v>
      </c>
      <c r="V27" s="195">
        <f t="shared" si="4"/>
        <v>616700</v>
      </c>
      <c r="W27" s="195">
        <f t="shared" si="5"/>
        <v>636400</v>
      </c>
      <c r="X27" s="195">
        <f t="shared" si="6"/>
        <v>783200</v>
      </c>
      <c r="Y27" s="195">
        <f t="shared" si="7"/>
        <v>1006700</v>
      </c>
      <c r="Z27" s="195">
        <f t="shared" si="8"/>
        <v>936000</v>
      </c>
      <c r="AA27" s="195">
        <f t="shared" si="9"/>
        <v>981600</v>
      </c>
      <c r="AB27" s="196">
        <f t="shared" si="10"/>
        <v>302400</v>
      </c>
    </row>
    <row r="28" spans="1:28" x14ac:dyDescent="0.45">
      <c r="A28" s="190" t="s">
        <v>640</v>
      </c>
      <c r="B28" s="186">
        <f>SUM(B5:B27)</f>
        <v>7938099</v>
      </c>
      <c r="C28" s="187">
        <f>SUM(C5:C27)</f>
        <v>99.999999999999986</v>
      </c>
      <c r="D28" s="186">
        <f>SUM(D5:D27)</f>
        <v>8078037</v>
      </c>
      <c r="E28" s="187">
        <f t="shared" ref="E28:K28" si="14">SUM(E5:E27)</f>
        <v>100.00000000000001</v>
      </c>
      <c r="F28" s="186">
        <f t="shared" si="14"/>
        <v>8460395</v>
      </c>
      <c r="G28" s="187">
        <f t="shared" si="14"/>
        <v>100</v>
      </c>
      <c r="H28" s="186">
        <f t="shared" si="14"/>
        <v>8440688</v>
      </c>
      <c r="I28" s="187">
        <f t="shared" si="14"/>
        <v>100</v>
      </c>
      <c r="J28" s="186">
        <f t="shared" si="14"/>
        <v>8025990</v>
      </c>
      <c r="K28" s="187">
        <f t="shared" si="14"/>
        <v>100.00000000000001</v>
      </c>
      <c r="L28" s="186">
        <f>SUM(L5:L27)</f>
        <v>8157454</v>
      </c>
      <c r="M28" s="187">
        <f>SUM(M5:M27)</f>
        <v>99.999999999999986</v>
      </c>
      <c r="P28" s="192" t="str">
        <f t="shared" si="13"/>
        <v>歳入合計</v>
      </c>
      <c r="Q28" s="194">
        <f t="shared" si="11"/>
        <v>7938099</v>
      </c>
      <c r="R28" s="194">
        <f t="shared" si="12"/>
        <v>8078037</v>
      </c>
      <c r="S28" s="195">
        <f t="shared" si="1"/>
        <v>8460395</v>
      </c>
      <c r="T28" s="195">
        <f t="shared" si="2"/>
        <v>8440688</v>
      </c>
      <c r="U28" s="195">
        <f t="shared" si="3"/>
        <v>8025990</v>
      </c>
      <c r="V28" s="195">
        <f t="shared" si="4"/>
        <v>8157454</v>
      </c>
      <c r="W28" s="195">
        <f t="shared" si="5"/>
        <v>8047116</v>
      </c>
      <c r="X28" s="195">
        <f t="shared" si="6"/>
        <v>8505925</v>
      </c>
      <c r="Y28" s="195">
        <f t="shared" si="7"/>
        <v>12064542</v>
      </c>
      <c r="Z28" s="195">
        <f t="shared" si="8"/>
        <v>10989019</v>
      </c>
      <c r="AA28" s="195">
        <f t="shared" si="9"/>
        <v>11606934</v>
      </c>
      <c r="AB28" s="196">
        <f t="shared" si="10"/>
        <v>10656771</v>
      </c>
    </row>
    <row r="29" spans="1:28" x14ac:dyDescent="0.45">
      <c r="Q29" s="40"/>
      <c r="R29" s="40"/>
      <c r="S29" s="40"/>
      <c r="T29" s="40"/>
      <c r="U29" s="40"/>
      <c r="V29" s="40"/>
      <c r="W29" s="40"/>
      <c r="X29" s="40"/>
      <c r="Y29" s="40"/>
      <c r="Z29" s="40"/>
      <c r="AA29" s="40"/>
    </row>
    <row r="30" spans="1:28" x14ac:dyDescent="0.45">
      <c r="A30" s="609"/>
      <c r="B30" s="609"/>
      <c r="C30" s="41"/>
      <c r="D30" s="41"/>
      <c r="E30" s="41"/>
      <c r="F30" s="41"/>
      <c r="G30" s="41"/>
      <c r="H30" s="41"/>
      <c r="I30" s="41"/>
      <c r="J30" s="41"/>
      <c r="K30" s="41"/>
      <c r="L30" s="41"/>
      <c r="M30" s="41"/>
      <c r="N30" s="41"/>
      <c r="O30" s="41"/>
      <c r="P30" s="41"/>
      <c r="Q30" s="41"/>
      <c r="R30" s="41"/>
      <c r="S30" s="41"/>
      <c r="T30" s="41"/>
      <c r="U30" s="41"/>
      <c r="V30" s="41"/>
    </row>
    <row r="31" spans="1:28" x14ac:dyDescent="0.45">
      <c r="A31" s="606" t="s">
        <v>606</v>
      </c>
      <c r="B31" s="182" t="s">
        <v>641</v>
      </c>
      <c r="C31" s="183"/>
      <c r="D31" s="182" t="s">
        <v>642</v>
      </c>
      <c r="E31" s="183"/>
      <c r="F31" s="182" t="s">
        <v>191</v>
      </c>
      <c r="G31" s="183"/>
      <c r="H31" s="182" t="s">
        <v>643</v>
      </c>
      <c r="I31" s="183"/>
      <c r="J31" s="604" t="s">
        <v>644</v>
      </c>
      <c r="K31" s="605"/>
      <c r="L31" s="604" t="s">
        <v>645</v>
      </c>
      <c r="M31" s="605"/>
      <c r="N31" s="41"/>
      <c r="O31" s="41"/>
      <c r="P31" s="41"/>
      <c r="Q31" s="41"/>
      <c r="R31" s="41"/>
    </row>
    <row r="32" spans="1:28" x14ac:dyDescent="0.45">
      <c r="A32" s="607"/>
      <c r="B32" s="184" t="s">
        <v>613</v>
      </c>
      <c r="C32" s="184" t="s">
        <v>614</v>
      </c>
      <c r="D32" s="184" t="s">
        <v>613</v>
      </c>
      <c r="E32" s="184" t="s">
        <v>614</v>
      </c>
      <c r="F32" s="184" t="s">
        <v>613</v>
      </c>
      <c r="G32" s="184" t="s">
        <v>614</v>
      </c>
      <c r="H32" s="184" t="s">
        <v>613</v>
      </c>
      <c r="I32" s="184" t="s">
        <v>614</v>
      </c>
      <c r="J32" s="184" t="s">
        <v>613</v>
      </c>
      <c r="K32" s="184" t="s">
        <v>614</v>
      </c>
      <c r="L32" s="184" t="s">
        <v>613</v>
      </c>
      <c r="M32" s="184" t="s">
        <v>614</v>
      </c>
      <c r="N32" s="41"/>
      <c r="O32" s="41"/>
      <c r="P32" s="41"/>
      <c r="Q32" s="41"/>
      <c r="R32" s="41"/>
    </row>
    <row r="33" spans="1:18" x14ac:dyDescent="0.45">
      <c r="A33" s="185" t="s">
        <v>582</v>
      </c>
      <c r="B33" s="186">
        <v>3605938</v>
      </c>
      <c r="C33" s="187">
        <f>B33/B56*100</f>
        <v>44.810314651857887</v>
      </c>
      <c r="D33" s="186">
        <v>3722991</v>
      </c>
      <c r="E33" s="187">
        <f>D33/D56*100</f>
        <v>43.769384282132748</v>
      </c>
      <c r="F33" s="186">
        <v>3726213</v>
      </c>
      <c r="G33" s="187">
        <f>F33/F56*100</f>
        <v>30.885656496533393</v>
      </c>
      <c r="H33" s="186">
        <v>3656814</v>
      </c>
      <c r="I33" s="187">
        <f>H33/H56*100</f>
        <v>33.276983141079292</v>
      </c>
      <c r="J33" s="186">
        <v>3957677</v>
      </c>
      <c r="K33" s="187">
        <f>J33/J56*100</f>
        <v>34.097523084046138</v>
      </c>
      <c r="L33" s="186">
        <v>4154221</v>
      </c>
      <c r="M33" s="187">
        <f>L33/L56*100</f>
        <v>38.981986194504884</v>
      </c>
      <c r="N33" s="41"/>
      <c r="O33" s="41"/>
      <c r="P33" s="41"/>
      <c r="Q33" s="41"/>
      <c r="R33" s="41"/>
    </row>
    <row r="34" spans="1:18" x14ac:dyDescent="0.45">
      <c r="A34" s="185" t="s">
        <v>616</v>
      </c>
      <c r="B34" s="186">
        <v>86522</v>
      </c>
      <c r="C34" s="187">
        <f>B34/B56*100</f>
        <v>1.0751926528709166</v>
      </c>
      <c r="D34" s="186">
        <v>87354</v>
      </c>
      <c r="E34" s="187">
        <f>D34/D56*100</f>
        <v>1.0269782533939578</v>
      </c>
      <c r="F34" s="186">
        <v>86607</v>
      </c>
      <c r="G34" s="187">
        <f>F34/F56*100</f>
        <v>0.71786396864464475</v>
      </c>
      <c r="H34" s="186">
        <v>87947</v>
      </c>
      <c r="I34" s="187">
        <f>H34/H56*100</f>
        <v>0.80031711656882198</v>
      </c>
      <c r="J34" s="186">
        <v>89069</v>
      </c>
      <c r="K34" s="187">
        <f>J34/J56*100</f>
        <v>0.76737750038037611</v>
      </c>
      <c r="L34" s="186">
        <v>89864</v>
      </c>
      <c r="M34" s="187">
        <f>L34/L56*100</f>
        <v>0.84325730561349221</v>
      </c>
      <c r="N34" s="41"/>
      <c r="O34" s="41"/>
      <c r="P34" s="41"/>
      <c r="Q34" s="41"/>
      <c r="R34" s="41"/>
    </row>
    <row r="35" spans="1:18" x14ac:dyDescent="0.45">
      <c r="A35" s="185" t="s">
        <v>617</v>
      </c>
      <c r="B35" s="186">
        <v>8710</v>
      </c>
      <c r="C35" s="187">
        <f>B35/B56*100</f>
        <v>0.10823753503739725</v>
      </c>
      <c r="D35" s="186">
        <v>3886</v>
      </c>
      <c r="E35" s="187">
        <f>D35/D56*100</f>
        <v>4.5685801367870045E-2</v>
      </c>
      <c r="F35" s="186">
        <v>4060</v>
      </c>
      <c r="G35" s="187">
        <f>F35/F56*100</f>
        <v>3.365233425355061E-2</v>
      </c>
      <c r="H35" s="186">
        <v>2903</v>
      </c>
      <c r="I35" s="187">
        <f>H35/H56*100</f>
        <v>2.641728074180234E-2</v>
      </c>
      <c r="J35" s="186">
        <v>1625</v>
      </c>
      <c r="K35" s="187">
        <f>J35/J56*100</f>
        <v>1.4000251918379135E-2</v>
      </c>
      <c r="L35" s="186">
        <v>1411</v>
      </c>
      <c r="M35" s="187">
        <f>L35/L56*100</f>
        <v>1.3240408375107243E-2</v>
      </c>
      <c r="N35" s="41"/>
      <c r="O35" s="41"/>
      <c r="P35" s="41"/>
      <c r="Q35" s="41"/>
      <c r="R35" s="41"/>
    </row>
    <row r="36" spans="1:18" x14ac:dyDescent="0.45">
      <c r="A36" s="185" t="s">
        <v>618</v>
      </c>
      <c r="B36" s="186">
        <v>17523</v>
      </c>
      <c r="C36" s="187">
        <f>B36/B56*100</f>
        <v>0.21775503174056393</v>
      </c>
      <c r="D36" s="186">
        <v>19867</v>
      </c>
      <c r="E36" s="187">
        <f>D36/D56*100</f>
        <v>0.23356660210382763</v>
      </c>
      <c r="F36" s="186">
        <v>18858</v>
      </c>
      <c r="G36" s="187">
        <f>F36/F56*100</f>
        <v>0.15630929048114714</v>
      </c>
      <c r="H36" s="186">
        <v>28652</v>
      </c>
      <c r="I36" s="187">
        <f>H36/H56*100</f>
        <v>0.26073300992563575</v>
      </c>
      <c r="J36" s="186">
        <v>24734</v>
      </c>
      <c r="K36" s="187">
        <f>J36/J56*100</f>
        <v>0.21309675750719353</v>
      </c>
      <c r="L36" s="186">
        <v>28294</v>
      </c>
      <c r="M36" s="187">
        <f>L36/L56*100</f>
        <v>0.26550256170466646</v>
      </c>
      <c r="N36" s="41"/>
      <c r="O36" s="41"/>
      <c r="P36" s="41"/>
      <c r="Q36" s="41"/>
      <c r="R36" s="41"/>
    </row>
    <row r="37" spans="1:18" x14ac:dyDescent="0.45">
      <c r="A37" s="185" t="s">
        <v>619</v>
      </c>
      <c r="B37" s="186">
        <v>14035</v>
      </c>
      <c r="C37" s="187">
        <f>B37/B56*100</f>
        <v>0.17441031047644895</v>
      </c>
      <c r="D37" s="186">
        <v>10842</v>
      </c>
      <c r="E37" s="187">
        <f>D37/D56*100</f>
        <v>0.12746409120701158</v>
      </c>
      <c r="F37" s="186">
        <v>20453</v>
      </c>
      <c r="G37" s="187">
        <f>F37/F56*100</f>
        <v>0.16952985036647061</v>
      </c>
      <c r="H37" s="186">
        <v>31121</v>
      </c>
      <c r="I37" s="187">
        <f>H37/H56*100</f>
        <v>0.28320089354654859</v>
      </c>
      <c r="J37" s="186">
        <v>17835</v>
      </c>
      <c r="K37" s="187">
        <f>J37/J56*100</f>
        <v>0.15365814951648732</v>
      </c>
      <c r="L37" s="186">
        <v>30944</v>
      </c>
      <c r="M37" s="187">
        <f>L37/L56*100</f>
        <v>0.29036938111929023</v>
      </c>
      <c r="N37" s="41"/>
      <c r="O37" s="41"/>
      <c r="P37" s="41"/>
      <c r="Q37" s="41"/>
      <c r="R37" s="41"/>
    </row>
    <row r="38" spans="1:18" x14ac:dyDescent="0.45">
      <c r="A38" s="185" t="s">
        <v>620</v>
      </c>
      <c r="B38" s="188" t="s">
        <v>621</v>
      </c>
      <c r="C38" s="189" t="s">
        <v>621</v>
      </c>
      <c r="D38" s="188" t="s">
        <v>621</v>
      </c>
      <c r="E38" s="191" t="s">
        <v>621</v>
      </c>
      <c r="F38" s="188">
        <v>23393</v>
      </c>
      <c r="G38" s="187">
        <f>F38/F56*100</f>
        <v>0.19389878206731759</v>
      </c>
      <c r="H38" s="186">
        <v>41022</v>
      </c>
      <c r="I38" s="187">
        <f>H38/H56*100</f>
        <v>0.37329992786435257</v>
      </c>
      <c r="J38" s="186">
        <v>58204</v>
      </c>
      <c r="K38" s="187">
        <f>J38/J56*100</f>
        <v>0.50145886932759332</v>
      </c>
      <c r="L38" s="186">
        <v>71773</v>
      </c>
      <c r="M38" s="187">
        <f>L38/L56*100</f>
        <v>0.67349669050784711</v>
      </c>
      <c r="N38" s="41"/>
      <c r="O38" s="41"/>
      <c r="P38" s="41"/>
      <c r="Q38" s="41"/>
      <c r="R38" s="41"/>
    </row>
    <row r="39" spans="1:18" x14ac:dyDescent="0.45">
      <c r="A39" s="185" t="s">
        <v>622</v>
      </c>
      <c r="B39" s="186">
        <v>464391</v>
      </c>
      <c r="C39" s="187">
        <f>B39/B56*100</f>
        <v>5.7708997857120492</v>
      </c>
      <c r="D39" s="186">
        <v>452377</v>
      </c>
      <c r="E39" s="187">
        <f>D39/D56*100</f>
        <v>5.3183751326281383</v>
      </c>
      <c r="F39" s="186">
        <v>553247</v>
      </c>
      <c r="G39" s="187">
        <f>F39/F56*100</f>
        <v>4.5857273322103733</v>
      </c>
      <c r="H39" s="186">
        <v>606872</v>
      </c>
      <c r="I39" s="187">
        <f>H39/H56*100</f>
        <v>5.522531174074774</v>
      </c>
      <c r="J39" s="186">
        <v>644902</v>
      </c>
      <c r="K39" s="187">
        <f>J39/J56*100</f>
        <v>5.5561787462563332</v>
      </c>
      <c r="L39" s="186">
        <v>647496</v>
      </c>
      <c r="M39" s="187">
        <f>L39/L56*100</f>
        <v>6.0759117372419844</v>
      </c>
      <c r="N39" s="40"/>
      <c r="O39" s="40"/>
      <c r="P39" s="40"/>
      <c r="Q39" s="40"/>
      <c r="R39" s="40"/>
    </row>
    <row r="40" spans="1:18" x14ac:dyDescent="0.45">
      <c r="A40" s="185" t="s">
        <v>623</v>
      </c>
      <c r="B40" s="186">
        <v>40103</v>
      </c>
      <c r="C40" s="187">
        <f>B40/B56*100</f>
        <v>0.49835245322672128</v>
      </c>
      <c r="D40" s="186">
        <v>40062</v>
      </c>
      <c r="E40" s="187">
        <f>D40/D56*100</f>
        <v>0.47098933978373897</v>
      </c>
      <c r="F40" s="186">
        <v>37415</v>
      </c>
      <c r="G40" s="187">
        <f>F40/F56*100</f>
        <v>0.31012366652625517</v>
      </c>
      <c r="H40" s="186">
        <v>42199</v>
      </c>
      <c r="I40" s="187">
        <f>H40/H56*100</f>
        <v>0.38401062005625797</v>
      </c>
      <c r="J40" s="186">
        <v>43569</v>
      </c>
      <c r="K40" s="187">
        <f>J40/J56*100</f>
        <v>0.3753704466657603</v>
      </c>
      <c r="L40" s="186">
        <v>42439</v>
      </c>
      <c r="M40" s="187">
        <f>L40/L56*100</f>
        <v>0.39823507514612072</v>
      </c>
      <c r="N40" s="42"/>
      <c r="O40" s="42"/>
      <c r="P40" s="42"/>
      <c r="Q40" s="42"/>
      <c r="R40" s="42"/>
    </row>
    <row r="41" spans="1:18" x14ac:dyDescent="0.45">
      <c r="A41" s="185" t="s">
        <v>624</v>
      </c>
      <c r="B41" s="186">
        <v>32988</v>
      </c>
      <c r="C41" s="187">
        <f>B41/B56*100</f>
        <v>0.40993568379031686</v>
      </c>
      <c r="D41" s="186">
        <v>18575</v>
      </c>
      <c r="E41" s="187">
        <f>D41/D56*100</f>
        <v>0.2183771900175466</v>
      </c>
      <c r="F41" s="186">
        <v>1</v>
      </c>
      <c r="G41" s="187">
        <f>F41/F56*100</f>
        <v>8.2887522791996571E-6</v>
      </c>
      <c r="H41" s="186">
        <v>0</v>
      </c>
      <c r="I41" s="187">
        <f>H41/H56*100</f>
        <v>0</v>
      </c>
      <c r="J41" s="186">
        <v>169</v>
      </c>
      <c r="K41" s="187">
        <f>J41/J56*100</f>
        <v>1.45602619951143E-3</v>
      </c>
      <c r="L41" s="186">
        <v>854</v>
      </c>
      <c r="M41" s="187">
        <f>L41/L56*100</f>
        <v>8.0136844453165042E-3</v>
      </c>
      <c r="N41" s="40"/>
      <c r="O41" s="40"/>
      <c r="P41" s="40"/>
      <c r="Q41" s="40"/>
      <c r="R41" s="40"/>
    </row>
    <row r="42" spans="1:18" x14ac:dyDescent="0.45">
      <c r="A42" s="185" t="s">
        <v>625</v>
      </c>
      <c r="B42" s="188" t="s">
        <v>621</v>
      </c>
      <c r="C42" s="189" t="s">
        <v>626</v>
      </c>
      <c r="D42" s="188">
        <v>4629</v>
      </c>
      <c r="E42" s="187">
        <f>D42/D56*100</f>
        <v>5.4420888968571911E-2</v>
      </c>
      <c r="F42" s="188">
        <v>9882</v>
      </c>
      <c r="G42" s="187">
        <f>F42/F56*100</f>
        <v>8.1909450023051028E-2</v>
      </c>
      <c r="H42" s="186">
        <v>10081</v>
      </c>
      <c r="I42" s="187">
        <f>H42/H56*100</f>
        <v>9.1737033123702849E-2</v>
      </c>
      <c r="J42" s="186">
        <v>12698</v>
      </c>
      <c r="K42" s="187">
        <f>J42/J56*100</f>
        <v>0.10940012237512509</v>
      </c>
      <c r="L42" s="186">
        <v>13918</v>
      </c>
      <c r="M42" s="187">
        <f>L42/L56*100</f>
        <v>0.13060241230669214</v>
      </c>
      <c r="N42" s="40"/>
      <c r="O42" s="40"/>
      <c r="P42" s="40"/>
      <c r="Q42" s="40"/>
      <c r="R42" s="40"/>
    </row>
    <row r="43" spans="1:18" x14ac:dyDescent="0.45">
      <c r="A43" s="185" t="s">
        <v>627</v>
      </c>
      <c r="B43" s="186">
        <v>30018</v>
      </c>
      <c r="C43" s="187">
        <f>B43/B56*100</f>
        <v>0.3730280512919163</v>
      </c>
      <c r="D43" s="186">
        <v>137368</v>
      </c>
      <c r="E43" s="187">
        <f>D43/D56*100</f>
        <v>1.6149683896813105</v>
      </c>
      <c r="F43" s="186">
        <v>42374</v>
      </c>
      <c r="G43" s="187">
        <f>F43/F56*100</f>
        <v>0.3512275890788063</v>
      </c>
      <c r="H43" s="186">
        <v>130823</v>
      </c>
      <c r="I43" s="187">
        <f>H43/H56*100</f>
        <v>1.1904884321339329</v>
      </c>
      <c r="J43" s="186">
        <v>46796</v>
      </c>
      <c r="K43" s="187">
        <f>J43/J56*100</f>
        <v>0.40317279309075077</v>
      </c>
      <c r="L43" s="186">
        <v>56012</v>
      </c>
      <c r="M43" s="187">
        <f>L43/L56*100</f>
        <v>0.52560010907619203</v>
      </c>
      <c r="N43" s="42"/>
      <c r="O43" s="42"/>
      <c r="P43" s="42"/>
      <c r="Q43" s="42"/>
      <c r="R43" s="42"/>
    </row>
    <row r="44" spans="1:18" x14ac:dyDescent="0.45">
      <c r="A44" s="185" t="s">
        <v>628</v>
      </c>
      <c r="B44" s="186">
        <v>1002797</v>
      </c>
      <c r="C44" s="187">
        <f>B44/B56*100</f>
        <v>12.461570082996195</v>
      </c>
      <c r="D44" s="186">
        <v>1028618</v>
      </c>
      <c r="E44" s="187">
        <f>D44/D56*100</f>
        <v>12.092958731707604</v>
      </c>
      <c r="F44" s="186">
        <v>1200478</v>
      </c>
      <c r="G44" s="187">
        <f>F44/F56*100</f>
        <v>9.9504647586290478</v>
      </c>
      <c r="H44" s="186">
        <v>1635735</v>
      </c>
      <c r="I44" s="187">
        <f>H44/H56*100</f>
        <v>14.885177648705493</v>
      </c>
      <c r="J44" s="186">
        <v>1757476</v>
      </c>
      <c r="K44" s="187">
        <f>J44/J56*100</f>
        <v>15.141604148003255</v>
      </c>
      <c r="L44" s="186">
        <v>1706544</v>
      </c>
      <c r="M44" s="187">
        <f>L44/L56*100</f>
        <v>16.013706215513125</v>
      </c>
      <c r="N44" s="40"/>
      <c r="O44" s="40"/>
      <c r="P44" s="40"/>
      <c r="Q44" s="40"/>
      <c r="R44" s="40"/>
    </row>
    <row r="45" spans="1:18" x14ac:dyDescent="0.45">
      <c r="A45" s="185" t="s">
        <v>629</v>
      </c>
      <c r="B45" s="186">
        <v>2563</v>
      </c>
      <c r="C45" s="187">
        <f>B45/B56*100</f>
        <v>3.1849919896767984E-2</v>
      </c>
      <c r="D45" s="186">
        <v>2263</v>
      </c>
      <c r="E45" s="187">
        <f>D45/D56*100</f>
        <v>2.6604984172797195E-2</v>
      </c>
      <c r="F45" s="186">
        <v>2462</v>
      </c>
      <c r="G45" s="187">
        <f>F45/F56*100</f>
        <v>2.0406908111389559E-2</v>
      </c>
      <c r="H45" s="186">
        <v>2494</v>
      </c>
      <c r="I45" s="187">
        <f>H45/H56*100</f>
        <v>2.2695383455065461E-2</v>
      </c>
      <c r="J45" s="186">
        <v>2407</v>
      </c>
      <c r="K45" s="187">
        <f>J45/J56*100</f>
        <v>2.0737603918485278E-2</v>
      </c>
      <c r="L45" s="186">
        <v>2147</v>
      </c>
      <c r="M45" s="187">
        <f>L45/L56*100</f>
        <v>2.0146815578565028E-2</v>
      </c>
      <c r="N45" s="42"/>
      <c r="O45" s="42"/>
      <c r="P45" s="42"/>
      <c r="Q45" s="42"/>
      <c r="R45" s="42"/>
    </row>
    <row r="46" spans="1:18" x14ac:dyDescent="0.45">
      <c r="A46" s="185" t="s">
        <v>630</v>
      </c>
      <c r="B46" s="186">
        <v>1691</v>
      </c>
      <c r="C46" s="187">
        <f>B46/B56*100</f>
        <v>2.1013739580739238E-2</v>
      </c>
      <c r="D46" s="186">
        <v>1747</v>
      </c>
      <c r="E46" s="187">
        <f>D46/D56*100</f>
        <v>2.0538624547006942E-2</v>
      </c>
      <c r="F46" s="186">
        <v>2269</v>
      </c>
      <c r="G46" s="187">
        <f>F46/F56*100</f>
        <v>1.8807178921504023E-2</v>
      </c>
      <c r="H46" s="186">
        <v>10273</v>
      </c>
      <c r="I46" s="187">
        <f>H46/H56*100</f>
        <v>9.3484231849994978E-2</v>
      </c>
      <c r="J46" s="186">
        <v>22153</v>
      </c>
      <c r="K46" s="187">
        <f>J46/J56*100</f>
        <v>0.19086004969098644</v>
      </c>
      <c r="L46" s="186">
        <v>2600</v>
      </c>
      <c r="M46" s="187">
        <f>L46/L56*100</f>
        <v>2.4397634142649779E-2</v>
      </c>
      <c r="N46" s="40"/>
      <c r="O46" s="40"/>
      <c r="P46" s="40"/>
      <c r="Q46" s="40"/>
      <c r="R46" s="40"/>
    </row>
    <row r="47" spans="1:18" x14ac:dyDescent="0.45">
      <c r="A47" s="185" t="s">
        <v>631</v>
      </c>
      <c r="B47" s="186">
        <v>225112</v>
      </c>
      <c r="C47" s="187">
        <f>B47/B56*100</f>
        <v>2.7974245680067242</v>
      </c>
      <c r="D47" s="186">
        <v>196950</v>
      </c>
      <c r="E47" s="187">
        <f>D47/D56*100</f>
        <v>2.3154448222856421</v>
      </c>
      <c r="F47" s="186">
        <v>150527</v>
      </c>
      <c r="G47" s="187">
        <f>F47/F56*100</f>
        <v>1.247681014331087</v>
      </c>
      <c r="H47" s="186">
        <v>156959</v>
      </c>
      <c r="I47" s="187">
        <f>H47/H56*100</f>
        <v>1.428325858750449</v>
      </c>
      <c r="J47" s="186">
        <v>159696</v>
      </c>
      <c r="K47" s="187">
        <f>J47/J56*100</f>
        <v>1.3758672186815226</v>
      </c>
      <c r="L47" s="186">
        <v>155753</v>
      </c>
      <c r="M47" s="187">
        <f>L47/L56*100</f>
        <v>1.461540273315435</v>
      </c>
      <c r="N47" s="42"/>
      <c r="O47" s="42"/>
      <c r="P47" s="42"/>
      <c r="Q47" s="42"/>
      <c r="R47" s="42"/>
    </row>
    <row r="48" spans="1:18" x14ac:dyDescent="0.45">
      <c r="A48" s="185" t="s">
        <v>632</v>
      </c>
      <c r="B48" s="186">
        <v>685193</v>
      </c>
      <c r="C48" s="187">
        <f>B48/B56*100</f>
        <v>8.5147647927530805</v>
      </c>
      <c r="D48" s="186">
        <v>741765</v>
      </c>
      <c r="E48" s="187">
        <f>D48/D56*100</f>
        <v>8.7205683097370361</v>
      </c>
      <c r="F48" s="186">
        <v>3816098</v>
      </c>
      <c r="G48" s="187">
        <f>F48/F56*100</f>
        <v>31.630690995149259</v>
      </c>
      <c r="H48" s="186">
        <v>2022547</v>
      </c>
      <c r="I48" s="187">
        <f>H48/H56*100</f>
        <v>18.405164282635241</v>
      </c>
      <c r="J48" s="186">
        <v>1428395</v>
      </c>
      <c r="K48" s="187">
        <f>J48/J56*100</f>
        <v>12.306393747048102</v>
      </c>
      <c r="L48" s="186">
        <v>1311920</v>
      </c>
      <c r="M48" s="187">
        <f>L48/L56*100</f>
        <v>12.310670840163498</v>
      </c>
      <c r="N48" s="40"/>
      <c r="O48" s="40"/>
      <c r="P48" s="40"/>
      <c r="Q48" s="40"/>
      <c r="R48" s="40"/>
    </row>
    <row r="49" spans="1:18" x14ac:dyDescent="0.45">
      <c r="A49" s="185" t="s">
        <v>633</v>
      </c>
      <c r="B49" s="186">
        <v>490993</v>
      </c>
      <c r="C49" s="187">
        <f>B49/B56*100</f>
        <v>6.1014778462246602</v>
      </c>
      <c r="D49" s="186">
        <v>551921</v>
      </c>
      <c r="E49" s="187">
        <f>D49/D56*100</f>
        <v>6.4886652539259408</v>
      </c>
      <c r="F49" s="186">
        <v>526786</v>
      </c>
      <c r="G49" s="187">
        <f>F49/F56*100</f>
        <v>4.3663986581504703</v>
      </c>
      <c r="H49" s="186">
        <v>601168</v>
      </c>
      <c r="I49" s="187">
        <f>H49/H56*100</f>
        <v>5.4706248119145124</v>
      </c>
      <c r="J49" s="186">
        <v>586536</v>
      </c>
      <c r="K49" s="187">
        <f>J49/J56*100</f>
        <v>5.0533241595067224</v>
      </c>
      <c r="L49" s="186">
        <v>645380</v>
      </c>
      <c r="M49" s="187">
        <f>L49/L56*100</f>
        <v>6.0560558165320435</v>
      </c>
      <c r="N49" s="42"/>
      <c r="O49" s="42"/>
      <c r="P49" s="42"/>
      <c r="Q49" s="42"/>
      <c r="R49" s="42"/>
    </row>
    <row r="50" spans="1:18" x14ac:dyDescent="0.45">
      <c r="A50" s="185" t="s">
        <v>634</v>
      </c>
      <c r="B50" s="186">
        <v>14974</v>
      </c>
      <c r="C50" s="187">
        <f>B50/B56*100</f>
        <v>0.18607908721584229</v>
      </c>
      <c r="D50" s="186">
        <v>9433</v>
      </c>
      <c r="E50" s="187">
        <f>D50/D56*100</f>
        <v>0.1108991673451153</v>
      </c>
      <c r="F50" s="186">
        <v>25539</v>
      </c>
      <c r="G50" s="187">
        <f>F50/F56*100</f>
        <v>0.21168644445848009</v>
      </c>
      <c r="H50" s="186">
        <v>14371</v>
      </c>
      <c r="I50" s="187">
        <f>H50/H56*100</f>
        <v>0.13077600466429259</v>
      </c>
      <c r="J50" s="186">
        <v>14236</v>
      </c>
      <c r="K50" s="187">
        <f>J50/J56*100</f>
        <v>0.12265082234464329</v>
      </c>
      <c r="L50" s="186">
        <v>11923</v>
      </c>
      <c r="M50" s="187">
        <f>L50/L56*100</f>
        <v>0.11188191995492819</v>
      </c>
    </row>
    <row r="51" spans="1:18" x14ac:dyDescent="0.45">
      <c r="A51" s="185" t="s">
        <v>635</v>
      </c>
      <c r="B51" s="186">
        <v>1340</v>
      </c>
      <c r="C51" s="187">
        <f>B51/B56*100</f>
        <v>1.6651928467291886E-2</v>
      </c>
      <c r="D51" s="186">
        <v>3627</v>
      </c>
      <c r="E51" s="187">
        <f>D51/D56*100</f>
        <v>4.2640865044072218E-2</v>
      </c>
      <c r="F51" s="186">
        <v>1779</v>
      </c>
      <c r="G51" s="187">
        <f>F51/F56*100</f>
        <v>1.4745690304696191E-2</v>
      </c>
      <c r="H51" s="186">
        <v>5394</v>
      </c>
      <c r="I51" s="187">
        <f>H51/H56*100</f>
        <v>4.9085364216769484E-2</v>
      </c>
      <c r="J51" s="186">
        <v>6991</v>
      </c>
      <c r="K51" s="187">
        <f>J51/J56*100</f>
        <v>6.0231237637777553E-2</v>
      </c>
      <c r="L51" s="186">
        <v>5331</v>
      </c>
      <c r="M51" s="187">
        <f>L51/L56*100</f>
        <v>5.002453369787152E-2</v>
      </c>
    </row>
    <row r="52" spans="1:18" x14ac:dyDescent="0.45">
      <c r="A52" s="185" t="s">
        <v>636</v>
      </c>
      <c r="B52" s="186">
        <v>58267</v>
      </c>
      <c r="C52" s="187">
        <f>B52/B56*100</f>
        <v>0.72407307164454937</v>
      </c>
      <c r="D52" s="186">
        <v>56731</v>
      </c>
      <c r="E52" s="187">
        <f>D52/D56*100</f>
        <v>0.66695862002075024</v>
      </c>
      <c r="F52" s="186">
        <v>95971</v>
      </c>
      <c r="G52" s="187">
        <f>F52/F56*100</f>
        <v>0.79547984498707036</v>
      </c>
      <c r="H52" s="186">
        <v>92087</v>
      </c>
      <c r="I52" s="187">
        <f>H52/H56*100</f>
        <v>0.83799108910449605</v>
      </c>
      <c r="J52" s="186">
        <v>11681</v>
      </c>
      <c r="K52" s="187">
        <f>J52/J56*100</f>
        <v>0.10063811855913025</v>
      </c>
      <c r="L52" s="186">
        <v>228321</v>
      </c>
      <c r="M52" s="187">
        <f>L52/L56*100</f>
        <v>2.142497009647669</v>
      </c>
    </row>
    <row r="53" spans="1:18" x14ac:dyDescent="0.45">
      <c r="A53" s="185" t="s">
        <v>637</v>
      </c>
      <c r="B53" s="186">
        <v>377432</v>
      </c>
      <c r="C53" s="187">
        <f>B53/B56*100</f>
        <v>4.6902766158708289</v>
      </c>
      <c r="D53" s="186">
        <v>408015</v>
      </c>
      <c r="E53" s="187">
        <f>D53/D56*100</f>
        <v>4.7968327959628141</v>
      </c>
      <c r="F53" s="186">
        <v>567056</v>
      </c>
      <c r="G53" s="187">
        <f>F53/F56*100</f>
        <v>4.7001867124338412</v>
      </c>
      <c r="H53" s="186">
        <v>663223</v>
      </c>
      <c r="I53" s="187">
        <f>H53/H56*100</f>
        <v>6.0353249002481482</v>
      </c>
      <c r="J53" s="186">
        <v>1516784</v>
      </c>
      <c r="K53" s="187">
        <f>J53/J56*100</f>
        <v>13.067912680471863</v>
      </c>
      <c r="L53" s="186">
        <v>938630</v>
      </c>
      <c r="M53" s="187">
        <f>L53/L56*100</f>
        <v>8.8078274366597533</v>
      </c>
    </row>
    <row r="54" spans="1:18" x14ac:dyDescent="0.45">
      <c r="A54" s="185" t="s">
        <v>638</v>
      </c>
      <c r="B54" s="186">
        <v>250126</v>
      </c>
      <c r="C54" s="187">
        <f>B54/B56*100</f>
        <v>3.1082688506043654</v>
      </c>
      <c r="D54" s="186">
        <v>223704</v>
      </c>
      <c r="E54" s="187">
        <f>D54/D56*100</f>
        <v>2.6299785149763255</v>
      </c>
      <c r="F54" s="186">
        <v>146374</v>
      </c>
      <c r="G54" s="187">
        <f>F54/F56*100</f>
        <v>1.2132578261155709</v>
      </c>
      <c r="H54" s="186">
        <v>210334</v>
      </c>
      <c r="I54" s="187">
        <f>H54/H56*100</f>
        <v>1.9140380046662946</v>
      </c>
      <c r="J54" s="186">
        <v>221701</v>
      </c>
      <c r="K54" s="187">
        <f>J54/J56*100</f>
        <v>1.9100737541886601</v>
      </c>
      <c r="L54" s="186">
        <v>208596</v>
      </c>
      <c r="M54" s="187">
        <f>L54/L56*100</f>
        <v>1.9574034198539128</v>
      </c>
    </row>
    <row r="55" spans="1:18" x14ac:dyDescent="0.45">
      <c r="A55" s="185" t="s">
        <v>639</v>
      </c>
      <c r="B55" s="186">
        <v>636400</v>
      </c>
      <c r="C55" s="187">
        <f>B55/B56*100</f>
        <v>7.9084233407347426</v>
      </c>
      <c r="D55" s="186">
        <v>783200</v>
      </c>
      <c r="E55" s="187">
        <f>D55/D56*100</f>
        <v>9.2076993389901745</v>
      </c>
      <c r="F55" s="186">
        <v>1006700</v>
      </c>
      <c r="G55" s="187">
        <f>F55/F56*100</f>
        <v>8.3442869194702958</v>
      </c>
      <c r="H55" s="186">
        <v>936000</v>
      </c>
      <c r="I55" s="187">
        <f>H55/H56*100</f>
        <v>8.5175937906741268</v>
      </c>
      <c r="J55" s="186">
        <v>981600</v>
      </c>
      <c r="K55" s="187">
        <f>J55/J56*100</f>
        <v>8.457013712665205</v>
      </c>
      <c r="L55" s="186">
        <v>302400</v>
      </c>
      <c r="M55" s="187">
        <f>L55/L56*100</f>
        <v>2.8376325248989587</v>
      </c>
    </row>
    <row r="56" spans="1:18" x14ac:dyDescent="0.45">
      <c r="A56" s="190" t="s">
        <v>640</v>
      </c>
      <c r="B56" s="186">
        <f t="shared" ref="B56:M56" si="15">SUM(B33:B55)</f>
        <v>8047116</v>
      </c>
      <c r="C56" s="187">
        <f t="shared" si="15"/>
        <v>100</v>
      </c>
      <c r="D56" s="186">
        <f t="shared" si="15"/>
        <v>8505925</v>
      </c>
      <c r="E56" s="187">
        <f t="shared" si="15"/>
        <v>100</v>
      </c>
      <c r="F56" s="186">
        <f t="shared" si="15"/>
        <v>12064542</v>
      </c>
      <c r="G56" s="187">
        <f t="shared" si="15"/>
        <v>99.999999999999972</v>
      </c>
      <c r="H56" s="186">
        <f t="shared" si="15"/>
        <v>10989019</v>
      </c>
      <c r="I56" s="187">
        <f t="shared" si="15"/>
        <v>99.999999999999986</v>
      </c>
      <c r="J56" s="186">
        <f t="shared" si="15"/>
        <v>11606934</v>
      </c>
      <c r="K56" s="187">
        <f t="shared" si="15"/>
        <v>100</v>
      </c>
      <c r="L56" s="186">
        <f t="shared" si="15"/>
        <v>10656771</v>
      </c>
      <c r="M56" s="187">
        <f t="shared" si="15"/>
        <v>100</v>
      </c>
    </row>
    <row r="111" spans="1:28" x14ac:dyDescent="0.45">
      <c r="A111" s="606" t="s">
        <v>646</v>
      </c>
      <c r="B111" s="604" t="s">
        <v>607</v>
      </c>
      <c r="C111" s="605"/>
      <c r="D111" s="604" t="s">
        <v>608</v>
      </c>
      <c r="E111" s="605"/>
      <c r="F111" s="604" t="s">
        <v>647</v>
      </c>
      <c r="G111" s="605"/>
      <c r="H111" s="604" t="s">
        <v>610</v>
      </c>
      <c r="I111" s="605"/>
      <c r="J111" s="604" t="s">
        <v>611</v>
      </c>
      <c r="K111" s="605"/>
      <c r="L111" s="604" t="s">
        <v>612</v>
      </c>
      <c r="M111" s="605"/>
      <c r="P111" s="192" t="str">
        <f t="shared" ref="P111:Q126" si="16">A111</f>
        <v>歳出</v>
      </c>
      <c r="Q111" s="193" t="str">
        <f t="shared" si="16"/>
        <v>Ｈ２４</v>
      </c>
      <c r="R111" s="193" t="str">
        <f t="shared" ref="R111:R126" si="17">D111</f>
        <v>Ｈ２５</v>
      </c>
      <c r="S111" s="193" t="str">
        <f t="shared" ref="S111:S126" si="18">F111</f>
        <v>Ｈ２６</v>
      </c>
      <c r="T111" s="193" t="str">
        <f>H111</f>
        <v>Ｈ２７</v>
      </c>
      <c r="U111" s="193" t="str">
        <f>J111</f>
        <v>Ｈ２８</v>
      </c>
      <c r="V111" s="193" t="str">
        <f>L111</f>
        <v>Ｈ２９</v>
      </c>
      <c r="W111" s="193" t="str">
        <f>B129</f>
        <v>Ｈ３０</v>
      </c>
      <c r="X111" s="193" t="str">
        <f>D129</f>
        <v>Ｒ１</v>
      </c>
      <c r="Y111" s="193" t="str">
        <f>F129</f>
        <v>Ｒ２</v>
      </c>
      <c r="Z111" s="193" t="str">
        <f>H129</f>
        <v>Ｒ３</v>
      </c>
      <c r="AA111" s="193" t="str">
        <f>J129</f>
        <v>Ｒ４</v>
      </c>
      <c r="AB111" s="192" t="str">
        <f>+L129</f>
        <v>Ｒ５</v>
      </c>
    </row>
    <row r="112" spans="1:28" x14ac:dyDescent="0.45">
      <c r="A112" s="607"/>
      <c r="B112" s="184" t="s">
        <v>613</v>
      </c>
      <c r="C112" s="184" t="s">
        <v>614</v>
      </c>
      <c r="D112" s="184" t="s">
        <v>613</v>
      </c>
      <c r="E112" s="184" t="s">
        <v>614</v>
      </c>
      <c r="F112" s="184" t="s">
        <v>613</v>
      </c>
      <c r="G112" s="184" t="s">
        <v>614</v>
      </c>
      <c r="H112" s="184" t="s">
        <v>613</v>
      </c>
      <c r="I112" s="184" t="s">
        <v>614</v>
      </c>
      <c r="J112" s="184" t="s">
        <v>613</v>
      </c>
      <c r="K112" s="184" t="s">
        <v>614</v>
      </c>
      <c r="L112" s="184" t="s">
        <v>613</v>
      </c>
      <c r="M112" s="184" t="s">
        <v>614</v>
      </c>
      <c r="P112" s="192">
        <f t="shared" si="16"/>
        <v>0</v>
      </c>
      <c r="Q112" s="192" t="str">
        <f t="shared" si="16"/>
        <v>決算額（千円）</v>
      </c>
      <c r="R112" s="192" t="str">
        <f t="shared" si="17"/>
        <v>決算額（千円）</v>
      </c>
      <c r="S112" s="192" t="str">
        <f t="shared" si="18"/>
        <v>決算額（千円）</v>
      </c>
      <c r="T112" s="197" t="s">
        <v>613</v>
      </c>
      <c r="U112" s="197" t="s">
        <v>613</v>
      </c>
      <c r="V112" s="197" t="s">
        <v>613</v>
      </c>
      <c r="W112" s="197" t="s">
        <v>613</v>
      </c>
      <c r="X112" s="197" t="s">
        <v>613</v>
      </c>
      <c r="Y112" s="197" t="s">
        <v>613</v>
      </c>
      <c r="Z112" s="192" t="s">
        <v>613</v>
      </c>
      <c r="AA112" s="197" t="s">
        <v>613</v>
      </c>
      <c r="AB112" s="192" t="str">
        <f t="shared" ref="AB112:AB126" si="19">+L130</f>
        <v>決算額（千円）</v>
      </c>
    </row>
    <row r="113" spans="1:28" x14ac:dyDescent="0.45">
      <c r="A113" s="185" t="s">
        <v>648</v>
      </c>
      <c r="B113" s="186">
        <v>129970</v>
      </c>
      <c r="C113" s="198">
        <f>ROUND(B113/$B$126,3)</f>
        <v>1.7999999999999999E-2</v>
      </c>
      <c r="D113" s="186">
        <v>129267</v>
      </c>
      <c r="E113" s="198">
        <f t="shared" ref="E113:E125" si="20">ROUND(D113/D$126,3)</f>
        <v>1.7999999999999999E-2</v>
      </c>
      <c r="F113" s="186">
        <v>129437</v>
      </c>
      <c r="G113" s="198">
        <f t="shared" ref="G113:G121" si="21">ROUND(F113/F$126,3)</f>
        <v>1.7000000000000001E-2</v>
      </c>
      <c r="H113" s="186">
        <v>132427</v>
      </c>
      <c r="I113" s="198">
        <f t="shared" ref="I113:I125" si="22">ROUND(H113/H$126,3)</f>
        <v>1.7000000000000001E-2</v>
      </c>
      <c r="J113" s="186">
        <v>122609</v>
      </c>
      <c r="K113" s="198">
        <f t="shared" ref="K113:K125" si="23">ROUND(J113/J$126,3)</f>
        <v>1.6E-2</v>
      </c>
      <c r="L113" s="186">
        <v>123709</v>
      </c>
      <c r="M113" s="199">
        <f t="shared" ref="M113:M125" si="24">ROUND(L113/L$126,3)</f>
        <v>1.6E-2</v>
      </c>
      <c r="N113" s="44"/>
      <c r="P113" s="192" t="str">
        <f t="shared" si="16"/>
        <v>議会費</v>
      </c>
      <c r="Q113" s="192">
        <f t="shared" si="16"/>
        <v>129970</v>
      </c>
      <c r="R113" s="192">
        <f t="shared" si="17"/>
        <v>129267</v>
      </c>
      <c r="S113" s="192">
        <f t="shared" si="18"/>
        <v>129437</v>
      </c>
      <c r="T113" s="194">
        <f t="shared" ref="T113:T126" si="25">H113</f>
        <v>132427</v>
      </c>
      <c r="U113" s="194">
        <f t="shared" ref="U113:U126" si="26">J113</f>
        <v>122609</v>
      </c>
      <c r="V113" s="194">
        <f t="shared" ref="V113:V126" si="27">L113</f>
        <v>123709</v>
      </c>
      <c r="W113" s="194">
        <f t="shared" ref="W113:W126" si="28">B131</f>
        <v>121639</v>
      </c>
      <c r="X113" s="194">
        <f>D131</f>
        <v>119647</v>
      </c>
      <c r="Y113" s="194">
        <f>F131</f>
        <v>117017</v>
      </c>
      <c r="Z113" s="194">
        <f>H131</f>
        <v>118532</v>
      </c>
      <c r="AA113" s="194">
        <f>J131</f>
        <v>116413</v>
      </c>
      <c r="AB113" s="196">
        <f t="shared" si="19"/>
        <v>117074</v>
      </c>
    </row>
    <row r="114" spans="1:28" x14ac:dyDescent="0.45">
      <c r="A114" s="185" t="s">
        <v>649</v>
      </c>
      <c r="B114" s="186">
        <v>1094267</v>
      </c>
      <c r="C114" s="198">
        <f>ROUND(B114/B$126,3)+0.001</f>
        <v>0.14899999999999999</v>
      </c>
      <c r="D114" s="186">
        <v>1129957</v>
      </c>
      <c r="E114" s="198">
        <f t="shared" si="20"/>
        <v>0.155</v>
      </c>
      <c r="F114" s="186">
        <v>1392472</v>
      </c>
      <c r="G114" s="198">
        <f t="shared" si="21"/>
        <v>0.18</v>
      </c>
      <c r="H114" s="186">
        <v>1438698</v>
      </c>
      <c r="I114" s="198">
        <f t="shared" si="22"/>
        <v>0.18099999999999999</v>
      </c>
      <c r="J114" s="186">
        <v>967082</v>
      </c>
      <c r="K114" s="198">
        <f t="shared" si="23"/>
        <v>0.126</v>
      </c>
      <c r="L114" s="186">
        <v>1180071</v>
      </c>
      <c r="M114" s="199">
        <f t="shared" si="24"/>
        <v>0.152</v>
      </c>
      <c r="N114" s="44"/>
      <c r="P114" s="192" t="str">
        <f t="shared" si="16"/>
        <v>総務費</v>
      </c>
      <c r="Q114" s="192">
        <f t="shared" si="16"/>
        <v>1094267</v>
      </c>
      <c r="R114" s="192">
        <f t="shared" si="17"/>
        <v>1129957</v>
      </c>
      <c r="S114" s="192">
        <f t="shared" si="18"/>
        <v>1392472</v>
      </c>
      <c r="T114" s="194">
        <f t="shared" si="25"/>
        <v>1438698</v>
      </c>
      <c r="U114" s="194">
        <f t="shared" si="26"/>
        <v>967082</v>
      </c>
      <c r="V114" s="194">
        <f t="shared" si="27"/>
        <v>1180071</v>
      </c>
      <c r="W114" s="194">
        <f t="shared" si="28"/>
        <v>1261337</v>
      </c>
      <c r="X114" s="194">
        <f t="shared" ref="X114:X126" si="29">D132</f>
        <v>1139520</v>
      </c>
      <c r="Y114" s="194">
        <f>F132</f>
        <v>1198900</v>
      </c>
      <c r="Z114" s="194">
        <f t="shared" ref="Z114:Z126" si="30">H132</f>
        <v>1252972</v>
      </c>
      <c r="AA114" s="194">
        <f t="shared" ref="AA114:AA126" si="31">J132</f>
        <v>1928227</v>
      </c>
      <c r="AB114" s="196">
        <f t="shared" si="19"/>
        <v>1336734</v>
      </c>
    </row>
    <row r="115" spans="1:28" x14ac:dyDescent="0.45">
      <c r="A115" s="185" t="s">
        <v>650</v>
      </c>
      <c r="B115" s="186">
        <v>2303989</v>
      </c>
      <c r="C115" s="198">
        <f t="shared" ref="C115:C122" si="32">ROUND(B115/B$126,3)</f>
        <v>0.311</v>
      </c>
      <c r="D115" s="186">
        <v>2241604</v>
      </c>
      <c r="E115" s="198">
        <f t="shared" si="20"/>
        <v>0.307</v>
      </c>
      <c r="F115" s="186">
        <v>2468751</v>
      </c>
      <c r="G115" s="198">
        <f t="shared" si="21"/>
        <v>0.31900000000000001</v>
      </c>
      <c r="H115" s="186">
        <v>2534255</v>
      </c>
      <c r="I115" s="198">
        <f t="shared" si="22"/>
        <v>0.31900000000000001</v>
      </c>
      <c r="J115" s="186">
        <v>2683050</v>
      </c>
      <c r="K115" s="198">
        <f t="shared" si="23"/>
        <v>0.35</v>
      </c>
      <c r="L115" s="186">
        <v>2821147</v>
      </c>
      <c r="M115" s="199">
        <f t="shared" si="24"/>
        <v>0.36299999999999999</v>
      </c>
      <c r="N115" s="44"/>
      <c r="P115" s="192" t="str">
        <f t="shared" si="16"/>
        <v>民生費</v>
      </c>
      <c r="Q115" s="192">
        <f t="shared" si="16"/>
        <v>2303989</v>
      </c>
      <c r="R115" s="192">
        <f t="shared" si="17"/>
        <v>2241604</v>
      </c>
      <c r="S115" s="192">
        <f t="shared" si="18"/>
        <v>2468751</v>
      </c>
      <c r="T115" s="194">
        <f t="shared" si="25"/>
        <v>2534255</v>
      </c>
      <c r="U115" s="194">
        <f t="shared" si="26"/>
        <v>2683050</v>
      </c>
      <c r="V115" s="194">
        <f t="shared" si="27"/>
        <v>2821147</v>
      </c>
      <c r="W115" s="194">
        <f t="shared" si="28"/>
        <v>2564035</v>
      </c>
      <c r="X115" s="194">
        <f t="shared" si="29"/>
        <v>2785061</v>
      </c>
      <c r="Y115" s="194">
        <f t="shared" ref="Y115:Y126" si="33">F133</f>
        <v>5704964</v>
      </c>
      <c r="Z115" s="194">
        <f t="shared" si="30"/>
        <v>3541476</v>
      </c>
      <c r="AA115" s="194">
        <f t="shared" si="31"/>
        <v>3442015</v>
      </c>
      <c r="AB115" s="196">
        <f t="shared" si="19"/>
        <v>3578292</v>
      </c>
    </row>
    <row r="116" spans="1:28" x14ac:dyDescent="0.45">
      <c r="A116" s="185" t="s">
        <v>651</v>
      </c>
      <c r="B116" s="186">
        <v>653886</v>
      </c>
      <c r="C116" s="198">
        <f t="shared" si="32"/>
        <v>8.7999999999999995E-2</v>
      </c>
      <c r="D116" s="186">
        <v>673122</v>
      </c>
      <c r="E116" s="198">
        <f t="shared" si="20"/>
        <v>9.1999999999999998E-2</v>
      </c>
      <c r="F116" s="186">
        <v>676700</v>
      </c>
      <c r="G116" s="198">
        <f t="shared" si="21"/>
        <v>8.6999999999999994E-2</v>
      </c>
      <c r="H116" s="186">
        <v>682187</v>
      </c>
      <c r="I116" s="198">
        <f t="shared" si="22"/>
        <v>8.5999999999999993E-2</v>
      </c>
      <c r="J116" s="186">
        <v>673126</v>
      </c>
      <c r="K116" s="198">
        <f t="shared" si="23"/>
        <v>8.7999999999999995E-2</v>
      </c>
      <c r="L116" s="186">
        <v>648838</v>
      </c>
      <c r="M116" s="199">
        <f t="shared" si="24"/>
        <v>8.3000000000000004E-2</v>
      </c>
      <c r="N116" s="44"/>
      <c r="P116" s="192" t="str">
        <f t="shared" si="16"/>
        <v>衛生費</v>
      </c>
      <c r="Q116" s="192">
        <f t="shared" si="16"/>
        <v>653886</v>
      </c>
      <c r="R116" s="192">
        <f t="shared" si="17"/>
        <v>673122</v>
      </c>
      <c r="S116" s="192">
        <f t="shared" si="18"/>
        <v>676700</v>
      </c>
      <c r="T116" s="194">
        <f t="shared" si="25"/>
        <v>682187</v>
      </c>
      <c r="U116" s="194">
        <f t="shared" si="26"/>
        <v>673126</v>
      </c>
      <c r="V116" s="194">
        <f t="shared" si="27"/>
        <v>648838</v>
      </c>
      <c r="W116" s="194">
        <f t="shared" si="28"/>
        <v>711951</v>
      </c>
      <c r="X116" s="194">
        <f t="shared" si="29"/>
        <v>813820</v>
      </c>
      <c r="Y116" s="194">
        <f t="shared" si="33"/>
        <v>760649</v>
      </c>
      <c r="Z116" s="194">
        <f t="shared" si="30"/>
        <v>919222</v>
      </c>
      <c r="AA116" s="194">
        <f t="shared" si="31"/>
        <v>1285868</v>
      </c>
      <c r="AB116" s="196">
        <f t="shared" si="19"/>
        <v>834249</v>
      </c>
    </row>
    <row r="117" spans="1:28" x14ac:dyDescent="0.45">
      <c r="A117" s="185" t="s">
        <v>652</v>
      </c>
      <c r="B117" s="186">
        <v>6571</v>
      </c>
      <c r="C117" s="198">
        <f t="shared" si="32"/>
        <v>1E-3</v>
      </c>
      <c r="D117" s="186">
        <v>3225</v>
      </c>
      <c r="E117" s="198">
        <f t="shared" si="20"/>
        <v>0</v>
      </c>
      <c r="F117" s="186">
        <v>3401</v>
      </c>
      <c r="G117" s="198">
        <f t="shared" si="21"/>
        <v>0</v>
      </c>
      <c r="H117" s="186">
        <v>3364</v>
      </c>
      <c r="I117" s="198">
        <f t="shared" si="22"/>
        <v>0</v>
      </c>
      <c r="J117" s="186">
        <v>6666</v>
      </c>
      <c r="K117" s="198">
        <f t="shared" si="23"/>
        <v>1E-3</v>
      </c>
      <c r="L117" s="186">
        <v>3324</v>
      </c>
      <c r="M117" s="199">
        <f t="shared" si="24"/>
        <v>0</v>
      </c>
      <c r="N117" s="44"/>
      <c r="P117" s="192" t="str">
        <f t="shared" si="16"/>
        <v>労働費</v>
      </c>
      <c r="Q117" s="192">
        <f t="shared" si="16"/>
        <v>6571</v>
      </c>
      <c r="R117" s="192">
        <f t="shared" si="17"/>
        <v>3225</v>
      </c>
      <c r="S117" s="192">
        <f t="shared" si="18"/>
        <v>3401</v>
      </c>
      <c r="T117" s="194">
        <f t="shared" si="25"/>
        <v>3364</v>
      </c>
      <c r="U117" s="194">
        <f t="shared" si="26"/>
        <v>6666</v>
      </c>
      <c r="V117" s="194">
        <f t="shared" si="27"/>
        <v>3324</v>
      </c>
      <c r="W117" s="194">
        <f t="shared" si="28"/>
        <v>7687</v>
      </c>
      <c r="X117" s="194">
        <f t="shared" si="29"/>
        <v>45537</v>
      </c>
      <c r="Y117" s="194">
        <f t="shared" si="33"/>
        <v>38216</v>
      </c>
      <c r="Z117" s="194">
        <f t="shared" si="30"/>
        <v>8732</v>
      </c>
      <c r="AA117" s="194">
        <f t="shared" si="31"/>
        <v>76610</v>
      </c>
      <c r="AB117" s="196">
        <f t="shared" si="19"/>
        <v>5113</v>
      </c>
    </row>
    <row r="118" spans="1:28" x14ac:dyDescent="0.45">
      <c r="A118" s="185" t="s">
        <v>653</v>
      </c>
      <c r="B118" s="186">
        <v>143091</v>
      </c>
      <c r="C118" s="198">
        <f t="shared" si="32"/>
        <v>1.9E-2</v>
      </c>
      <c r="D118" s="186">
        <v>139735</v>
      </c>
      <c r="E118" s="198">
        <f t="shared" si="20"/>
        <v>1.9E-2</v>
      </c>
      <c r="F118" s="186">
        <v>146558</v>
      </c>
      <c r="G118" s="198">
        <f t="shared" si="21"/>
        <v>1.9E-2</v>
      </c>
      <c r="H118" s="186">
        <v>151812</v>
      </c>
      <c r="I118" s="198">
        <f t="shared" si="22"/>
        <v>1.9E-2</v>
      </c>
      <c r="J118" s="186">
        <v>176656</v>
      </c>
      <c r="K118" s="198">
        <f t="shared" si="23"/>
        <v>2.3E-2</v>
      </c>
      <c r="L118" s="186">
        <v>202089</v>
      </c>
      <c r="M118" s="199">
        <f t="shared" si="24"/>
        <v>2.5999999999999999E-2</v>
      </c>
      <c r="N118" s="44"/>
      <c r="P118" s="192" t="str">
        <f t="shared" si="16"/>
        <v>農林水産費</v>
      </c>
      <c r="Q118" s="192">
        <f t="shared" si="16"/>
        <v>143091</v>
      </c>
      <c r="R118" s="192">
        <f t="shared" si="17"/>
        <v>139735</v>
      </c>
      <c r="S118" s="192">
        <f t="shared" si="18"/>
        <v>146558</v>
      </c>
      <c r="T118" s="194">
        <f t="shared" si="25"/>
        <v>151812</v>
      </c>
      <c r="U118" s="194">
        <f t="shared" si="26"/>
        <v>176656</v>
      </c>
      <c r="V118" s="194">
        <f t="shared" si="27"/>
        <v>202089</v>
      </c>
      <c r="W118" s="194">
        <f t="shared" si="28"/>
        <v>190438</v>
      </c>
      <c r="X118" s="194">
        <f t="shared" si="29"/>
        <v>140351</v>
      </c>
      <c r="Y118" s="194">
        <f t="shared" si="33"/>
        <v>138777</v>
      </c>
      <c r="Z118" s="194">
        <f t="shared" si="30"/>
        <v>280438</v>
      </c>
      <c r="AA118" s="194">
        <f t="shared" si="31"/>
        <v>237837</v>
      </c>
      <c r="AB118" s="196">
        <f t="shared" si="19"/>
        <v>166546</v>
      </c>
    </row>
    <row r="119" spans="1:28" x14ac:dyDescent="0.45">
      <c r="A119" s="185" t="s">
        <v>654</v>
      </c>
      <c r="B119" s="186">
        <v>17063</v>
      </c>
      <c r="C119" s="198">
        <f t="shared" si="32"/>
        <v>2E-3</v>
      </c>
      <c r="D119" s="186">
        <v>15668</v>
      </c>
      <c r="E119" s="198">
        <f t="shared" si="20"/>
        <v>2E-3</v>
      </c>
      <c r="F119" s="186">
        <v>14625</v>
      </c>
      <c r="G119" s="198">
        <f t="shared" si="21"/>
        <v>2E-3</v>
      </c>
      <c r="H119" s="186">
        <v>45074</v>
      </c>
      <c r="I119" s="198">
        <f t="shared" si="22"/>
        <v>6.0000000000000001E-3</v>
      </c>
      <c r="J119" s="186">
        <v>14526</v>
      </c>
      <c r="K119" s="198">
        <f t="shared" si="23"/>
        <v>2E-3</v>
      </c>
      <c r="L119" s="186">
        <v>14379</v>
      </c>
      <c r="M119" s="199">
        <f t="shared" si="24"/>
        <v>2E-3</v>
      </c>
      <c r="N119" s="44"/>
      <c r="P119" s="192" t="str">
        <f t="shared" si="16"/>
        <v>商工費</v>
      </c>
      <c r="Q119" s="192">
        <f t="shared" si="16"/>
        <v>17063</v>
      </c>
      <c r="R119" s="192">
        <f t="shared" si="17"/>
        <v>15668</v>
      </c>
      <c r="S119" s="192">
        <f t="shared" si="18"/>
        <v>14625</v>
      </c>
      <c r="T119" s="194">
        <f t="shared" si="25"/>
        <v>45074</v>
      </c>
      <c r="U119" s="194">
        <f t="shared" si="26"/>
        <v>14526</v>
      </c>
      <c r="V119" s="194">
        <f t="shared" si="27"/>
        <v>14379</v>
      </c>
      <c r="W119" s="194">
        <f t="shared" si="28"/>
        <v>14369</v>
      </c>
      <c r="X119" s="194">
        <f t="shared" si="29"/>
        <v>26083</v>
      </c>
      <c r="Y119" s="194">
        <f t="shared" si="33"/>
        <v>74650</v>
      </c>
      <c r="Z119" s="194">
        <f t="shared" si="30"/>
        <v>47053</v>
      </c>
      <c r="AA119" s="194">
        <f t="shared" si="31"/>
        <v>59924</v>
      </c>
      <c r="AB119" s="196">
        <f t="shared" si="19"/>
        <v>14256</v>
      </c>
    </row>
    <row r="120" spans="1:28" x14ac:dyDescent="0.45">
      <c r="A120" s="185" t="s">
        <v>655</v>
      </c>
      <c r="B120" s="186">
        <v>883173</v>
      </c>
      <c r="C120" s="198">
        <f t="shared" si="32"/>
        <v>0.11899999999999999</v>
      </c>
      <c r="D120" s="186">
        <v>731690</v>
      </c>
      <c r="E120" s="198">
        <f t="shared" si="20"/>
        <v>0.1</v>
      </c>
      <c r="F120" s="186">
        <v>667820</v>
      </c>
      <c r="G120" s="198">
        <f t="shared" si="21"/>
        <v>8.5999999999999993E-2</v>
      </c>
      <c r="H120" s="186">
        <v>684985</v>
      </c>
      <c r="I120" s="198">
        <f t="shared" si="22"/>
        <v>8.5999999999999993E-2</v>
      </c>
      <c r="J120" s="186">
        <v>782426</v>
      </c>
      <c r="K120" s="198">
        <f t="shared" si="23"/>
        <v>0.10199999999999999</v>
      </c>
      <c r="L120" s="186">
        <v>591313</v>
      </c>
      <c r="M120" s="199">
        <f t="shared" si="24"/>
        <v>7.5999999999999998E-2</v>
      </c>
      <c r="N120" s="44"/>
      <c r="P120" s="192" t="str">
        <f t="shared" si="16"/>
        <v>土木費</v>
      </c>
      <c r="Q120" s="192">
        <f t="shared" si="16"/>
        <v>883173</v>
      </c>
      <c r="R120" s="192">
        <f t="shared" si="17"/>
        <v>731690</v>
      </c>
      <c r="S120" s="192">
        <f t="shared" si="18"/>
        <v>667820</v>
      </c>
      <c r="T120" s="194">
        <f t="shared" si="25"/>
        <v>684985</v>
      </c>
      <c r="U120" s="194">
        <f t="shared" si="26"/>
        <v>782426</v>
      </c>
      <c r="V120" s="194">
        <f t="shared" si="27"/>
        <v>591313</v>
      </c>
      <c r="W120" s="194">
        <f t="shared" si="28"/>
        <v>546211</v>
      </c>
      <c r="X120" s="194">
        <f t="shared" si="29"/>
        <v>514227</v>
      </c>
      <c r="Y120" s="194">
        <f t="shared" si="33"/>
        <v>521658</v>
      </c>
      <c r="Z120" s="194">
        <f t="shared" si="30"/>
        <v>633693</v>
      </c>
      <c r="AA120" s="194">
        <f t="shared" si="31"/>
        <v>719392</v>
      </c>
      <c r="AB120" s="196">
        <f t="shared" si="19"/>
        <v>687788</v>
      </c>
    </row>
    <row r="121" spans="1:28" x14ac:dyDescent="0.45">
      <c r="A121" s="185" t="s">
        <v>656</v>
      </c>
      <c r="B121" s="186">
        <v>362998</v>
      </c>
      <c r="C121" s="198">
        <f t="shared" si="32"/>
        <v>4.9000000000000002E-2</v>
      </c>
      <c r="D121" s="186">
        <v>335312</v>
      </c>
      <c r="E121" s="198">
        <f t="shared" si="20"/>
        <v>4.5999999999999999E-2</v>
      </c>
      <c r="F121" s="186">
        <v>392742</v>
      </c>
      <c r="G121" s="198">
        <f t="shared" si="21"/>
        <v>5.0999999999999997E-2</v>
      </c>
      <c r="H121" s="186">
        <v>464098</v>
      </c>
      <c r="I121" s="198">
        <f t="shared" si="22"/>
        <v>5.8000000000000003E-2</v>
      </c>
      <c r="J121" s="186">
        <v>390716</v>
      </c>
      <c r="K121" s="198">
        <f t="shared" si="23"/>
        <v>5.0999999999999997E-2</v>
      </c>
      <c r="L121" s="186">
        <v>392116</v>
      </c>
      <c r="M121" s="199">
        <f t="shared" si="24"/>
        <v>0.05</v>
      </c>
      <c r="N121" s="44"/>
      <c r="P121" s="192" t="str">
        <f t="shared" si="16"/>
        <v>消防費</v>
      </c>
      <c r="Q121" s="192">
        <f t="shared" si="16"/>
        <v>362998</v>
      </c>
      <c r="R121" s="192">
        <f t="shared" si="17"/>
        <v>335312</v>
      </c>
      <c r="S121" s="192">
        <f t="shared" si="18"/>
        <v>392742</v>
      </c>
      <c r="T121" s="194">
        <f t="shared" si="25"/>
        <v>464098</v>
      </c>
      <c r="U121" s="194">
        <f t="shared" si="26"/>
        <v>390716</v>
      </c>
      <c r="V121" s="194">
        <f t="shared" si="27"/>
        <v>392116</v>
      </c>
      <c r="W121" s="194">
        <f t="shared" si="28"/>
        <v>423275</v>
      </c>
      <c r="X121" s="194">
        <f t="shared" si="29"/>
        <v>421269</v>
      </c>
      <c r="Y121" s="194">
        <f t="shared" si="33"/>
        <v>593971</v>
      </c>
      <c r="Z121" s="194">
        <f t="shared" si="30"/>
        <v>432653</v>
      </c>
      <c r="AA121" s="194">
        <f t="shared" si="31"/>
        <v>710121</v>
      </c>
      <c r="AB121" s="196">
        <f t="shared" si="19"/>
        <v>441509</v>
      </c>
    </row>
    <row r="122" spans="1:28" x14ac:dyDescent="0.45">
      <c r="A122" s="185" t="s">
        <v>657</v>
      </c>
      <c r="B122" s="186">
        <v>1246188</v>
      </c>
      <c r="C122" s="198">
        <f t="shared" si="32"/>
        <v>0.16800000000000001</v>
      </c>
      <c r="D122" s="186">
        <v>1332264</v>
      </c>
      <c r="E122" s="198">
        <f t="shared" si="20"/>
        <v>0.182</v>
      </c>
      <c r="F122" s="186">
        <v>1311972</v>
      </c>
      <c r="G122" s="198">
        <f>ROUND(F122/F$126,3)+0.001</f>
        <v>0.17</v>
      </c>
      <c r="H122" s="186">
        <v>1346363</v>
      </c>
      <c r="I122" s="198">
        <f t="shared" si="22"/>
        <v>0.16900000000000001</v>
      </c>
      <c r="J122" s="186">
        <v>1337908</v>
      </c>
      <c r="K122" s="198">
        <f t="shared" si="23"/>
        <v>0.17499999999999999</v>
      </c>
      <c r="L122" s="186">
        <v>1275406</v>
      </c>
      <c r="M122" s="199">
        <f t="shared" si="24"/>
        <v>0.16400000000000001</v>
      </c>
      <c r="N122" s="44"/>
      <c r="P122" s="192" t="str">
        <f t="shared" si="16"/>
        <v>教育費</v>
      </c>
      <c r="Q122" s="192">
        <f t="shared" si="16"/>
        <v>1246188</v>
      </c>
      <c r="R122" s="192">
        <f t="shared" si="17"/>
        <v>1332264</v>
      </c>
      <c r="S122" s="192">
        <f t="shared" si="18"/>
        <v>1311972</v>
      </c>
      <c r="T122" s="194">
        <f t="shared" si="25"/>
        <v>1346363</v>
      </c>
      <c r="U122" s="194">
        <f t="shared" si="26"/>
        <v>1337908</v>
      </c>
      <c r="V122" s="194">
        <f t="shared" si="27"/>
        <v>1275406</v>
      </c>
      <c r="W122" s="194">
        <f t="shared" si="28"/>
        <v>1247735</v>
      </c>
      <c r="X122" s="194">
        <f t="shared" si="29"/>
        <v>1262238</v>
      </c>
      <c r="Y122" s="194">
        <f t="shared" si="33"/>
        <v>1654551</v>
      </c>
      <c r="Z122" s="194">
        <f t="shared" si="30"/>
        <v>1690214</v>
      </c>
      <c r="AA122" s="194">
        <f t="shared" si="31"/>
        <v>1525453</v>
      </c>
      <c r="AB122" s="196">
        <f t="shared" si="19"/>
        <v>1902627</v>
      </c>
    </row>
    <row r="123" spans="1:28" x14ac:dyDescent="0.45">
      <c r="A123" s="185" t="s">
        <v>658</v>
      </c>
      <c r="B123" s="186">
        <v>558029</v>
      </c>
      <c r="C123" s="198">
        <f>ROUND(B123/B$126,3)+0.001</f>
        <v>7.5999999999999998E-2</v>
      </c>
      <c r="D123" s="186">
        <v>574646</v>
      </c>
      <c r="E123" s="198">
        <f t="shared" si="20"/>
        <v>7.9000000000000001E-2</v>
      </c>
      <c r="F123" s="186">
        <v>537418</v>
      </c>
      <c r="G123" s="198">
        <f>ROUND(F123/F$126,3)</f>
        <v>6.9000000000000006E-2</v>
      </c>
      <c r="H123" s="186">
        <v>471502</v>
      </c>
      <c r="I123" s="198">
        <f t="shared" si="22"/>
        <v>5.8999999999999997E-2</v>
      </c>
      <c r="J123" s="186">
        <v>503686</v>
      </c>
      <c r="K123" s="198">
        <f t="shared" si="23"/>
        <v>6.6000000000000003E-2</v>
      </c>
      <c r="L123" s="186">
        <v>527630</v>
      </c>
      <c r="M123" s="199">
        <f t="shared" si="24"/>
        <v>6.8000000000000005E-2</v>
      </c>
      <c r="N123" s="44"/>
      <c r="P123" s="192" t="str">
        <f t="shared" si="16"/>
        <v>公債費</v>
      </c>
      <c r="Q123" s="192">
        <f t="shared" si="16"/>
        <v>558029</v>
      </c>
      <c r="R123" s="192">
        <f t="shared" si="17"/>
        <v>574646</v>
      </c>
      <c r="S123" s="192">
        <f t="shared" si="18"/>
        <v>537418</v>
      </c>
      <c r="T123" s="194">
        <f t="shared" si="25"/>
        <v>471502</v>
      </c>
      <c r="U123" s="194">
        <f t="shared" si="26"/>
        <v>503686</v>
      </c>
      <c r="V123" s="194">
        <f t="shared" si="27"/>
        <v>527630</v>
      </c>
      <c r="W123" s="194">
        <f t="shared" si="28"/>
        <v>550424</v>
      </c>
      <c r="X123" s="194">
        <f t="shared" si="29"/>
        <v>540572</v>
      </c>
      <c r="Y123" s="194">
        <f t="shared" si="33"/>
        <v>534252</v>
      </c>
      <c r="Z123" s="194">
        <f t="shared" si="30"/>
        <v>547250</v>
      </c>
      <c r="AA123" s="194">
        <f t="shared" si="31"/>
        <v>566444</v>
      </c>
      <c r="AB123" s="196">
        <f t="shared" si="19"/>
        <v>618950</v>
      </c>
    </row>
    <row r="124" spans="1:28" x14ac:dyDescent="0.45">
      <c r="A124" s="185" t="s">
        <v>659</v>
      </c>
      <c r="B124" s="186">
        <v>0</v>
      </c>
      <c r="C124" s="198">
        <f>ROUND(B124/B$126,3)</f>
        <v>0</v>
      </c>
      <c r="D124" s="186">
        <v>0</v>
      </c>
      <c r="E124" s="198">
        <f t="shared" si="20"/>
        <v>0</v>
      </c>
      <c r="F124" s="186">
        <v>0</v>
      </c>
      <c r="G124" s="198">
        <f>ROUND(F124/F$126,3)</f>
        <v>0</v>
      </c>
      <c r="H124" s="186">
        <v>0</v>
      </c>
      <c r="I124" s="198">
        <f t="shared" si="22"/>
        <v>0</v>
      </c>
      <c r="J124" s="186">
        <v>0</v>
      </c>
      <c r="K124" s="198">
        <f t="shared" si="23"/>
        <v>0</v>
      </c>
      <c r="L124" s="186">
        <v>0</v>
      </c>
      <c r="M124" s="199">
        <f t="shared" si="24"/>
        <v>0</v>
      </c>
      <c r="N124" s="44"/>
      <c r="P124" s="192" t="str">
        <f t="shared" si="16"/>
        <v>予備費</v>
      </c>
      <c r="Q124" s="192">
        <f t="shared" si="16"/>
        <v>0</v>
      </c>
      <c r="R124" s="192">
        <f t="shared" si="17"/>
        <v>0</v>
      </c>
      <c r="S124" s="192">
        <f t="shared" si="18"/>
        <v>0</v>
      </c>
      <c r="T124" s="194">
        <f t="shared" si="25"/>
        <v>0</v>
      </c>
      <c r="U124" s="194">
        <f t="shared" si="26"/>
        <v>0</v>
      </c>
      <c r="V124" s="194">
        <f t="shared" si="27"/>
        <v>0</v>
      </c>
      <c r="W124" s="194">
        <f t="shared" si="28"/>
        <v>0</v>
      </c>
      <c r="X124" s="194">
        <f t="shared" si="29"/>
        <v>0</v>
      </c>
      <c r="Y124" s="194">
        <f t="shared" si="33"/>
        <v>0</v>
      </c>
      <c r="Z124" s="194">
        <f t="shared" si="30"/>
        <v>0</v>
      </c>
      <c r="AA124" s="194">
        <f t="shared" si="31"/>
        <v>0</v>
      </c>
      <c r="AB124" s="196">
        <f t="shared" si="19"/>
        <v>0</v>
      </c>
    </row>
    <row r="125" spans="1:28" x14ac:dyDescent="0.45">
      <c r="A125" s="185" t="s">
        <v>660</v>
      </c>
      <c r="B125" s="186">
        <v>0</v>
      </c>
      <c r="C125" s="198">
        <f>ROUND(B125/B$126,3)</f>
        <v>0</v>
      </c>
      <c r="D125" s="186">
        <v>0</v>
      </c>
      <c r="E125" s="198">
        <f t="shared" si="20"/>
        <v>0</v>
      </c>
      <c r="F125" s="186">
        <v>0</v>
      </c>
      <c r="G125" s="198">
        <f>ROUND(F125/F$126,3)</f>
        <v>0</v>
      </c>
      <c r="H125" s="186">
        <v>0</v>
      </c>
      <c r="I125" s="198">
        <f t="shared" si="22"/>
        <v>0</v>
      </c>
      <c r="J125" s="186">
        <v>0</v>
      </c>
      <c r="K125" s="198">
        <f t="shared" si="23"/>
        <v>0</v>
      </c>
      <c r="L125" s="186">
        <v>0</v>
      </c>
      <c r="M125" s="199">
        <f t="shared" si="24"/>
        <v>0</v>
      </c>
      <c r="N125" s="44"/>
      <c r="P125" s="192" t="str">
        <f t="shared" si="16"/>
        <v>災害復旧費</v>
      </c>
      <c r="Q125" s="192">
        <f t="shared" si="16"/>
        <v>0</v>
      </c>
      <c r="R125" s="192">
        <f t="shared" si="17"/>
        <v>0</v>
      </c>
      <c r="S125" s="192">
        <f t="shared" si="18"/>
        <v>0</v>
      </c>
      <c r="T125" s="194">
        <f t="shared" si="25"/>
        <v>0</v>
      </c>
      <c r="U125" s="194">
        <f t="shared" si="26"/>
        <v>0</v>
      </c>
      <c r="V125" s="194">
        <f t="shared" si="27"/>
        <v>0</v>
      </c>
      <c r="W125" s="194">
        <f t="shared" si="28"/>
        <v>0</v>
      </c>
      <c r="X125" s="194">
        <f t="shared" si="29"/>
        <v>130544</v>
      </c>
      <c r="Y125" s="194">
        <f t="shared" si="33"/>
        <v>63714</v>
      </c>
      <c r="Z125" s="194">
        <f t="shared" si="30"/>
        <v>0</v>
      </c>
      <c r="AA125" s="194">
        <f t="shared" si="31"/>
        <v>0</v>
      </c>
      <c r="AB125" s="196">
        <f t="shared" si="19"/>
        <v>0</v>
      </c>
    </row>
    <row r="126" spans="1:28" x14ac:dyDescent="0.45">
      <c r="A126" s="190" t="s">
        <v>661</v>
      </c>
      <c r="B126" s="186">
        <f t="shared" ref="B126:M126" si="34">SUM(B113:B125)</f>
        <v>7399225</v>
      </c>
      <c r="C126" s="198">
        <f t="shared" si="34"/>
        <v>1</v>
      </c>
      <c r="D126" s="186">
        <f t="shared" si="34"/>
        <v>7306490</v>
      </c>
      <c r="E126" s="198">
        <f t="shared" si="34"/>
        <v>1</v>
      </c>
      <c r="F126" s="186">
        <f t="shared" si="34"/>
        <v>7741896</v>
      </c>
      <c r="G126" s="198">
        <f t="shared" si="34"/>
        <v>1</v>
      </c>
      <c r="H126" s="186">
        <f t="shared" si="34"/>
        <v>7954765</v>
      </c>
      <c r="I126" s="198">
        <f t="shared" si="34"/>
        <v>1</v>
      </c>
      <c r="J126" s="186">
        <f t="shared" si="34"/>
        <v>7658451</v>
      </c>
      <c r="K126" s="198">
        <f t="shared" si="34"/>
        <v>1</v>
      </c>
      <c r="L126" s="186">
        <f t="shared" si="34"/>
        <v>7780022</v>
      </c>
      <c r="M126" s="199">
        <f t="shared" si="34"/>
        <v>1</v>
      </c>
      <c r="P126" s="192" t="str">
        <f t="shared" si="16"/>
        <v>歳出合計</v>
      </c>
      <c r="Q126" s="192">
        <f t="shared" si="16"/>
        <v>7399225</v>
      </c>
      <c r="R126" s="192">
        <f t="shared" si="17"/>
        <v>7306490</v>
      </c>
      <c r="S126" s="192">
        <f t="shared" si="18"/>
        <v>7741896</v>
      </c>
      <c r="T126" s="194">
        <f t="shared" si="25"/>
        <v>7954765</v>
      </c>
      <c r="U126" s="194">
        <f t="shared" si="26"/>
        <v>7658451</v>
      </c>
      <c r="V126" s="194">
        <f t="shared" si="27"/>
        <v>7780022</v>
      </c>
      <c r="W126" s="194">
        <f t="shared" si="28"/>
        <v>7639101</v>
      </c>
      <c r="X126" s="194">
        <f t="shared" si="29"/>
        <v>7938869</v>
      </c>
      <c r="Y126" s="194">
        <f t="shared" si="33"/>
        <v>11401319</v>
      </c>
      <c r="Z126" s="194">
        <f t="shared" si="30"/>
        <v>9472235</v>
      </c>
      <c r="AA126" s="194">
        <f t="shared" si="31"/>
        <v>10668304</v>
      </c>
      <c r="AB126" s="196">
        <f t="shared" si="19"/>
        <v>9703138</v>
      </c>
    </row>
    <row r="127" spans="1:28" x14ac:dyDescent="0.45">
      <c r="A127" s="109"/>
      <c r="B127" s="121"/>
      <c r="C127" s="122"/>
      <c r="D127" s="121"/>
      <c r="E127" s="122"/>
      <c r="F127" s="121"/>
      <c r="G127" s="122"/>
      <c r="H127" s="121"/>
      <c r="I127" s="122"/>
      <c r="J127" s="121"/>
      <c r="K127" s="122"/>
      <c r="L127" s="121"/>
      <c r="M127" s="122"/>
      <c r="Q127" s="40"/>
      <c r="R127" s="40"/>
      <c r="S127" s="40"/>
      <c r="T127" s="40"/>
      <c r="U127" s="40"/>
      <c r="V127" s="40"/>
      <c r="W127" s="40"/>
      <c r="X127" s="40"/>
      <c r="Y127" s="40"/>
      <c r="Z127" s="40"/>
      <c r="AA127" s="40"/>
    </row>
    <row r="128" spans="1:28" x14ac:dyDescent="0.45">
      <c r="A128" s="43"/>
      <c r="B128" s="40"/>
      <c r="C128" s="42"/>
      <c r="D128" s="40"/>
      <c r="E128" s="42"/>
      <c r="F128" s="40"/>
      <c r="G128" s="42"/>
      <c r="H128" s="40"/>
      <c r="I128" s="42"/>
      <c r="J128" s="40"/>
      <c r="K128" s="42"/>
      <c r="L128" s="40"/>
      <c r="M128" s="42"/>
    </row>
    <row r="129" spans="1:14" x14ac:dyDescent="0.45">
      <c r="A129" s="606" t="s">
        <v>646</v>
      </c>
      <c r="B129" s="604" t="s">
        <v>641</v>
      </c>
      <c r="C129" s="605"/>
      <c r="D129" s="604" t="s">
        <v>662</v>
      </c>
      <c r="E129" s="605"/>
      <c r="F129" s="604" t="s">
        <v>663</v>
      </c>
      <c r="G129" s="605"/>
      <c r="H129" s="604" t="s">
        <v>664</v>
      </c>
      <c r="I129" s="605"/>
      <c r="J129" s="604" t="s">
        <v>644</v>
      </c>
      <c r="K129" s="605"/>
      <c r="L129" s="604" t="s">
        <v>645</v>
      </c>
      <c r="M129" s="605"/>
    </row>
    <row r="130" spans="1:14" x14ac:dyDescent="0.45">
      <c r="A130" s="607"/>
      <c r="B130" s="184" t="s">
        <v>613</v>
      </c>
      <c r="C130" s="184" t="s">
        <v>614</v>
      </c>
      <c r="D130" s="184" t="s">
        <v>613</v>
      </c>
      <c r="E130" s="184" t="s">
        <v>614</v>
      </c>
      <c r="F130" s="184" t="s">
        <v>613</v>
      </c>
      <c r="G130" s="184" t="s">
        <v>614</v>
      </c>
      <c r="H130" s="184" t="s">
        <v>613</v>
      </c>
      <c r="I130" s="184" t="s">
        <v>614</v>
      </c>
      <c r="J130" s="184" t="s">
        <v>613</v>
      </c>
      <c r="K130" s="184" t="s">
        <v>614</v>
      </c>
      <c r="L130" s="184" t="s">
        <v>613</v>
      </c>
      <c r="M130" s="184" t="s">
        <v>614</v>
      </c>
    </row>
    <row r="131" spans="1:14" x14ac:dyDescent="0.45">
      <c r="A131" s="185" t="s">
        <v>648</v>
      </c>
      <c r="B131" s="186">
        <v>121639</v>
      </c>
      <c r="C131" s="199">
        <f t="shared" ref="C131:C143" si="35">ROUND(B131/B$144,3)</f>
        <v>1.6E-2</v>
      </c>
      <c r="D131" s="186">
        <v>119647</v>
      </c>
      <c r="E131" s="199">
        <f>ROUND(D131/D$144,3)</f>
        <v>1.4999999999999999E-2</v>
      </c>
      <c r="F131" s="186">
        <v>117017</v>
      </c>
      <c r="G131" s="199">
        <f t="shared" ref="G131:G143" si="36">ROUND(F131/F$144,3)</f>
        <v>0.01</v>
      </c>
      <c r="H131" s="186">
        <v>118532</v>
      </c>
      <c r="I131" s="199">
        <f>ROUND(H131/H$144,3)-0.001</f>
        <v>1.2E-2</v>
      </c>
      <c r="J131" s="186">
        <v>116413</v>
      </c>
      <c r="K131" s="199">
        <f>ROUND(J131/J$144,3)-0.001</f>
        <v>9.9999999999999985E-3</v>
      </c>
      <c r="L131" s="186">
        <v>117074</v>
      </c>
      <c r="M131" s="199">
        <f>ROUND(L131/L$144,3)</f>
        <v>1.2E-2</v>
      </c>
      <c r="N131" s="45"/>
    </row>
    <row r="132" spans="1:14" x14ac:dyDescent="0.45">
      <c r="A132" s="185" t="s">
        <v>649</v>
      </c>
      <c r="B132" s="186">
        <v>1261337</v>
      </c>
      <c r="C132" s="199">
        <f t="shared" si="35"/>
        <v>0.16500000000000001</v>
      </c>
      <c r="D132" s="186">
        <v>1139520</v>
      </c>
      <c r="E132" s="199">
        <f>ROUND(D132/D$144,3)-0.001</f>
        <v>0.14299999999999999</v>
      </c>
      <c r="F132" s="186">
        <v>1198900</v>
      </c>
      <c r="G132" s="199">
        <f t="shared" si="36"/>
        <v>0.105</v>
      </c>
      <c r="H132" s="186">
        <v>1252972</v>
      </c>
      <c r="I132" s="199">
        <f t="shared" ref="I132:I143" si="37">ROUND(H132/H$144,3)</f>
        <v>0.13200000000000001</v>
      </c>
      <c r="J132" s="186">
        <v>1928227</v>
      </c>
      <c r="K132" s="199">
        <f t="shared" ref="K132:K143" si="38">ROUND(J132/J$144,3)</f>
        <v>0.18099999999999999</v>
      </c>
      <c r="L132" s="186">
        <v>1336734</v>
      </c>
      <c r="M132" s="199">
        <f t="shared" ref="M132:M143" si="39">ROUND(L132/L$144,3)</f>
        <v>0.13800000000000001</v>
      </c>
      <c r="N132" s="45"/>
    </row>
    <row r="133" spans="1:14" x14ac:dyDescent="0.45">
      <c r="A133" s="185" t="s">
        <v>650</v>
      </c>
      <c r="B133" s="186">
        <v>2564035</v>
      </c>
      <c r="C133" s="199">
        <f t="shared" si="35"/>
        <v>0.33600000000000002</v>
      </c>
      <c r="D133" s="186">
        <v>2785061</v>
      </c>
      <c r="E133" s="199">
        <f t="shared" ref="E133:E143" si="40">ROUND(D133/D$144,3)</f>
        <v>0.35099999999999998</v>
      </c>
      <c r="F133" s="186">
        <v>5704964</v>
      </c>
      <c r="G133" s="199">
        <f t="shared" si="36"/>
        <v>0.5</v>
      </c>
      <c r="H133" s="186">
        <v>3541476</v>
      </c>
      <c r="I133" s="199">
        <f t="shared" si="37"/>
        <v>0.374</v>
      </c>
      <c r="J133" s="186">
        <v>3442015</v>
      </c>
      <c r="K133" s="199">
        <f t="shared" si="38"/>
        <v>0.32300000000000001</v>
      </c>
      <c r="L133" s="186">
        <v>3578292</v>
      </c>
      <c r="M133" s="199">
        <f t="shared" si="39"/>
        <v>0.36899999999999999</v>
      </c>
      <c r="N133" s="45"/>
    </row>
    <row r="134" spans="1:14" x14ac:dyDescent="0.45">
      <c r="A134" s="185" t="s">
        <v>651</v>
      </c>
      <c r="B134" s="186">
        <v>711951</v>
      </c>
      <c r="C134" s="199">
        <f t="shared" si="35"/>
        <v>9.2999999999999999E-2</v>
      </c>
      <c r="D134" s="186">
        <v>813820</v>
      </c>
      <c r="E134" s="199">
        <f t="shared" si="40"/>
        <v>0.10299999999999999</v>
      </c>
      <c r="F134" s="186">
        <v>760649</v>
      </c>
      <c r="G134" s="199">
        <f t="shared" si="36"/>
        <v>6.7000000000000004E-2</v>
      </c>
      <c r="H134" s="186">
        <v>919222</v>
      </c>
      <c r="I134" s="199">
        <f t="shared" si="37"/>
        <v>9.7000000000000003E-2</v>
      </c>
      <c r="J134" s="186">
        <v>1285868</v>
      </c>
      <c r="K134" s="199">
        <f t="shared" si="38"/>
        <v>0.121</v>
      </c>
      <c r="L134" s="186">
        <v>834249</v>
      </c>
      <c r="M134" s="199">
        <f t="shared" si="39"/>
        <v>8.5999999999999993E-2</v>
      </c>
      <c r="N134" s="45"/>
    </row>
    <row r="135" spans="1:14" x14ac:dyDescent="0.45">
      <c r="A135" s="185" t="s">
        <v>652</v>
      </c>
      <c r="B135" s="186">
        <v>7687</v>
      </c>
      <c r="C135" s="199">
        <f t="shared" si="35"/>
        <v>1E-3</v>
      </c>
      <c r="D135" s="186">
        <v>45537</v>
      </c>
      <c r="E135" s="199">
        <f t="shared" si="40"/>
        <v>6.0000000000000001E-3</v>
      </c>
      <c r="F135" s="186">
        <v>38216</v>
      </c>
      <c r="G135" s="199">
        <f t="shared" si="36"/>
        <v>3.0000000000000001E-3</v>
      </c>
      <c r="H135" s="186">
        <v>8732</v>
      </c>
      <c r="I135" s="199">
        <f t="shared" si="37"/>
        <v>1E-3</v>
      </c>
      <c r="J135" s="186">
        <v>76610</v>
      </c>
      <c r="K135" s="199">
        <f t="shared" si="38"/>
        <v>7.0000000000000001E-3</v>
      </c>
      <c r="L135" s="186">
        <v>5113</v>
      </c>
      <c r="M135" s="199">
        <f t="shared" si="39"/>
        <v>1E-3</v>
      </c>
      <c r="N135" s="45"/>
    </row>
    <row r="136" spans="1:14" x14ac:dyDescent="0.45">
      <c r="A136" s="185" t="s">
        <v>653</v>
      </c>
      <c r="B136" s="186">
        <v>190438</v>
      </c>
      <c r="C136" s="199">
        <f t="shared" si="35"/>
        <v>2.5000000000000001E-2</v>
      </c>
      <c r="D136" s="186">
        <v>140351</v>
      </c>
      <c r="E136" s="199">
        <f t="shared" si="40"/>
        <v>1.7999999999999999E-2</v>
      </c>
      <c r="F136" s="186">
        <v>138777</v>
      </c>
      <c r="G136" s="199">
        <f t="shared" si="36"/>
        <v>1.2E-2</v>
      </c>
      <c r="H136" s="186">
        <v>280438</v>
      </c>
      <c r="I136" s="199">
        <f t="shared" si="37"/>
        <v>0.03</v>
      </c>
      <c r="J136" s="186">
        <v>237837</v>
      </c>
      <c r="K136" s="199">
        <f t="shared" si="38"/>
        <v>2.1999999999999999E-2</v>
      </c>
      <c r="L136" s="186">
        <v>166546</v>
      </c>
      <c r="M136" s="199">
        <f t="shared" si="39"/>
        <v>1.7000000000000001E-2</v>
      </c>
      <c r="N136" s="45"/>
    </row>
    <row r="137" spans="1:14" x14ac:dyDescent="0.45">
      <c r="A137" s="185" t="s">
        <v>654</v>
      </c>
      <c r="B137" s="186">
        <v>14369</v>
      </c>
      <c r="C137" s="199">
        <f t="shared" si="35"/>
        <v>2E-3</v>
      </c>
      <c r="D137" s="186">
        <v>26083</v>
      </c>
      <c r="E137" s="199">
        <f t="shared" si="40"/>
        <v>3.0000000000000001E-3</v>
      </c>
      <c r="F137" s="186">
        <v>74650</v>
      </c>
      <c r="G137" s="199">
        <f t="shared" si="36"/>
        <v>7.0000000000000001E-3</v>
      </c>
      <c r="H137" s="186">
        <v>47053</v>
      </c>
      <c r="I137" s="199">
        <f t="shared" si="37"/>
        <v>5.0000000000000001E-3</v>
      </c>
      <c r="J137" s="186">
        <v>59924</v>
      </c>
      <c r="K137" s="199">
        <f t="shared" si="38"/>
        <v>6.0000000000000001E-3</v>
      </c>
      <c r="L137" s="186">
        <v>14256</v>
      </c>
      <c r="M137" s="199">
        <f t="shared" si="39"/>
        <v>1E-3</v>
      </c>
      <c r="N137" s="45"/>
    </row>
    <row r="138" spans="1:14" x14ac:dyDescent="0.45">
      <c r="A138" s="185" t="s">
        <v>655</v>
      </c>
      <c r="B138" s="186">
        <v>546211</v>
      </c>
      <c r="C138" s="199">
        <f t="shared" si="35"/>
        <v>7.1999999999999995E-2</v>
      </c>
      <c r="D138" s="186">
        <v>514227</v>
      </c>
      <c r="E138" s="199">
        <f t="shared" si="40"/>
        <v>6.5000000000000002E-2</v>
      </c>
      <c r="F138" s="186">
        <v>521658</v>
      </c>
      <c r="G138" s="199">
        <f t="shared" si="36"/>
        <v>4.5999999999999999E-2</v>
      </c>
      <c r="H138" s="186">
        <v>633693</v>
      </c>
      <c r="I138" s="199">
        <f t="shared" si="37"/>
        <v>6.7000000000000004E-2</v>
      </c>
      <c r="J138" s="186">
        <v>719392</v>
      </c>
      <c r="K138" s="199">
        <f t="shared" si="38"/>
        <v>6.7000000000000004E-2</v>
      </c>
      <c r="L138" s="186">
        <v>687788</v>
      </c>
      <c r="M138" s="199">
        <f t="shared" si="39"/>
        <v>7.0999999999999994E-2</v>
      </c>
      <c r="N138" s="45"/>
    </row>
    <row r="139" spans="1:14" x14ac:dyDescent="0.45">
      <c r="A139" s="185" t="s">
        <v>656</v>
      </c>
      <c r="B139" s="186">
        <v>423275</v>
      </c>
      <c r="C139" s="199">
        <f t="shared" si="35"/>
        <v>5.5E-2</v>
      </c>
      <c r="D139" s="186">
        <v>421269</v>
      </c>
      <c r="E139" s="199">
        <f t="shared" si="40"/>
        <v>5.2999999999999999E-2</v>
      </c>
      <c r="F139" s="186">
        <v>593971</v>
      </c>
      <c r="G139" s="199">
        <f t="shared" si="36"/>
        <v>5.1999999999999998E-2</v>
      </c>
      <c r="H139" s="186">
        <v>432653</v>
      </c>
      <c r="I139" s="199">
        <f t="shared" si="37"/>
        <v>4.5999999999999999E-2</v>
      </c>
      <c r="J139" s="186">
        <v>710121</v>
      </c>
      <c r="K139" s="199">
        <f t="shared" si="38"/>
        <v>6.7000000000000004E-2</v>
      </c>
      <c r="L139" s="186">
        <v>441509</v>
      </c>
      <c r="M139" s="199">
        <f>ROUND(L139/L$144,3)-0.001</f>
        <v>4.4999999999999998E-2</v>
      </c>
      <c r="N139" s="45"/>
    </row>
    <row r="140" spans="1:14" x14ac:dyDescent="0.45">
      <c r="A140" s="185" t="s">
        <v>657</v>
      </c>
      <c r="B140" s="186">
        <v>1247735</v>
      </c>
      <c r="C140" s="199">
        <f t="shared" si="35"/>
        <v>0.16300000000000001</v>
      </c>
      <c r="D140" s="186">
        <v>1262238</v>
      </c>
      <c r="E140" s="199">
        <f t="shared" si="40"/>
        <v>0.159</v>
      </c>
      <c r="F140" s="186">
        <v>1654551</v>
      </c>
      <c r="G140" s="199">
        <f t="shared" si="36"/>
        <v>0.14499999999999999</v>
      </c>
      <c r="H140" s="186">
        <v>1690214</v>
      </c>
      <c r="I140" s="199">
        <f t="shared" si="37"/>
        <v>0.17799999999999999</v>
      </c>
      <c r="J140" s="186">
        <v>1525453</v>
      </c>
      <c r="K140" s="199">
        <f t="shared" si="38"/>
        <v>0.14299999999999999</v>
      </c>
      <c r="L140" s="186">
        <v>1902627</v>
      </c>
      <c r="M140" s="199">
        <f t="shared" si="39"/>
        <v>0.19600000000000001</v>
      </c>
      <c r="N140" s="45"/>
    </row>
    <row r="141" spans="1:14" x14ac:dyDescent="0.45">
      <c r="A141" s="185" t="s">
        <v>658</v>
      </c>
      <c r="B141" s="186">
        <v>550424</v>
      </c>
      <c r="C141" s="199">
        <f t="shared" si="35"/>
        <v>7.1999999999999995E-2</v>
      </c>
      <c r="D141" s="186">
        <v>540572</v>
      </c>
      <c r="E141" s="199">
        <f t="shared" si="40"/>
        <v>6.8000000000000005E-2</v>
      </c>
      <c r="F141" s="186">
        <v>534252</v>
      </c>
      <c r="G141" s="199">
        <f t="shared" si="36"/>
        <v>4.7E-2</v>
      </c>
      <c r="H141" s="186">
        <v>547250</v>
      </c>
      <c r="I141" s="199">
        <f t="shared" si="37"/>
        <v>5.8000000000000003E-2</v>
      </c>
      <c r="J141" s="186">
        <v>566444</v>
      </c>
      <c r="K141" s="199">
        <f t="shared" si="38"/>
        <v>5.2999999999999999E-2</v>
      </c>
      <c r="L141" s="186">
        <v>618950</v>
      </c>
      <c r="M141" s="199">
        <f t="shared" si="39"/>
        <v>6.4000000000000001E-2</v>
      </c>
      <c r="N141" s="45"/>
    </row>
    <row r="142" spans="1:14" x14ac:dyDescent="0.45">
      <c r="A142" s="185" t="s">
        <v>659</v>
      </c>
      <c r="B142" s="186">
        <v>0</v>
      </c>
      <c r="C142" s="199">
        <f t="shared" si="35"/>
        <v>0</v>
      </c>
      <c r="D142" s="186">
        <v>0</v>
      </c>
      <c r="E142" s="199">
        <f t="shared" si="40"/>
        <v>0</v>
      </c>
      <c r="F142" s="186">
        <v>0</v>
      </c>
      <c r="G142" s="199">
        <f t="shared" si="36"/>
        <v>0</v>
      </c>
      <c r="H142" s="186">
        <v>0</v>
      </c>
      <c r="I142" s="199">
        <f t="shared" si="37"/>
        <v>0</v>
      </c>
      <c r="J142" s="186">
        <v>0</v>
      </c>
      <c r="K142" s="199">
        <f t="shared" si="38"/>
        <v>0</v>
      </c>
      <c r="L142" s="186">
        <v>0</v>
      </c>
      <c r="M142" s="199">
        <f t="shared" si="39"/>
        <v>0</v>
      </c>
      <c r="N142" s="45"/>
    </row>
    <row r="143" spans="1:14" x14ac:dyDescent="0.45">
      <c r="A143" s="185" t="s">
        <v>660</v>
      </c>
      <c r="B143" s="186">
        <v>0</v>
      </c>
      <c r="C143" s="199">
        <f t="shared" si="35"/>
        <v>0</v>
      </c>
      <c r="D143" s="186">
        <v>130544</v>
      </c>
      <c r="E143" s="199">
        <f t="shared" si="40"/>
        <v>1.6E-2</v>
      </c>
      <c r="F143" s="186">
        <v>63714</v>
      </c>
      <c r="G143" s="199">
        <f t="shared" si="36"/>
        <v>6.0000000000000001E-3</v>
      </c>
      <c r="H143" s="186">
        <v>0</v>
      </c>
      <c r="I143" s="199">
        <f t="shared" si="37"/>
        <v>0</v>
      </c>
      <c r="J143" s="186">
        <v>0</v>
      </c>
      <c r="K143" s="199">
        <f t="shared" si="38"/>
        <v>0</v>
      </c>
      <c r="L143" s="186">
        <v>0</v>
      </c>
      <c r="M143" s="199">
        <f t="shared" si="39"/>
        <v>0</v>
      </c>
      <c r="N143" s="45"/>
    </row>
    <row r="144" spans="1:14" x14ac:dyDescent="0.45">
      <c r="A144" s="190" t="s">
        <v>661</v>
      </c>
      <c r="B144" s="186">
        <f t="shared" ref="B144:G144" si="41">SUM(B131:B143)</f>
        <v>7639101</v>
      </c>
      <c r="C144" s="199">
        <f t="shared" si="41"/>
        <v>1</v>
      </c>
      <c r="D144" s="186">
        <f t="shared" si="41"/>
        <v>7938869</v>
      </c>
      <c r="E144" s="199">
        <f t="shared" si="41"/>
        <v>1</v>
      </c>
      <c r="F144" s="186">
        <f t="shared" si="41"/>
        <v>11401319</v>
      </c>
      <c r="G144" s="199">
        <f t="shared" si="41"/>
        <v>1</v>
      </c>
      <c r="H144" s="186">
        <f>SUM(H131:H143)</f>
        <v>9472235</v>
      </c>
      <c r="I144" s="199">
        <f>SUM(I131:I143)</f>
        <v>1</v>
      </c>
      <c r="J144" s="186">
        <v>10668304</v>
      </c>
      <c r="K144" s="199">
        <f>SUM(K131:K143)</f>
        <v>1</v>
      </c>
      <c r="L144" s="186">
        <f>SUM(L131:L143)</f>
        <v>9703138</v>
      </c>
      <c r="M144" s="199">
        <f>SUM(M131:M143)</f>
        <v>1</v>
      </c>
    </row>
    <row r="145" spans="1:13" x14ac:dyDescent="0.45">
      <c r="A145" s="43"/>
      <c r="B145" s="40"/>
      <c r="C145" s="42"/>
      <c r="D145" s="40"/>
      <c r="E145" s="42"/>
      <c r="F145" s="40"/>
      <c r="G145" s="42"/>
      <c r="H145" s="40"/>
      <c r="I145" s="42"/>
      <c r="J145" s="40"/>
      <c r="K145" s="42"/>
      <c r="L145" s="40"/>
      <c r="M145" s="42"/>
    </row>
    <row r="146" spans="1:13" x14ac:dyDescent="0.45">
      <c r="A146" s="43"/>
      <c r="B146" s="40"/>
      <c r="C146" s="42"/>
      <c r="D146" s="40"/>
      <c r="E146" s="42"/>
      <c r="F146" s="40"/>
      <c r="G146" s="42"/>
      <c r="H146" s="40"/>
      <c r="I146" s="42"/>
      <c r="J146" s="40"/>
      <c r="K146" s="42"/>
      <c r="L146" s="40"/>
      <c r="M146" s="42"/>
    </row>
    <row r="147" spans="1:13" x14ac:dyDescent="0.45">
      <c r="A147" s="43"/>
      <c r="B147" s="40"/>
      <c r="C147" s="42"/>
      <c r="D147" s="40"/>
      <c r="E147" s="42"/>
      <c r="F147" s="40"/>
      <c r="G147" s="42"/>
      <c r="H147" s="40"/>
      <c r="I147" s="42"/>
      <c r="J147" s="40"/>
      <c r="K147" s="42"/>
      <c r="L147" s="40"/>
      <c r="M147" s="42"/>
    </row>
    <row r="148" spans="1:13" x14ac:dyDescent="0.45">
      <c r="A148" s="43"/>
      <c r="B148" s="40"/>
      <c r="C148" s="42"/>
      <c r="D148" s="40"/>
      <c r="E148" s="42"/>
      <c r="F148" s="40"/>
      <c r="G148" s="42"/>
      <c r="H148" s="40"/>
      <c r="I148" s="42"/>
      <c r="J148" s="40"/>
      <c r="K148" s="42"/>
      <c r="L148" s="40"/>
      <c r="M148" s="42"/>
    </row>
    <row r="149" spans="1:13" x14ac:dyDescent="0.45">
      <c r="A149" s="43"/>
      <c r="B149" s="40"/>
      <c r="C149" s="42"/>
      <c r="D149" s="40"/>
      <c r="E149" s="42"/>
      <c r="F149" s="40"/>
      <c r="G149" s="42"/>
      <c r="H149" s="40"/>
      <c r="I149" s="42"/>
      <c r="J149" s="40"/>
      <c r="K149" s="42"/>
      <c r="L149" s="40"/>
      <c r="M149" s="42"/>
    </row>
    <row r="150" spans="1:13" x14ac:dyDescent="0.45">
      <c r="A150" s="43"/>
      <c r="B150" s="40"/>
      <c r="C150" s="42"/>
      <c r="D150" s="40"/>
      <c r="E150" s="42"/>
      <c r="F150" s="40"/>
      <c r="G150" s="42"/>
      <c r="H150" s="40"/>
      <c r="I150" s="42"/>
      <c r="J150" s="40"/>
      <c r="K150" s="42"/>
      <c r="L150" s="40"/>
      <c r="M150" s="42"/>
    </row>
    <row r="151" spans="1:13" x14ac:dyDescent="0.45">
      <c r="A151" s="43"/>
      <c r="B151" s="40"/>
      <c r="C151" s="42"/>
      <c r="D151" s="40"/>
      <c r="E151" s="42"/>
      <c r="F151" s="40"/>
      <c r="G151" s="42"/>
      <c r="H151" s="40"/>
      <c r="I151" s="42"/>
      <c r="J151" s="40"/>
      <c r="K151" s="42"/>
      <c r="L151" s="40"/>
      <c r="M151" s="42"/>
    </row>
    <row r="152" spans="1:13" x14ac:dyDescent="0.45">
      <c r="A152" s="43"/>
      <c r="B152" s="40"/>
      <c r="C152" s="42"/>
      <c r="D152" s="40"/>
      <c r="E152" s="42"/>
      <c r="F152" s="40"/>
      <c r="G152" s="42"/>
      <c r="H152" s="40"/>
      <c r="I152" s="42"/>
      <c r="J152" s="40"/>
      <c r="K152" s="42"/>
      <c r="L152" s="40"/>
      <c r="M152" s="42"/>
    </row>
    <row r="153" spans="1:13" x14ac:dyDescent="0.45">
      <c r="A153" s="43"/>
      <c r="B153" s="40"/>
      <c r="C153" s="42"/>
      <c r="D153" s="40"/>
      <c r="E153" s="42"/>
      <c r="F153" s="40"/>
      <c r="G153" s="42"/>
      <c r="H153" s="40"/>
      <c r="I153" s="42"/>
      <c r="J153" s="40"/>
      <c r="K153" s="42"/>
      <c r="L153" s="40"/>
      <c r="M153" s="42"/>
    </row>
    <row r="154" spans="1:13" x14ac:dyDescent="0.45">
      <c r="A154" s="43"/>
      <c r="B154" s="40"/>
      <c r="C154" s="42"/>
      <c r="D154" s="40"/>
      <c r="E154" s="42"/>
      <c r="F154" s="40"/>
      <c r="G154" s="42"/>
      <c r="H154" s="40"/>
      <c r="I154" s="42"/>
      <c r="J154" s="40"/>
      <c r="K154" s="42"/>
      <c r="L154" s="40"/>
      <c r="M154" s="42"/>
    </row>
    <row r="155" spans="1:13" x14ac:dyDescent="0.45">
      <c r="A155" s="43"/>
      <c r="B155" s="40"/>
      <c r="C155" s="42"/>
      <c r="D155" s="40"/>
      <c r="E155" s="42"/>
      <c r="F155" s="40"/>
      <c r="G155" s="42"/>
      <c r="H155" s="40"/>
      <c r="I155" s="42"/>
      <c r="J155" s="40"/>
      <c r="K155" s="42"/>
      <c r="L155" s="40"/>
      <c r="M155" s="42"/>
    </row>
    <row r="156" spans="1:13" x14ac:dyDescent="0.45">
      <c r="A156" s="43"/>
      <c r="B156" s="40"/>
      <c r="C156" s="42"/>
      <c r="D156" s="40"/>
      <c r="E156" s="42"/>
      <c r="F156" s="40"/>
      <c r="G156" s="42"/>
      <c r="H156" s="40"/>
      <c r="I156" s="42"/>
      <c r="J156" s="40"/>
      <c r="K156" s="42"/>
      <c r="L156" s="40"/>
      <c r="M156" s="42"/>
    </row>
    <row r="157" spans="1:13" x14ac:dyDescent="0.45">
      <c r="A157" s="43"/>
      <c r="B157" s="40"/>
      <c r="C157" s="42"/>
      <c r="D157" s="40"/>
      <c r="E157" s="42"/>
      <c r="F157" s="40"/>
      <c r="G157" s="42"/>
      <c r="H157" s="40"/>
      <c r="I157" s="42"/>
      <c r="J157" s="40"/>
      <c r="K157" s="42"/>
      <c r="L157" s="40"/>
      <c r="M157" s="42"/>
    </row>
    <row r="158" spans="1:13" x14ac:dyDescent="0.45">
      <c r="A158" s="43"/>
      <c r="B158" s="40"/>
      <c r="C158" s="42"/>
      <c r="D158" s="40"/>
      <c r="E158" s="42"/>
      <c r="F158" s="40"/>
      <c r="G158" s="42"/>
      <c r="H158" s="40"/>
      <c r="I158" s="42"/>
      <c r="J158" s="40"/>
      <c r="K158" s="42"/>
      <c r="L158" s="40"/>
      <c r="M158" s="42"/>
    </row>
    <row r="159" spans="1:13" x14ac:dyDescent="0.45">
      <c r="A159" s="43"/>
      <c r="B159" s="40"/>
      <c r="C159" s="42"/>
      <c r="D159" s="40"/>
      <c r="E159" s="42"/>
      <c r="F159" s="40"/>
      <c r="G159" s="42"/>
      <c r="H159" s="40"/>
      <c r="I159" s="42"/>
      <c r="J159" s="40"/>
      <c r="K159" s="42"/>
      <c r="L159" s="40"/>
      <c r="M159" s="42"/>
    </row>
    <row r="160" spans="1:13" x14ac:dyDescent="0.45">
      <c r="A160" s="43"/>
      <c r="B160" s="40"/>
      <c r="C160" s="42"/>
      <c r="D160" s="40"/>
      <c r="E160" s="42"/>
      <c r="F160" s="40"/>
      <c r="G160" s="42"/>
      <c r="H160" s="40"/>
      <c r="I160" s="42"/>
      <c r="J160" s="40"/>
      <c r="K160" s="42"/>
      <c r="L160" s="40"/>
      <c r="M160" s="42"/>
    </row>
    <row r="161" spans="1:13" x14ac:dyDescent="0.45">
      <c r="A161" s="43"/>
      <c r="B161" s="40"/>
      <c r="C161" s="42"/>
      <c r="D161" s="40"/>
      <c r="E161" s="42"/>
      <c r="F161" s="40"/>
      <c r="G161" s="42"/>
      <c r="H161" s="40"/>
      <c r="I161" s="42"/>
      <c r="J161" s="40"/>
      <c r="K161" s="42"/>
      <c r="L161" s="40"/>
      <c r="M161" s="42"/>
    </row>
    <row r="162" spans="1:13" x14ac:dyDescent="0.45">
      <c r="A162" s="43"/>
      <c r="B162" s="40"/>
      <c r="C162" s="42"/>
      <c r="D162" s="40"/>
      <c r="E162" s="42"/>
      <c r="F162" s="40"/>
      <c r="G162" s="42"/>
      <c r="H162" s="40"/>
      <c r="I162" s="42"/>
      <c r="J162" s="40"/>
      <c r="K162" s="42"/>
      <c r="L162" s="40"/>
      <c r="M162" s="42"/>
    </row>
    <row r="163" spans="1:13" x14ac:dyDescent="0.45">
      <c r="A163" s="43"/>
      <c r="B163" s="40"/>
      <c r="C163" s="42"/>
      <c r="D163" s="40"/>
      <c r="E163" s="42"/>
      <c r="F163" s="40"/>
      <c r="G163" s="42"/>
      <c r="H163" s="40"/>
      <c r="I163" s="42"/>
      <c r="J163" s="40"/>
      <c r="K163" s="42"/>
      <c r="L163" s="40"/>
      <c r="M163" s="42"/>
    </row>
    <row r="164" spans="1:13" x14ac:dyDescent="0.45">
      <c r="A164" s="43"/>
      <c r="B164" s="40"/>
      <c r="C164" s="42"/>
      <c r="D164" s="40"/>
      <c r="E164" s="42"/>
      <c r="F164" s="40"/>
      <c r="G164" s="42"/>
      <c r="H164" s="40"/>
      <c r="I164" s="42"/>
      <c r="J164" s="40"/>
      <c r="K164" s="42"/>
      <c r="L164" s="40"/>
      <c r="M164" s="42"/>
    </row>
    <row r="165" spans="1:13" x14ac:dyDescent="0.45">
      <c r="A165" s="43"/>
      <c r="B165" s="40"/>
      <c r="C165" s="42"/>
      <c r="D165" s="40"/>
      <c r="E165" s="42"/>
      <c r="F165" s="40"/>
      <c r="G165" s="42"/>
      <c r="H165" s="40"/>
      <c r="I165" s="42"/>
      <c r="J165" s="40"/>
      <c r="K165" s="42"/>
      <c r="L165" s="40"/>
      <c r="M165" s="42"/>
    </row>
    <row r="166" spans="1:13" x14ac:dyDescent="0.45">
      <c r="A166" s="43"/>
      <c r="B166" s="40"/>
      <c r="C166" s="42"/>
      <c r="D166" s="40"/>
      <c r="E166" s="42"/>
      <c r="F166" s="40"/>
      <c r="G166" s="42"/>
      <c r="H166" s="40"/>
      <c r="I166" s="42"/>
      <c r="J166" s="40"/>
      <c r="K166" s="42"/>
      <c r="L166" s="40"/>
      <c r="M166" s="42"/>
    </row>
    <row r="167" spans="1:13" x14ac:dyDescent="0.45">
      <c r="A167" s="43"/>
      <c r="B167" s="40"/>
      <c r="C167" s="42"/>
      <c r="D167" s="40"/>
      <c r="E167" s="42"/>
      <c r="F167" s="40"/>
      <c r="G167" s="42"/>
      <c r="H167" s="40"/>
      <c r="I167" s="42"/>
      <c r="J167" s="40"/>
      <c r="K167" s="42"/>
      <c r="L167" s="40"/>
      <c r="M167" s="42"/>
    </row>
    <row r="168" spans="1:13" x14ac:dyDescent="0.45">
      <c r="A168" s="43"/>
      <c r="B168" s="40"/>
      <c r="C168" s="42"/>
      <c r="D168" s="40"/>
      <c r="E168" s="42"/>
      <c r="F168" s="40"/>
      <c r="G168" s="42"/>
      <c r="H168" s="40"/>
      <c r="I168" s="42"/>
      <c r="J168" s="40"/>
      <c r="K168" s="42"/>
      <c r="L168" s="40"/>
      <c r="M168" s="42"/>
    </row>
    <row r="169" spans="1:13" x14ac:dyDescent="0.45">
      <c r="A169" s="43"/>
      <c r="B169" s="40"/>
      <c r="C169" s="42"/>
      <c r="D169" s="40"/>
      <c r="E169" s="42"/>
      <c r="F169" s="40"/>
      <c r="G169" s="42"/>
      <c r="H169" s="40"/>
      <c r="I169" s="42"/>
      <c r="J169" s="40"/>
      <c r="K169" s="42"/>
      <c r="L169" s="40"/>
      <c r="M169" s="42"/>
    </row>
    <row r="170" spans="1:13" x14ac:dyDescent="0.45">
      <c r="A170" s="43"/>
      <c r="B170" s="40"/>
      <c r="C170" s="42"/>
      <c r="D170" s="40"/>
      <c r="E170" s="42"/>
      <c r="F170" s="40"/>
      <c r="G170" s="42"/>
      <c r="H170" s="40"/>
      <c r="I170" s="42"/>
      <c r="J170" s="40"/>
      <c r="K170" s="42"/>
      <c r="L170" s="40"/>
      <c r="M170" s="42"/>
    </row>
    <row r="171" spans="1:13" x14ac:dyDescent="0.45">
      <c r="A171" s="43"/>
      <c r="B171" s="40"/>
      <c r="C171" s="42"/>
      <c r="D171" s="40"/>
      <c r="E171" s="42"/>
      <c r="F171" s="40"/>
      <c r="G171" s="42"/>
      <c r="H171" s="40"/>
      <c r="I171" s="42"/>
      <c r="J171" s="40"/>
      <c r="K171" s="42"/>
      <c r="L171" s="40"/>
      <c r="M171" s="42"/>
    </row>
    <row r="172" spans="1:13" ht="24" customHeight="1" x14ac:dyDescent="0.45">
      <c r="A172" s="181" t="s">
        <v>665</v>
      </c>
      <c r="B172" s="192"/>
      <c r="C172" s="192"/>
      <c r="D172" s="192"/>
      <c r="E172" s="192"/>
      <c r="F172" s="192"/>
      <c r="G172" s="192"/>
      <c r="H172" s="192"/>
      <c r="I172" s="192"/>
      <c r="J172" s="192"/>
      <c r="K172" s="192"/>
      <c r="L172" s="192"/>
      <c r="M172" s="200" t="s">
        <v>666</v>
      </c>
    </row>
    <row r="173" spans="1:13" x14ac:dyDescent="0.45">
      <c r="A173" s="184" t="s">
        <v>665</v>
      </c>
      <c r="B173" s="201" t="s">
        <v>607</v>
      </c>
      <c r="C173" s="201" t="s">
        <v>608</v>
      </c>
      <c r="D173" s="201" t="s">
        <v>647</v>
      </c>
      <c r="E173" s="201" t="s">
        <v>610</v>
      </c>
      <c r="F173" s="201" t="s">
        <v>611</v>
      </c>
      <c r="G173" s="201" t="s">
        <v>612</v>
      </c>
      <c r="H173" s="201" t="s">
        <v>641</v>
      </c>
      <c r="I173" s="201" t="s">
        <v>662</v>
      </c>
      <c r="J173" s="201" t="s">
        <v>663</v>
      </c>
      <c r="K173" s="202" t="s">
        <v>664</v>
      </c>
      <c r="L173" s="202" t="s">
        <v>644</v>
      </c>
      <c r="M173" s="202" t="s">
        <v>645</v>
      </c>
    </row>
    <row r="174" spans="1:13" x14ac:dyDescent="0.45">
      <c r="A174" s="185" t="s">
        <v>667</v>
      </c>
      <c r="B174" s="203">
        <v>4177981</v>
      </c>
      <c r="C174" s="203">
        <v>4331780</v>
      </c>
      <c r="D174" s="203">
        <v>4596060</v>
      </c>
      <c r="E174" s="203">
        <v>3960629</v>
      </c>
      <c r="F174" s="203">
        <v>3698780</v>
      </c>
      <c r="G174" s="203">
        <v>3794903</v>
      </c>
      <c r="H174" s="203">
        <v>4096968</v>
      </c>
      <c r="I174" s="203">
        <v>4074021</v>
      </c>
      <c r="J174" s="203">
        <v>4242337</v>
      </c>
      <c r="K174" s="203">
        <v>4477807</v>
      </c>
      <c r="L174" s="203">
        <v>5294365</v>
      </c>
      <c r="M174" s="203">
        <v>5201446</v>
      </c>
    </row>
    <row r="175" spans="1:13" x14ac:dyDescent="0.45">
      <c r="A175" s="192"/>
      <c r="B175" s="204"/>
      <c r="C175" s="204"/>
      <c r="D175" s="204"/>
      <c r="E175" s="204"/>
      <c r="F175" s="204"/>
      <c r="G175" s="192"/>
      <c r="H175" s="192"/>
      <c r="I175" s="192"/>
      <c r="J175" s="192"/>
      <c r="K175" s="192"/>
      <c r="L175" s="192"/>
      <c r="M175" s="192"/>
    </row>
    <row r="176" spans="1:13" ht="24" customHeight="1" x14ac:dyDescent="0.45">
      <c r="A176" s="181" t="s">
        <v>668</v>
      </c>
      <c r="B176" s="192"/>
      <c r="C176" s="192"/>
      <c r="D176" s="192"/>
      <c r="E176" s="200"/>
      <c r="F176" s="192"/>
      <c r="G176" s="192"/>
      <c r="H176" s="192"/>
      <c r="I176" s="192"/>
      <c r="J176" s="192"/>
      <c r="K176" s="192"/>
      <c r="L176" s="205"/>
      <c r="M176" s="205" t="s">
        <v>669</v>
      </c>
    </row>
    <row r="177" spans="1:13" x14ac:dyDescent="0.45">
      <c r="A177" s="184" t="s">
        <v>668</v>
      </c>
      <c r="B177" s="201" t="s">
        <v>607</v>
      </c>
      <c r="C177" s="201" t="s">
        <v>608</v>
      </c>
      <c r="D177" s="201" t="s">
        <v>647</v>
      </c>
      <c r="E177" s="201" t="s">
        <v>610</v>
      </c>
      <c r="F177" s="201" t="s">
        <v>611</v>
      </c>
      <c r="G177" s="201" t="s">
        <v>612</v>
      </c>
      <c r="H177" s="201" t="s">
        <v>641</v>
      </c>
      <c r="I177" s="201" t="s">
        <v>662</v>
      </c>
      <c r="J177" s="201" t="s">
        <v>663</v>
      </c>
      <c r="K177" s="202" t="s">
        <v>664</v>
      </c>
      <c r="L177" s="202" t="s">
        <v>644</v>
      </c>
      <c r="M177" s="202" t="s">
        <v>645</v>
      </c>
    </row>
    <row r="178" spans="1:13" x14ac:dyDescent="0.45">
      <c r="A178" s="185" t="s">
        <v>670</v>
      </c>
      <c r="B178" s="203">
        <v>5462348</v>
      </c>
      <c r="C178" s="203">
        <v>5549065</v>
      </c>
      <c r="D178" s="203">
        <v>5491705</v>
      </c>
      <c r="E178" s="203">
        <v>5486478</v>
      </c>
      <c r="F178" s="203">
        <v>5437262</v>
      </c>
      <c r="G178" s="203">
        <v>5567899</v>
      </c>
      <c r="H178" s="203">
        <v>5689150</v>
      </c>
      <c r="I178" s="203">
        <v>5961621</v>
      </c>
      <c r="J178" s="203">
        <v>6458261</v>
      </c>
      <c r="K178" s="203">
        <v>6865704</v>
      </c>
      <c r="L178" s="203">
        <v>7297800</v>
      </c>
      <c r="M178" s="203">
        <v>6999194</v>
      </c>
    </row>
    <row r="179" spans="1:13" x14ac:dyDescent="0.45">
      <c r="A179" s="185" t="s">
        <v>671</v>
      </c>
      <c r="B179" s="203">
        <v>4711076</v>
      </c>
      <c r="C179" s="203">
        <v>4448682</v>
      </c>
      <c r="D179" s="203">
        <v>4219494</v>
      </c>
      <c r="E179" s="203">
        <v>3962925</v>
      </c>
      <c r="F179" s="203">
        <v>3752998</v>
      </c>
      <c r="G179" s="203">
        <v>3621163</v>
      </c>
      <c r="H179" s="203">
        <v>3480835</v>
      </c>
      <c r="I179" s="203">
        <v>3335898</v>
      </c>
      <c r="J179" s="203">
        <v>3251537</v>
      </c>
      <c r="K179" s="203">
        <v>3144464</v>
      </c>
      <c r="L179" s="203">
        <v>2978952</v>
      </c>
      <c r="M179" s="203">
        <v>2878963</v>
      </c>
    </row>
    <row r="180" spans="1:13" x14ac:dyDescent="0.45">
      <c r="A180" s="185" t="s">
        <v>672</v>
      </c>
      <c r="B180" s="203">
        <v>406162</v>
      </c>
      <c r="C180" s="203">
        <v>372306</v>
      </c>
      <c r="D180" s="203">
        <v>337636</v>
      </c>
      <c r="E180" s="203">
        <v>301784</v>
      </c>
      <c r="F180" s="203">
        <v>269247</v>
      </c>
      <c r="G180" s="203">
        <v>239291</v>
      </c>
      <c r="H180" s="203">
        <v>386456</v>
      </c>
      <c r="I180" s="203">
        <v>554502</v>
      </c>
      <c r="J180" s="203">
        <v>660511</v>
      </c>
      <c r="K180" s="203">
        <v>807237</v>
      </c>
      <c r="L180" s="203">
        <v>866635</v>
      </c>
      <c r="M180" s="203">
        <v>945895</v>
      </c>
    </row>
    <row r="181" spans="1:13" x14ac:dyDescent="0.45">
      <c r="A181" s="197"/>
      <c r="B181" s="194"/>
      <c r="C181" s="206"/>
      <c r="D181" s="194"/>
      <c r="E181" s="206"/>
      <c r="F181" s="194"/>
      <c r="G181" s="206"/>
      <c r="H181" s="194"/>
      <c r="I181" s="206"/>
      <c r="J181" s="194"/>
      <c r="K181" s="206"/>
      <c r="L181" s="194"/>
      <c r="M181" s="206"/>
    </row>
    <row r="182" spans="1:13" x14ac:dyDescent="0.45">
      <c r="A182" s="43"/>
      <c r="B182" s="40"/>
      <c r="C182" s="42"/>
      <c r="D182" s="40"/>
      <c r="E182" s="42"/>
      <c r="F182" s="40"/>
      <c r="G182" s="42"/>
      <c r="H182" s="40"/>
      <c r="I182" s="42"/>
      <c r="J182" s="40"/>
      <c r="K182" s="42"/>
      <c r="L182" s="40"/>
      <c r="M182" s="42"/>
    </row>
    <row r="183" spans="1:13" x14ac:dyDescent="0.45">
      <c r="A183" s="43"/>
      <c r="B183" s="40"/>
      <c r="C183" s="42"/>
      <c r="D183" s="40"/>
      <c r="E183" s="42"/>
      <c r="F183" s="40"/>
      <c r="G183" s="42"/>
      <c r="H183" s="40"/>
      <c r="I183" s="42"/>
      <c r="J183" s="40"/>
      <c r="K183" s="42"/>
      <c r="L183" s="40"/>
      <c r="M183" s="42"/>
    </row>
    <row r="184" spans="1:13" x14ac:dyDescent="0.45">
      <c r="A184" s="43"/>
      <c r="B184" s="40"/>
      <c r="C184" s="42"/>
      <c r="D184" s="40"/>
      <c r="E184" s="42"/>
      <c r="F184" s="40"/>
      <c r="G184" s="42"/>
      <c r="H184" s="40"/>
      <c r="I184" s="42"/>
      <c r="J184" s="40"/>
      <c r="K184" s="42"/>
      <c r="L184" s="40"/>
      <c r="M184" s="42"/>
    </row>
  </sheetData>
  <mergeCells count="21">
    <mergeCell ref="A3:A4"/>
    <mergeCell ref="J3:K3"/>
    <mergeCell ref="L3:M3"/>
    <mergeCell ref="A30:B30"/>
    <mergeCell ref="A31:A32"/>
    <mergeCell ref="J31:K31"/>
    <mergeCell ref="L31:M31"/>
    <mergeCell ref="L111:M111"/>
    <mergeCell ref="A129:A130"/>
    <mergeCell ref="B129:C129"/>
    <mergeCell ref="D129:E129"/>
    <mergeCell ref="F129:G129"/>
    <mergeCell ref="H129:I129"/>
    <mergeCell ref="J129:K129"/>
    <mergeCell ref="L129:M129"/>
    <mergeCell ref="A111:A112"/>
    <mergeCell ref="B111:C111"/>
    <mergeCell ref="D111:E111"/>
    <mergeCell ref="F111:G111"/>
    <mergeCell ref="H111:I111"/>
    <mergeCell ref="J111:K111"/>
  </mergeCells>
  <phoneticPr fontId="3"/>
  <printOptions horizontalCentered="1" verticalCentered="1"/>
  <pageMargins left="0.47244094488188981" right="0.19685039370078741" top="0.74803149606299213" bottom="0.74803149606299213" header="0.31496062992125984" footer="0.31496062992125984"/>
  <pageSetup paperSize="9" scale="44" orientation="landscape" r:id="rId1"/>
  <headerFooter alignWithMargins="0">
    <oddFooter>&amp;C5</oddFooter>
  </headerFooter>
  <rowBreaks count="3" manualBreakCount="3">
    <brk id="57" max="12" man="1"/>
    <brk id="110" max="12" man="1"/>
    <brk id="169" max="1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37B98-5F3B-4D2B-94CE-674EA0306700}">
  <sheetPr>
    <tabColor rgb="FFFFFF00"/>
    <pageSetUpPr fitToPage="1"/>
  </sheetPr>
  <dimension ref="A1:N33"/>
  <sheetViews>
    <sheetView view="pageBreakPreview" topLeftCell="A12" zoomScaleNormal="100" zoomScaleSheetLayoutView="100" zoomScalePageLayoutView="80" workbookViewId="0">
      <selection activeCell="D14" sqref="D14"/>
    </sheetView>
  </sheetViews>
  <sheetFormatPr defaultColWidth="8.09765625" defaultRowHeight="18" x14ac:dyDescent="0.45"/>
  <cols>
    <col min="1" max="1" width="8.09765625" style="47"/>
    <col min="2" max="2" width="11.19921875" style="46" customWidth="1"/>
    <col min="3" max="16384" width="8.09765625" style="47"/>
  </cols>
  <sheetData>
    <row r="1" spans="1:14" ht="24" customHeight="1" x14ac:dyDescent="0.45">
      <c r="A1" s="161" t="s">
        <v>673</v>
      </c>
      <c r="B1" s="104"/>
      <c r="C1" s="98"/>
      <c r="D1" s="98"/>
      <c r="E1" s="98"/>
      <c r="F1" s="98"/>
      <c r="G1" s="98"/>
      <c r="H1" s="98"/>
      <c r="I1" s="98"/>
      <c r="J1" s="98"/>
      <c r="K1" s="98"/>
      <c r="L1" s="98"/>
      <c r="M1" s="98"/>
      <c r="N1" s="98"/>
    </row>
    <row r="2" spans="1:14" x14ac:dyDescent="0.45">
      <c r="A2" s="98"/>
      <c r="B2" s="104"/>
      <c r="C2" s="98"/>
      <c r="D2" s="98"/>
      <c r="E2" s="98"/>
      <c r="F2" s="98"/>
      <c r="G2" s="98"/>
      <c r="H2" s="98"/>
      <c r="I2" s="98"/>
      <c r="J2" s="98"/>
      <c r="K2" s="98"/>
      <c r="L2" s="98"/>
      <c r="M2" s="98"/>
      <c r="N2" s="98"/>
    </row>
    <row r="3" spans="1:14" x14ac:dyDescent="0.45">
      <c r="A3" s="164" t="s">
        <v>169</v>
      </c>
      <c r="B3" s="207" t="s">
        <v>674</v>
      </c>
      <c r="C3" s="98"/>
      <c r="D3" s="98"/>
      <c r="E3" s="98"/>
      <c r="F3" s="98"/>
      <c r="G3" s="98"/>
      <c r="H3" s="98"/>
      <c r="I3" s="98"/>
      <c r="J3" s="98"/>
      <c r="K3" s="98"/>
      <c r="L3" s="98"/>
      <c r="M3" s="98"/>
      <c r="N3" s="98"/>
    </row>
    <row r="4" spans="1:14" x14ac:dyDescent="0.45">
      <c r="A4" s="167" t="s">
        <v>675</v>
      </c>
      <c r="B4" s="208">
        <v>0.63</v>
      </c>
      <c r="C4" s="98"/>
      <c r="D4" s="98"/>
      <c r="E4" s="98"/>
      <c r="F4" s="98"/>
      <c r="G4" s="98"/>
      <c r="H4" s="98"/>
      <c r="I4" s="98"/>
      <c r="J4" s="98"/>
      <c r="K4" s="98"/>
      <c r="L4" s="98"/>
      <c r="M4" s="98"/>
      <c r="N4" s="98"/>
    </row>
    <row r="5" spans="1:14" x14ac:dyDescent="0.45">
      <c r="A5" s="167" t="s">
        <v>676</v>
      </c>
      <c r="B5" s="208">
        <v>0.66</v>
      </c>
      <c r="C5" s="98"/>
      <c r="D5" s="98"/>
      <c r="E5" s="98"/>
      <c r="F5" s="98"/>
      <c r="G5" s="98"/>
      <c r="H5" s="98"/>
      <c r="I5" s="98"/>
      <c r="J5" s="98"/>
      <c r="K5" s="98"/>
      <c r="L5" s="98"/>
      <c r="M5" s="98"/>
      <c r="N5" s="98"/>
    </row>
    <row r="6" spans="1:14" x14ac:dyDescent="0.45">
      <c r="A6" s="167" t="s">
        <v>677</v>
      </c>
      <c r="B6" s="208">
        <v>0.69</v>
      </c>
      <c r="C6" s="98"/>
      <c r="D6" s="98"/>
      <c r="E6" s="98"/>
      <c r="F6" s="98"/>
      <c r="G6" s="98"/>
      <c r="H6" s="98"/>
      <c r="I6" s="98"/>
      <c r="J6" s="98"/>
      <c r="K6" s="98"/>
      <c r="L6" s="98"/>
      <c r="M6" s="98"/>
      <c r="N6" s="98"/>
    </row>
    <row r="7" spans="1:14" x14ac:dyDescent="0.45">
      <c r="A7" s="167" t="s">
        <v>678</v>
      </c>
      <c r="B7" s="208">
        <v>0.7</v>
      </c>
      <c r="C7" s="98"/>
      <c r="D7" s="98"/>
      <c r="E7" s="98"/>
      <c r="F7" s="98"/>
      <c r="G7" s="98"/>
      <c r="H7" s="98"/>
      <c r="I7" s="98"/>
      <c r="J7" s="98"/>
      <c r="K7" s="98"/>
      <c r="L7" s="98"/>
      <c r="M7" s="98"/>
      <c r="N7" s="98"/>
    </row>
    <row r="8" spans="1:14" x14ac:dyDescent="0.45">
      <c r="A8" s="167" t="s">
        <v>679</v>
      </c>
      <c r="B8" s="208">
        <v>0.72</v>
      </c>
      <c r="C8" s="98"/>
      <c r="D8" s="98"/>
      <c r="E8" s="98"/>
      <c r="F8" s="98"/>
      <c r="G8" s="98"/>
      <c r="H8" s="98"/>
      <c r="I8" s="98"/>
      <c r="J8" s="98"/>
      <c r="K8" s="98"/>
      <c r="L8" s="98"/>
      <c r="M8" s="98"/>
      <c r="N8" s="98"/>
    </row>
    <row r="9" spans="1:14" x14ac:dyDescent="0.45">
      <c r="A9" s="167" t="s">
        <v>680</v>
      </c>
      <c r="B9" s="208">
        <v>0.76</v>
      </c>
      <c r="C9" s="98"/>
      <c r="D9" s="98"/>
      <c r="E9" s="98"/>
      <c r="F9" s="98"/>
      <c r="G9" s="98"/>
      <c r="H9" s="98"/>
      <c r="I9" s="98"/>
      <c r="J9" s="98"/>
      <c r="K9" s="98"/>
      <c r="L9" s="98"/>
      <c r="M9" s="98"/>
      <c r="N9" s="98"/>
    </row>
    <row r="10" spans="1:14" x14ac:dyDescent="0.45">
      <c r="A10" s="167" t="s">
        <v>681</v>
      </c>
      <c r="B10" s="208">
        <v>0.8</v>
      </c>
      <c r="C10" s="98"/>
      <c r="D10" s="98"/>
      <c r="E10" s="98"/>
      <c r="F10" s="98"/>
      <c r="G10" s="98"/>
      <c r="H10" s="98"/>
      <c r="I10" s="98"/>
      <c r="J10" s="98"/>
      <c r="K10" s="98"/>
      <c r="L10" s="98"/>
      <c r="M10" s="98"/>
      <c r="N10" s="98"/>
    </row>
    <row r="11" spans="1:14" x14ac:dyDescent="0.45">
      <c r="A11" s="167" t="s">
        <v>682</v>
      </c>
      <c r="B11" s="208">
        <v>0.83</v>
      </c>
      <c r="C11" s="98"/>
      <c r="D11" s="98"/>
      <c r="E11" s="98"/>
      <c r="F11" s="98"/>
      <c r="G11" s="98"/>
      <c r="H11" s="98"/>
      <c r="I11" s="98"/>
      <c r="J11" s="98"/>
      <c r="K11" s="98"/>
      <c r="L11" s="98"/>
      <c r="M11" s="98"/>
      <c r="N11" s="98"/>
    </row>
    <row r="12" spans="1:14" x14ac:dyDescent="0.45">
      <c r="A12" s="167" t="s">
        <v>683</v>
      </c>
      <c r="B12" s="208">
        <v>0.81699999999999995</v>
      </c>
      <c r="C12" s="98"/>
      <c r="D12" s="98"/>
      <c r="E12" s="98"/>
      <c r="F12" s="98"/>
      <c r="G12" s="98"/>
      <c r="H12" s="98"/>
      <c r="I12" s="98"/>
      <c r="J12" s="98"/>
      <c r="K12" s="98"/>
      <c r="L12" s="98"/>
      <c r="M12" s="98"/>
      <c r="N12" s="98"/>
    </row>
    <row r="13" spans="1:14" x14ac:dyDescent="0.45">
      <c r="A13" s="167" t="s">
        <v>684</v>
      </c>
      <c r="B13" s="208">
        <v>0.79</v>
      </c>
      <c r="C13" s="98"/>
      <c r="D13" s="98"/>
      <c r="E13" s="98"/>
      <c r="F13" s="98"/>
      <c r="G13" s="98"/>
      <c r="H13" s="98"/>
      <c r="I13" s="98"/>
      <c r="J13" s="98"/>
      <c r="K13" s="98"/>
      <c r="L13" s="98"/>
      <c r="M13" s="98"/>
      <c r="N13" s="98"/>
    </row>
    <row r="14" spans="1:14" x14ac:dyDescent="0.45">
      <c r="A14" s="167" t="s">
        <v>685</v>
      </c>
      <c r="B14" s="208">
        <v>0.76</v>
      </c>
      <c r="C14" s="98"/>
      <c r="D14" s="98"/>
      <c r="E14" s="98"/>
      <c r="F14" s="98"/>
      <c r="G14" s="98"/>
      <c r="H14" s="98"/>
      <c r="I14" s="98"/>
      <c r="J14" s="98"/>
      <c r="K14" s="98"/>
      <c r="L14" s="98"/>
      <c r="M14" s="98"/>
      <c r="N14" s="98"/>
    </row>
    <row r="15" spans="1:14" x14ac:dyDescent="0.45">
      <c r="A15" s="167" t="s">
        <v>607</v>
      </c>
      <c r="B15" s="208">
        <v>0.73</v>
      </c>
      <c r="C15" s="98"/>
      <c r="D15" s="98"/>
      <c r="E15" s="98"/>
      <c r="F15" s="98"/>
      <c r="G15" s="98"/>
      <c r="H15" s="98"/>
      <c r="I15" s="98"/>
      <c r="J15" s="98"/>
      <c r="K15" s="98"/>
      <c r="L15" s="98"/>
      <c r="M15" s="98"/>
      <c r="N15" s="98"/>
    </row>
    <row r="16" spans="1:14" x14ac:dyDescent="0.45">
      <c r="A16" s="167" t="s">
        <v>608</v>
      </c>
      <c r="B16" s="208">
        <v>0.73</v>
      </c>
      <c r="C16" s="98"/>
      <c r="D16" s="98"/>
      <c r="E16" s="98"/>
      <c r="F16" s="98"/>
      <c r="G16" s="98"/>
      <c r="H16" s="98"/>
      <c r="I16" s="98"/>
      <c r="J16" s="98"/>
      <c r="K16" s="98"/>
      <c r="L16" s="98"/>
      <c r="M16" s="98"/>
      <c r="N16" s="98"/>
    </row>
    <row r="17" spans="1:14" x14ac:dyDescent="0.45">
      <c r="A17" s="167" t="s">
        <v>647</v>
      </c>
      <c r="B17" s="208">
        <v>0.76</v>
      </c>
      <c r="C17" s="98"/>
      <c r="D17" s="98"/>
      <c r="E17" s="98"/>
      <c r="F17" s="98"/>
      <c r="G17" s="98"/>
      <c r="H17" s="98"/>
      <c r="I17" s="98"/>
      <c r="J17" s="98"/>
      <c r="K17" s="98"/>
      <c r="L17" s="98"/>
      <c r="M17" s="98"/>
      <c r="N17" s="98"/>
    </row>
    <row r="18" spans="1:14" x14ac:dyDescent="0.45">
      <c r="A18" s="167" t="s">
        <v>610</v>
      </c>
      <c r="B18" s="208">
        <v>0.79</v>
      </c>
      <c r="C18" s="98"/>
      <c r="D18" s="98"/>
      <c r="E18" s="98"/>
      <c r="F18" s="98"/>
      <c r="G18" s="98"/>
      <c r="H18" s="98"/>
      <c r="I18" s="98"/>
      <c r="J18" s="98"/>
      <c r="K18" s="98"/>
      <c r="L18" s="98"/>
      <c r="M18" s="98"/>
      <c r="N18" s="98"/>
    </row>
    <row r="19" spans="1:14" x14ac:dyDescent="0.45">
      <c r="A19" s="167" t="s">
        <v>611</v>
      </c>
      <c r="B19" s="208">
        <v>0.82</v>
      </c>
      <c r="C19" s="98"/>
      <c r="D19" s="98"/>
      <c r="E19" s="98"/>
      <c r="F19" s="98"/>
      <c r="G19" s="98"/>
      <c r="H19" s="98"/>
      <c r="I19" s="98"/>
      <c r="J19" s="98"/>
      <c r="K19" s="98"/>
      <c r="L19" s="98"/>
      <c r="M19" s="98"/>
      <c r="N19" s="98"/>
    </row>
    <row r="20" spans="1:14" x14ac:dyDescent="0.45">
      <c r="A20" s="167" t="s">
        <v>612</v>
      </c>
      <c r="B20" s="208">
        <v>0.81</v>
      </c>
      <c r="C20" s="98"/>
      <c r="D20" s="98"/>
      <c r="E20" s="98"/>
      <c r="F20" s="98"/>
      <c r="G20" s="98"/>
      <c r="H20" s="98"/>
      <c r="I20" s="98"/>
      <c r="J20" s="98"/>
      <c r="K20" s="98"/>
      <c r="L20" s="98"/>
      <c r="M20" s="98"/>
      <c r="N20" s="98"/>
    </row>
    <row r="21" spans="1:14" x14ac:dyDescent="0.45">
      <c r="A21" s="167" t="s">
        <v>641</v>
      </c>
      <c r="B21" s="208">
        <v>0.8</v>
      </c>
      <c r="C21" s="98"/>
      <c r="D21" s="98"/>
      <c r="E21" s="98"/>
      <c r="F21" s="98"/>
      <c r="G21" s="98"/>
      <c r="H21" s="98"/>
      <c r="I21" s="98"/>
      <c r="J21" s="98"/>
      <c r="K21" s="98"/>
      <c r="L21" s="98"/>
      <c r="M21" s="98"/>
      <c r="N21" s="98"/>
    </row>
    <row r="22" spans="1:14" x14ac:dyDescent="0.45">
      <c r="A22" s="167" t="s">
        <v>662</v>
      </c>
      <c r="B22" s="208">
        <v>0.79</v>
      </c>
      <c r="C22" s="98"/>
      <c r="D22" s="98"/>
      <c r="E22" s="98"/>
      <c r="F22" s="98"/>
      <c r="G22" s="98"/>
      <c r="H22" s="98"/>
      <c r="I22" s="98"/>
      <c r="J22" s="98"/>
      <c r="K22" s="98"/>
      <c r="L22" s="98"/>
      <c r="M22" s="98"/>
      <c r="N22" s="98"/>
    </row>
    <row r="23" spans="1:14" x14ac:dyDescent="0.45">
      <c r="A23" s="167" t="s">
        <v>191</v>
      </c>
      <c r="B23" s="208">
        <v>0.78</v>
      </c>
      <c r="C23" s="98"/>
      <c r="D23" s="98"/>
      <c r="E23" s="98"/>
      <c r="F23" s="98"/>
      <c r="G23" s="98"/>
      <c r="H23" s="98"/>
      <c r="I23" s="98"/>
      <c r="J23" s="98"/>
      <c r="K23" s="98"/>
      <c r="L23" s="98"/>
      <c r="M23" s="98"/>
      <c r="N23" s="98"/>
    </row>
    <row r="24" spans="1:14" x14ac:dyDescent="0.45">
      <c r="A24" s="167" t="s">
        <v>643</v>
      </c>
      <c r="B24" s="208">
        <v>0.75</v>
      </c>
      <c r="C24" s="98"/>
      <c r="D24" s="98"/>
      <c r="E24" s="98"/>
      <c r="F24" s="98"/>
      <c r="G24" s="98"/>
      <c r="H24" s="98"/>
      <c r="I24" s="98"/>
      <c r="J24" s="98"/>
      <c r="K24" s="98"/>
      <c r="L24" s="98"/>
      <c r="M24" s="98"/>
      <c r="N24" s="98"/>
    </row>
    <row r="25" spans="1:14" x14ac:dyDescent="0.45">
      <c r="A25" s="167" t="s">
        <v>644</v>
      </c>
      <c r="B25" s="208">
        <v>0.72</v>
      </c>
      <c r="C25" s="98"/>
      <c r="D25" s="98"/>
      <c r="E25" s="98"/>
      <c r="F25" s="98"/>
      <c r="G25" s="98"/>
      <c r="H25" s="98"/>
      <c r="I25" s="98"/>
      <c r="J25" s="98"/>
      <c r="K25" s="98"/>
      <c r="L25" s="98"/>
      <c r="M25" s="98"/>
      <c r="N25" s="98"/>
    </row>
    <row r="26" spans="1:14" x14ac:dyDescent="0.45">
      <c r="A26" s="167" t="s">
        <v>645</v>
      </c>
      <c r="B26" s="208">
        <v>0.7</v>
      </c>
      <c r="C26" s="98"/>
      <c r="D26" s="98"/>
      <c r="E26" s="98"/>
      <c r="F26" s="98"/>
      <c r="G26" s="98"/>
      <c r="H26" s="98"/>
      <c r="I26" s="98"/>
      <c r="J26" s="98"/>
      <c r="K26" s="98"/>
      <c r="L26" s="98"/>
      <c r="M26" s="98"/>
      <c r="N26" s="98"/>
    </row>
    <row r="27" spans="1:14" x14ac:dyDescent="0.45">
      <c r="A27" s="163" t="s">
        <v>597</v>
      </c>
      <c r="B27" s="209"/>
      <c r="C27" s="98"/>
      <c r="D27" s="163" t="s">
        <v>686</v>
      </c>
      <c r="E27" s="98"/>
      <c r="F27" s="98"/>
      <c r="G27" s="98"/>
      <c r="H27" s="98"/>
      <c r="I27" s="98"/>
      <c r="J27" s="98"/>
      <c r="K27" s="98"/>
      <c r="L27" s="98"/>
      <c r="M27" s="98"/>
      <c r="N27" s="98"/>
    </row>
    <row r="28" spans="1:14" x14ac:dyDescent="0.45">
      <c r="A28" s="98"/>
      <c r="B28" s="104"/>
      <c r="C28" s="98"/>
      <c r="D28" s="98"/>
      <c r="E28" s="98"/>
      <c r="F28" s="98"/>
      <c r="G28" s="98"/>
      <c r="H28" s="98"/>
      <c r="I28" s="98"/>
      <c r="J28" s="98"/>
      <c r="K28" s="98"/>
      <c r="L28" s="98"/>
      <c r="M28" s="98"/>
      <c r="N28" s="98"/>
    </row>
    <row r="29" spans="1:14" ht="13.5" customHeight="1" x14ac:dyDescent="0.45">
      <c r="A29" s="163" t="s">
        <v>687</v>
      </c>
      <c r="B29" s="210"/>
      <c r="C29" s="210"/>
      <c r="D29" s="210"/>
      <c r="E29" s="210"/>
      <c r="F29" s="210"/>
      <c r="G29" s="210"/>
      <c r="H29" s="105"/>
      <c r="I29" s="105"/>
      <c r="J29" s="105"/>
      <c r="K29" s="105"/>
      <c r="L29" s="105"/>
      <c r="M29" s="98"/>
      <c r="N29" s="98"/>
    </row>
    <row r="30" spans="1:14" x14ac:dyDescent="0.45">
      <c r="A30" s="211" t="s">
        <v>688</v>
      </c>
      <c r="B30" s="210"/>
      <c r="C30" s="210"/>
      <c r="D30" s="210"/>
      <c r="E30" s="210"/>
      <c r="F30" s="210"/>
      <c r="G30" s="210"/>
      <c r="H30" s="105"/>
      <c r="I30" s="105"/>
      <c r="J30" s="105"/>
      <c r="K30" s="105"/>
      <c r="L30" s="105"/>
      <c r="M30" s="98"/>
      <c r="N30" s="98"/>
    </row>
    <row r="31" spans="1:14" x14ac:dyDescent="0.45">
      <c r="A31" s="48"/>
      <c r="B31" s="48"/>
      <c r="C31" s="48"/>
      <c r="D31" s="48"/>
      <c r="E31" s="48"/>
      <c r="F31" s="48"/>
      <c r="G31" s="48"/>
      <c r="H31" s="48"/>
      <c r="I31" s="48"/>
      <c r="J31" s="48"/>
      <c r="K31" s="48"/>
      <c r="L31" s="48"/>
    </row>
    <row r="32" spans="1:14" x14ac:dyDescent="0.45">
      <c r="A32" s="48"/>
      <c r="B32" s="48"/>
      <c r="C32" s="48"/>
      <c r="D32" s="48"/>
      <c r="E32" s="48"/>
      <c r="F32" s="48"/>
      <c r="G32" s="48"/>
      <c r="H32" s="48"/>
      <c r="I32" s="48"/>
      <c r="J32" s="48"/>
      <c r="K32" s="48"/>
      <c r="L32" s="48"/>
    </row>
    <row r="33" spans="1:12" x14ac:dyDescent="0.45">
      <c r="A33" s="48"/>
      <c r="B33" s="48"/>
      <c r="C33" s="48"/>
      <c r="D33" s="48"/>
      <c r="E33" s="48"/>
      <c r="F33" s="48"/>
      <c r="G33" s="48"/>
      <c r="H33" s="48"/>
      <c r="I33" s="48"/>
      <c r="J33" s="48"/>
      <c r="K33" s="48"/>
      <c r="L33" s="48"/>
    </row>
  </sheetData>
  <phoneticPr fontId="3"/>
  <printOptions horizontalCentered="1" verticalCentered="1"/>
  <pageMargins left="0.70866141732283472" right="0.70866141732283472" top="0.74803149606299213" bottom="0.74803149606299213" header="0.31496062992125984" footer="0.31496062992125984"/>
  <pageSetup paperSize="9" scale="87" orientation="landscape" r:id="rId1"/>
  <headerFooter alignWithMargins="0">
    <oddFooter>&amp;C6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72</vt:i4>
      </vt:variant>
      <vt:variant>
        <vt:lpstr>名前付き一覧</vt:lpstr>
      </vt:variant>
      <vt:variant>
        <vt:i4>51</vt:i4>
      </vt:variant>
    </vt:vector>
  </HeadingPairs>
  <TitlesOfParts>
    <vt:vector size="123" baseType="lpstr">
      <vt:lpstr>表紙と時点</vt:lpstr>
      <vt:lpstr>一覧表（番号別）</vt:lpstr>
      <vt:lpstr>一覧表（課別） </vt:lpstr>
      <vt:lpstr>０１．人口</vt:lpstr>
      <vt:lpstr>０２．世帯数等</vt:lpstr>
      <vt:lpstr>０３．年層人口</vt:lpstr>
      <vt:lpstr>０４．土地利用の推移</vt:lpstr>
      <vt:lpstr>０５．歳入・歳出、基金、町債</vt:lpstr>
      <vt:lpstr>０６．財政力指数</vt:lpstr>
      <vt:lpstr>０７．実質公債費比率</vt:lpstr>
      <vt:lpstr>０８．経常収支比率</vt:lpstr>
      <vt:lpstr>０９．投資的経費比率</vt:lpstr>
      <vt:lpstr>１０．水道料金</vt:lpstr>
      <vt:lpstr>１１．下水道普及率</vt:lpstr>
      <vt:lpstr>１２．上水道の整備状況</vt:lpstr>
      <vt:lpstr>１３．下水道の整備状況</vt:lpstr>
      <vt:lpstr>１４．園施設</vt:lpstr>
      <vt:lpstr>１５．園児数推移</vt:lpstr>
      <vt:lpstr>１６．児童数推移</vt:lpstr>
      <vt:lpstr>１７．生徒数推移</vt:lpstr>
      <vt:lpstr>１８．開催講座</vt:lpstr>
      <vt:lpstr>１９．文化財</vt:lpstr>
      <vt:lpstr>２０．図書館蔵書冊数</vt:lpstr>
      <vt:lpstr>２１．スポーツ施設</vt:lpstr>
      <vt:lpstr>２２．市民活動</vt:lpstr>
      <vt:lpstr>２３．女性登用</vt:lpstr>
      <vt:lpstr>２４．出生率</vt:lpstr>
      <vt:lpstr>２５．集団がん検診</vt:lpstr>
      <vt:lpstr>２６．医療機関施設数</vt:lpstr>
      <vt:lpstr>２７．乳幼児インフル</vt:lpstr>
      <vt:lpstr>２８．高齢者の人口と高齢化率の推移</vt:lpstr>
      <vt:lpstr>２９．地区別高齢化率の推移</vt:lpstr>
      <vt:lpstr>３０．要介護認定者数</vt:lpstr>
      <vt:lpstr>３１．シニアクラブ会員数</vt:lpstr>
      <vt:lpstr>３２．救急</vt:lpstr>
      <vt:lpstr>３３．火災</vt:lpstr>
      <vt:lpstr>３４．刑法犯罪</vt:lpstr>
      <vt:lpstr>３５．ごみ収集量</vt:lpstr>
      <vt:lpstr>３６．産業別就業者</vt:lpstr>
      <vt:lpstr>３７．昼間流出人口</vt:lpstr>
      <vt:lpstr>３８．農家・耕地 </vt:lpstr>
      <vt:lpstr>３９．商業 </vt:lpstr>
      <vt:lpstr>４０．工業 </vt:lpstr>
      <vt:lpstr>４１．観光</vt:lpstr>
      <vt:lpstr>４2．町道の整備状況</vt:lpstr>
      <vt:lpstr>４3．歩道設置状況</vt:lpstr>
      <vt:lpstr>４４．地籍調査進捗率</vt:lpstr>
      <vt:lpstr>４５．オレンジバス </vt:lpstr>
      <vt:lpstr>４6．交通事故</vt:lpstr>
      <vt:lpstr>４7．公園</vt:lpstr>
      <vt:lpstr>４８．コミュニティ補助金等</vt:lpstr>
      <vt:lpstr>４９．広域行政 </vt:lpstr>
      <vt:lpstr>５０．身近なデータ </vt:lpstr>
      <vt:lpstr>５１．人口増減率</vt:lpstr>
      <vt:lpstr>５２．出生率 </vt:lpstr>
      <vt:lpstr>５３．婚姻率 </vt:lpstr>
      <vt:lpstr>５４．外国人登録人口</vt:lpstr>
      <vt:lpstr>５５．財政力指数</vt:lpstr>
      <vt:lpstr>５６．経常収支比率</vt:lpstr>
      <vt:lpstr>５７．市町税徴収率</vt:lpstr>
      <vt:lpstr>５８．地方交付税</vt:lpstr>
      <vt:lpstr>５９．実質公債費比率</vt:lpstr>
      <vt:lpstr>６０．職員数</vt:lpstr>
      <vt:lpstr>６１．年少人口割合</vt:lpstr>
      <vt:lpstr>６２．生産年齢人口割合</vt:lpstr>
      <vt:lpstr>６３．老年人口割合</vt:lpstr>
      <vt:lpstr>６４．国保収納率</vt:lpstr>
      <vt:lpstr>６５．後期高齢収納率</vt:lpstr>
      <vt:lpstr>６６．高齢者ﾒｲﾄ・ｻﾎﾟ</vt:lpstr>
      <vt:lpstr>６７．平均寿命（男）</vt:lpstr>
      <vt:lpstr>６８．平均寿命（女）</vt:lpstr>
      <vt:lpstr>６９．健康寿命</vt:lpstr>
      <vt:lpstr>'０４．土地利用の推移'!Print_Area</vt:lpstr>
      <vt:lpstr>'０５．歳入・歳出、基金、町債'!Print_Area</vt:lpstr>
      <vt:lpstr>'０７．実質公債費比率'!Print_Area</vt:lpstr>
      <vt:lpstr>'１５．園児数推移'!Print_Area</vt:lpstr>
      <vt:lpstr>'１６．児童数推移'!Print_Area</vt:lpstr>
      <vt:lpstr>'１８．開催講座'!Print_Area</vt:lpstr>
      <vt:lpstr>'１９．文化財'!Print_Area</vt:lpstr>
      <vt:lpstr>'２０．図書館蔵書冊数'!Print_Area</vt:lpstr>
      <vt:lpstr>'２１．スポーツ施設'!Print_Area</vt:lpstr>
      <vt:lpstr>'２２．市民活動'!Print_Area</vt:lpstr>
      <vt:lpstr>'２３．女性登用'!Print_Area</vt:lpstr>
      <vt:lpstr>'２４．出生率'!Print_Area</vt:lpstr>
      <vt:lpstr>'２６．医療機関施設数'!Print_Area</vt:lpstr>
      <vt:lpstr>'２７．乳幼児インフル'!Print_Area</vt:lpstr>
      <vt:lpstr>'２８．高齢者の人口と高齢化率の推移'!Print_Area</vt:lpstr>
      <vt:lpstr>'２９．地区別高齢化率の推移'!Print_Area</vt:lpstr>
      <vt:lpstr>'３０．要介護認定者数'!Print_Area</vt:lpstr>
      <vt:lpstr>'３３．火災'!Print_Area</vt:lpstr>
      <vt:lpstr>'３５．ごみ収集量'!Print_Area</vt:lpstr>
      <vt:lpstr>'３７．昼間流出人口'!Print_Area</vt:lpstr>
      <vt:lpstr>'３８．農家・耕地 '!Print_Area</vt:lpstr>
      <vt:lpstr>'３９．商業 '!Print_Area</vt:lpstr>
      <vt:lpstr>'４０．工業 '!Print_Area</vt:lpstr>
      <vt:lpstr>'４3．歩道設置状況'!Print_Area</vt:lpstr>
      <vt:lpstr>'４４．地籍調査進捗率'!Print_Area</vt:lpstr>
      <vt:lpstr>'４6．交通事故'!Print_Area</vt:lpstr>
      <vt:lpstr>'４7．公園'!Print_Area</vt:lpstr>
      <vt:lpstr>'４８．コミュニティ補助金等'!Print_Area</vt:lpstr>
      <vt:lpstr>'４９．広域行政 '!Print_Area</vt:lpstr>
      <vt:lpstr>'５０．身近なデータ '!Print_Area</vt:lpstr>
      <vt:lpstr>'５２．出生率 '!Print_Area</vt:lpstr>
      <vt:lpstr>'５３．婚姻率 '!Print_Area</vt:lpstr>
      <vt:lpstr>'５４．外国人登録人口'!Print_Area</vt:lpstr>
      <vt:lpstr>'５５．財政力指数'!Print_Area</vt:lpstr>
      <vt:lpstr>'５６．経常収支比率'!Print_Area</vt:lpstr>
      <vt:lpstr>'５７．市町税徴収率'!Print_Area</vt:lpstr>
      <vt:lpstr>'５８．地方交付税'!Print_Area</vt:lpstr>
      <vt:lpstr>'５９．実質公債費比率'!Print_Area</vt:lpstr>
      <vt:lpstr>'６０．職員数'!Print_Area</vt:lpstr>
      <vt:lpstr>'６１．年少人口割合'!Print_Area</vt:lpstr>
      <vt:lpstr>'６２．生産年齢人口割合'!Print_Area</vt:lpstr>
      <vt:lpstr>'６３．老年人口割合'!Print_Area</vt:lpstr>
      <vt:lpstr>'６４．国保収納率'!Print_Area</vt:lpstr>
      <vt:lpstr>'６６．高齢者ﾒｲﾄ・ｻﾎﾟ'!Print_Area</vt:lpstr>
      <vt:lpstr>'６７．平均寿命（男）'!Print_Area</vt:lpstr>
      <vt:lpstr>'６８．平均寿命（女）'!Print_Area</vt:lpstr>
      <vt:lpstr>'一覧表（課別） '!Print_Area</vt:lpstr>
      <vt:lpstr>'一覧表（番号別）'!Print_Area</vt:lpstr>
      <vt:lpstr>表紙と時点!Print_Area</vt:lpstr>
      <vt:lpstr>'一覧表（課別） '!Print_Titles</vt:lpstr>
      <vt:lpstr>'一覧表（番号別）'!Print_Titles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万由佳</dc:creator>
  <cp:lastModifiedBy> </cp:lastModifiedBy>
  <cp:lastPrinted>2025-06-26T23:54:04Z</cp:lastPrinted>
  <dcterms:created xsi:type="dcterms:W3CDTF">2025-05-29T01:15:27Z</dcterms:created>
  <dcterms:modified xsi:type="dcterms:W3CDTF">2025-07-16T09:00:12Z</dcterms:modified>
</cp:coreProperties>
</file>