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codeName="ThisWorkbook"/>
  <xr:revisionPtr revIDLastSave="0" documentId="13_ncr:1_{6F7523B5-1423-41B8-A757-12D7F6240622}" xr6:coauthVersionLast="45" xr6:coauthVersionMax="45" xr10:uidLastSave="{00000000-0000-0000-0000-000000000000}"/>
  <bookViews>
    <workbookView xWindow="28680" yWindow="-120" windowWidth="29040" windowHeight="15840" tabRatio="929" xr2:uid="{00000000-000D-0000-FFFF-FFFF00000000}"/>
  </bookViews>
  <sheets>
    <sheet name="B－１" sheetId="43" r:id="rId1"/>
  </sheets>
  <definedNames>
    <definedName name="_xlnm.Print_Area" localSheetId="0">'B－１'!$B$1:$S$32,'B－１'!$B$34:$S$65,'B－１'!$B$67:$S$92,'B－１'!$B$94:$S$127,'B－１'!$B$129:$S$147,'B－１'!$B$149:$S$176,'B－１'!$B$178:$S$216,'B－１'!$B$218:$S$244,'B－１'!$B$246:$S$272,'B－１'!$B$274:$S$304,'B－１'!$B$306:$S$332,'B－１'!$B$334:$S$353,'B－１'!$B$355:$S$388,'B－１'!$B$390:$S$429,'B－１'!$B$431:$S$473,'B－１'!$B$475:$S$503,'B－１'!$B$505:$S$530,'B－１'!$B$532:$S$553,'B－１'!$B$555:$S$591,'B－１'!$B$593:$S$619,'B－１'!$B$621:$S$656,'B－１'!$B$658:$S$688,'B－１'!$B$690:$S$715,'B－１'!$B$717:$S$757,'B－１'!$B$759:$S$796,'B－１'!$B$798:$S$829,'B－１'!$B$831:$S$857,'B－１'!$B$859:$S$883,'B－１'!$B$885:$S$909,'B－１'!$B$911:$S$949,'B－１'!$B$951:$S$975,'B－１'!$B$977:$S$1002,'B－１'!$B$1004:$S$1030,'B－１'!$B$1032:$S$1066,'B－１'!$B$1068:$S$1093,'B－１'!$B$1096:$S$1125,'B－１'!$B$1127:$S$1162,'B－１'!$B$1164:$S$1192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74" i="43" l="1"/>
  <c r="K13" i="43" l="1"/>
  <c r="K31" i="43"/>
  <c r="S572" i="43" l="1"/>
  <c r="R572" i="43"/>
  <c r="E636" i="43" l="1"/>
  <c r="F560" i="43" l="1"/>
  <c r="G560" i="43"/>
  <c r="H560" i="43"/>
  <c r="I560" i="43"/>
  <c r="J560" i="43"/>
  <c r="K560" i="43"/>
  <c r="L560" i="43"/>
  <c r="M560" i="43"/>
  <c r="N560" i="43"/>
  <c r="O560" i="43"/>
  <c r="P560" i="43"/>
  <c r="Q560" i="43"/>
  <c r="R560" i="43"/>
  <c r="S560" i="43"/>
  <c r="F561" i="43"/>
  <c r="G561" i="43"/>
  <c r="H561" i="43"/>
  <c r="I561" i="43"/>
  <c r="J561" i="43"/>
  <c r="K561" i="43"/>
  <c r="L561" i="43"/>
  <c r="M561" i="43"/>
  <c r="N561" i="43"/>
  <c r="O561" i="43"/>
  <c r="P561" i="43"/>
  <c r="Q561" i="43"/>
  <c r="R561" i="43"/>
  <c r="S561" i="43"/>
  <c r="E561" i="43"/>
  <c r="E560" i="43"/>
  <c r="F944" i="43" l="1"/>
  <c r="E944" i="43"/>
  <c r="G918" i="43" l="1"/>
  <c r="F918" i="43"/>
  <c r="H918" i="43"/>
  <c r="I918" i="43"/>
  <c r="J918" i="43"/>
  <c r="K918" i="43"/>
  <c r="L918" i="43"/>
  <c r="M918" i="43"/>
  <c r="N918" i="43"/>
  <c r="O918" i="43"/>
  <c r="P918" i="43"/>
  <c r="Q918" i="43"/>
  <c r="R918" i="43"/>
  <c r="S918" i="43"/>
  <c r="E918" i="43"/>
  <c r="F986" i="43" l="1"/>
  <c r="G986" i="43"/>
  <c r="H986" i="43"/>
  <c r="I986" i="43"/>
  <c r="J986" i="43"/>
  <c r="K986" i="43"/>
  <c r="L986" i="43"/>
  <c r="M986" i="43"/>
  <c r="N986" i="43"/>
  <c r="O986" i="43"/>
  <c r="P986" i="43"/>
  <c r="Q986" i="43"/>
  <c r="R986" i="43"/>
  <c r="S986" i="43"/>
  <c r="F987" i="43"/>
  <c r="G987" i="43"/>
  <c r="H987" i="43"/>
  <c r="I987" i="43"/>
  <c r="J987" i="43"/>
  <c r="K987" i="43"/>
  <c r="L987" i="43"/>
  <c r="M987" i="43"/>
  <c r="N987" i="43"/>
  <c r="O987" i="43"/>
  <c r="P987" i="43"/>
  <c r="Q987" i="43"/>
  <c r="R987" i="43"/>
  <c r="S987" i="43"/>
  <c r="E987" i="43"/>
  <c r="E986" i="43"/>
  <c r="E1085" i="43" l="1"/>
  <c r="G876" i="43" l="1"/>
  <c r="F876" i="43"/>
  <c r="E876" i="43"/>
  <c r="O780" i="43" l="1"/>
  <c r="G780" i="43"/>
  <c r="S780" i="43"/>
  <c r="R780" i="43"/>
  <c r="Q780" i="43"/>
  <c r="P780" i="43"/>
  <c r="N780" i="43"/>
  <c r="M780" i="43"/>
  <c r="L780" i="43"/>
  <c r="J780" i="43"/>
  <c r="I780" i="43"/>
  <c r="H780" i="43"/>
  <c r="F780" i="43"/>
  <c r="E780" i="43"/>
  <c r="G731" i="43"/>
  <c r="K730" i="43"/>
  <c r="S731" i="43"/>
  <c r="R731" i="43"/>
  <c r="Q731" i="43"/>
  <c r="P731" i="43"/>
  <c r="O731" i="43"/>
  <c r="N731" i="43"/>
  <c r="M731" i="43"/>
  <c r="L731" i="43"/>
  <c r="J731" i="43"/>
  <c r="I731" i="43"/>
  <c r="H731" i="43"/>
  <c r="F731" i="43"/>
  <c r="E731" i="43"/>
  <c r="S730" i="43"/>
  <c r="R730" i="43"/>
  <c r="Q730" i="43"/>
  <c r="P730" i="43"/>
  <c r="O730" i="43"/>
  <c r="N730" i="43"/>
  <c r="M730" i="43"/>
  <c r="L730" i="43"/>
  <c r="J730" i="43"/>
  <c r="I730" i="43"/>
  <c r="H730" i="43"/>
  <c r="F730" i="43"/>
  <c r="E730" i="43"/>
  <c r="K780" i="43" l="1"/>
  <c r="G730" i="43"/>
  <c r="K731" i="43"/>
  <c r="S1176" i="43" l="1"/>
  <c r="R1176" i="43"/>
  <c r="Q1176" i="43"/>
  <c r="P1176" i="43"/>
  <c r="O1176" i="43"/>
  <c r="N1176" i="43"/>
  <c r="M1176" i="43"/>
  <c r="L1176" i="43"/>
  <c r="K1176" i="43"/>
  <c r="J1176" i="43"/>
  <c r="I1176" i="43"/>
  <c r="H1176" i="43"/>
  <c r="G1176" i="43"/>
  <c r="F1176" i="43"/>
  <c r="E1176" i="43"/>
  <c r="E1045" i="43"/>
  <c r="F1064" i="43" l="1"/>
  <c r="H1064" i="43"/>
  <c r="I1064" i="43"/>
  <c r="L1064" i="43"/>
  <c r="M1064" i="43"/>
  <c r="N1064" i="43"/>
  <c r="P1064" i="43"/>
  <c r="Q1064" i="43"/>
  <c r="R1064" i="43"/>
  <c r="S1064" i="43"/>
  <c r="E1064" i="43"/>
  <c r="O1063" i="43"/>
  <c r="O1064" i="43" s="1"/>
  <c r="J1063" i="43"/>
  <c r="J1064" i="43" s="1"/>
  <c r="G1063" i="43"/>
  <c r="K1063" i="43" l="1"/>
  <c r="K1064" i="43" s="1"/>
  <c r="G1064" i="43"/>
  <c r="E1066" i="43"/>
  <c r="O846" i="43" l="1"/>
  <c r="J846" i="43"/>
  <c r="G846" i="43"/>
  <c r="E812" i="43"/>
  <c r="F812" i="43"/>
  <c r="G812" i="43"/>
  <c r="H812" i="43"/>
  <c r="I812" i="43"/>
  <c r="J812" i="43"/>
  <c r="K812" i="43"/>
  <c r="L812" i="43"/>
  <c r="M812" i="43"/>
  <c r="N812" i="43"/>
  <c r="O812" i="43"/>
  <c r="P812" i="43"/>
  <c r="Q812" i="43"/>
  <c r="R812" i="43"/>
  <c r="S812" i="43"/>
  <c r="O806" i="43"/>
  <c r="O807" i="43" s="1"/>
  <c r="J806" i="43"/>
  <c r="J807" i="43" s="1"/>
  <c r="G806" i="43"/>
  <c r="G807" i="43" s="1"/>
  <c r="S807" i="43"/>
  <c r="R807" i="43"/>
  <c r="Q807" i="43"/>
  <c r="P807" i="43"/>
  <c r="N807" i="43"/>
  <c r="M807" i="43"/>
  <c r="L807" i="43"/>
  <c r="I807" i="43"/>
  <c r="H807" i="43"/>
  <c r="F807" i="43"/>
  <c r="E807" i="43"/>
  <c r="E748" i="43"/>
  <c r="E141" i="43"/>
  <c r="G115" i="43"/>
  <c r="G141" i="43"/>
  <c r="F141" i="43"/>
  <c r="H141" i="43"/>
  <c r="I141" i="43"/>
  <c r="J141" i="43"/>
  <c r="K141" i="43"/>
  <c r="L141" i="43"/>
  <c r="M141" i="43"/>
  <c r="N141" i="43"/>
  <c r="O141" i="43"/>
  <c r="P141" i="43"/>
  <c r="Q141" i="43"/>
  <c r="R141" i="43"/>
  <c r="S141" i="43"/>
  <c r="G304" i="43"/>
  <c r="F378" i="43"/>
  <c r="G378" i="43"/>
  <c r="H378" i="43"/>
  <c r="I378" i="43"/>
  <c r="J378" i="43"/>
  <c r="K378" i="43"/>
  <c r="L378" i="43"/>
  <c r="M378" i="43"/>
  <c r="N378" i="43"/>
  <c r="O378" i="43"/>
  <c r="P378" i="43"/>
  <c r="Q378" i="43"/>
  <c r="R378" i="43"/>
  <c r="S378" i="43"/>
  <c r="E378" i="43"/>
  <c r="G572" i="43"/>
  <c r="G636" i="43"/>
  <c r="L748" i="43"/>
  <c r="M748" i="43"/>
  <c r="N748" i="43"/>
  <c r="P748" i="43"/>
  <c r="Q748" i="43"/>
  <c r="R748" i="43"/>
  <c r="S748" i="43"/>
  <c r="F748" i="43"/>
  <c r="H748" i="43"/>
  <c r="I748" i="43"/>
  <c r="O747" i="43"/>
  <c r="O748" i="43" s="1"/>
  <c r="J747" i="43"/>
  <c r="J748" i="43" s="1"/>
  <c r="G747" i="43"/>
  <c r="E301" i="43"/>
  <c r="O462" i="43"/>
  <c r="O464" i="43" s="1"/>
  <c r="J462" i="43"/>
  <c r="G462" i="43"/>
  <c r="G464" i="43" s="1"/>
  <c r="O461" i="43"/>
  <c r="O463" i="43" s="1"/>
  <c r="J461" i="43"/>
  <c r="J463" i="43" s="1"/>
  <c r="G461" i="43"/>
  <c r="G463" i="43" s="1"/>
  <c r="S464" i="43"/>
  <c r="R464" i="43"/>
  <c r="Q464" i="43"/>
  <c r="P464" i="43"/>
  <c r="N464" i="43"/>
  <c r="M464" i="43"/>
  <c r="L464" i="43"/>
  <c r="J464" i="43"/>
  <c r="I464" i="43"/>
  <c r="H464" i="43"/>
  <c r="F464" i="43"/>
  <c r="E464" i="43"/>
  <c r="S463" i="43"/>
  <c r="R463" i="43"/>
  <c r="Q463" i="43"/>
  <c r="P463" i="43"/>
  <c r="N463" i="43"/>
  <c r="M463" i="43"/>
  <c r="L463" i="43"/>
  <c r="I463" i="43"/>
  <c r="H463" i="43"/>
  <c r="F463" i="43"/>
  <c r="E463" i="43"/>
  <c r="K747" i="43" l="1"/>
  <c r="K748" i="43" s="1"/>
  <c r="K461" i="43"/>
  <c r="K463" i="43" s="1"/>
  <c r="K846" i="43"/>
  <c r="G748" i="43"/>
  <c r="K806" i="43"/>
  <c r="K807" i="43" s="1"/>
  <c r="K462" i="43"/>
  <c r="K464" i="43" s="1"/>
  <c r="I229" i="43" l="1"/>
  <c r="H101" i="43"/>
  <c r="I101" i="43"/>
  <c r="H102" i="43"/>
  <c r="I102" i="43"/>
  <c r="H105" i="43"/>
  <c r="I105" i="43"/>
  <c r="H106" i="43"/>
  <c r="I106" i="43"/>
  <c r="F1183" i="43" l="1"/>
  <c r="F1185" i="43" s="1"/>
  <c r="G1183" i="43"/>
  <c r="G1185" i="43" s="1"/>
  <c r="H1183" i="43"/>
  <c r="H1185" i="43" s="1"/>
  <c r="I1183" i="43"/>
  <c r="I1185" i="43" s="1"/>
  <c r="J1183" i="43"/>
  <c r="J1185" i="43" s="1"/>
  <c r="K1183" i="43"/>
  <c r="K1185" i="43" s="1"/>
  <c r="L1183" i="43"/>
  <c r="L1185" i="43" s="1"/>
  <c r="M1183" i="43"/>
  <c r="M1185" i="43" s="1"/>
  <c r="N1183" i="43"/>
  <c r="N1185" i="43" s="1"/>
  <c r="O1183" i="43"/>
  <c r="O1185" i="43" s="1"/>
  <c r="P1183" i="43"/>
  <c r="P1185" i="43" s="1"/>
  <c r="Q1183" i="43"/>
  <c r="Q1185" i="43" s="1"/>
  <c r="R1183" i="43"/>
  <c r="R1185" i="43" s="1"/>
  <c r="S1183" i="43"/>
  <c r="S1185" i="43" s="1"/>
  <c r="E1183" i="43"/>
  <c r="E1185" i="43" s="1"/>
  <c r="E214" i="43" l="1"/>
  <c r="F101" i="43" l="1"/>
  <c r="F102" i="43"/>
  <c r="E102" i="43"/>
  <c r="I230" i="43"/>
  <c r="Q59" i="43" l="1"/>
  <c r="N59" i="43"/>
  <c r="H59" i="43"/>
  <c r="I59" i="43"/>
  <c r="F59" i="43"/>
  <c r="S673" i="43" l="1"/>
  <c r="R673" i="43"/>
  <c r="Q673" i="43"/>
  <c r="P673" i="43"/>
  <c r="O673" i="43"/>
  <c r="N673" i="43"/>
  <c r="M673" i="43"/>
  <c r="L673" i="43"/>
  <c r="K673" i="43"/>
  <c r="J673" i="43"/>
  <c r="I673" i="43"/>
  <c r="H673" i="43"/>
  <c r="G673" i="43"/>
  <c r="F673" i="43"/>
  <c r="E673" i="43"/>
  <c r="S672" i="43"/>
  <c r="R672" i="43"/>
  <c r="Q672" i="43"/>
  <c r="P672" i="43"/>
  <c r="O672" i="43"/>
  <c r="N672" i="43"/>
  <c r="M672" i="43"/>
  <c r="L672" i="43"/>
  <c r="K672" i="43"/>
  <c r="J672" i="43"/>
  <c r="I672" i="43"/>
  <c r="H672" i="43"/>
  <c r="G672" i="43"/>
  <c r="F672" i="43"/>
  <c r="E672" i="43"/>
  <c r="S677" i="43"/>
  <c r="R677" i="43"/>
  <c r="Q677" i="43"/>
  <c r="P677" i="43"/>
  <c r="O677" i="43"/>
  <c r="N677" i="43"/>
  <c r="M677" i="43"/>
  <c r="L677" i="43"/>
  <c r="K677" i="43"/>
  <c r="J677" i="43"/>
  <c r="I677" i="43"/>
  <c r="H677" i="43"/>
  <c r="G677" i="43"/>
  <c r="F677" i="43"/>
  <c r="E677" i="43"/>
  <c r="S676" i="43"/>
  <c r="R676" i="43"/>
  <c r="Q676" i="43"/>
  <c r="P676" i="43"/>
  <c r="O676" i="43"/>
  <c r="N676" i="43"/>
  <c r="M676" i="43"/>
  <c r="L676" i="43"/>
  <c r="K676" i="43"/>
  <c r="J676" i="43"/>
  <c r="I676" i="43"/>
  <c r="H676" i="43"/>
  <c r="G676" i="43"/>
  <c r="F676" i="43"/>
  <c r="E676" i="43"/>
  <c r="S685" i="43"/>
  <c r="R685" i="43"/>
  <c r="Q685" i="43"/>
  <c r="P685" i="43"/>
  <c r="O685" i="43"/>
  <c r="N685" i="43"/>
  <c r="M685" i="43"/>
  <c r="L685" i="43"/>
  <c r="K685" i="43"/>
  <c r="J685" i="43"/>
  <c r="I685" i="43"/>
  <c r="H685" i="43"/>
  <c r="G685" i="43"/>
  <c r="F685" i="43"/>
  <c r="E685" i="43"/>
  <c r="S684" i="43"/>
  <c r="R684" i="43"/>
  <c r="Q684" i="43"/>
  <c r="P684" i="43"/>
  <c r="O684" i="43"/>
  <c r="N684" i="43"/>
  <c r="M684" i="43"/>
  <c r="L684" i="43"/>
  <c r="K684" i="43"/>
  <c r="J684" i="43"/>
  <c r="I684" i="43"/>
  <c r="H684" i="43"/>
  <c r="G684" i="43"/>
  <c r="F684" i="43"/>
  <c r="E684" i="43"/>
  <c r="R687" i="43" l="1"/>
  <c r="K688" i="43"/>
  <c r="O13" i="43" l="1"/>
  <c r="E13" i="43"/>
  <c r="F13" i="43"/>
  <c r="G13" i="43"/>
  <c r="H13" i="43"/>
  <c r="I13" i="43"/>
  <c r="J13" i="43"/>
  <c r="L13" i="43"/>
  <c r="M13" i="43"/>
  <c r="N13" i="43"/>
  <c r="P13" i="43"/>
  <c r="Q13" i="43"/>
  <c r="R13" i="43"/>
  <c r="S13" i="43"/>
  <c r="E14" i="43"/>
  <c r="F14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G19" i="43"/>
  <c r="O19" i="43"/>
  <c r="G20" i="43"/>
  <c r="O20" i="43"/>
  <c r="E19" i="43"/>
  <c r="F19" i="43"/>
  <c r="H19" i="43"/>
  <c r="I19" i="43"/>
  <c r="L19" i="43"/>
  <c r="M19" i="43"/>
  <c r="N19" i="43"/>
  <c r="P19" i="43"/>
  <c r="Q19" i="43"/>
  <c r="R19" i="43"/>
  <c r="S19" i="43"/>
  <c r="E20" i="43"/>
  <c r="F20" i="43"/>
  <c r="H20" i="43"/>
  <c r="I20" i="43"/>
  <c r="L20" i="43"/>
  <c r="M20" i="43"/>
  <c r="N20" i="43"/>
  <c r="P20" i="43"/>
  <c r="Q20" i="43"/>
  <c r="R20" i="43"/>
  <c r="S20" i="43"/>
  <c r="E31" i="43"/>
  <c r="F31" i="43"/>
  <c r="G31" i="43"/>
  <c r="H31" i="43"/>
  <c r="I31" i="43"/>
  <c r="J31" i="43"/>
  <c r="L31" i="43"/>
  <c r="M31" i="43"/>
  <c r="N31" i="43"/>
  <c r="O31" i="43"/>
  <c r="P31" i="43"/>
  <c r="Q31" i="43"/>
  <c r="R31" i="43"/>
  <c r="S31" i="43"/>
  <c r="E32" i="43"/>
  <c r="F32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E44" i="43"/>
  <c r="F44" i="43"/>
  <c r="G44" i="43"/>
  <c r="H44" i="43"/>
  <c r="I44" i="43"/>
  <c r="J44" i="43"/>
  <c r="K44" i="43"/>
  <c r="L44" i="43"/>
  <c r="M44" i="43"/>
  <c r="N44" i="43"/>
  <c r="O44" i="43"/>
  <c r="P44" i="43"/>
  <c r="Q44" i="43"/>
  <c r="R44" i="43"/>
  <c r="S44" i="43"/>
  <c r="E58" i="43"/>
  <c r="F58" i="43"/>
  <c r="G58" i="43"/>
  <c r="H58" i="43"/>
  <c r="I58" i="43"/>
  <c r="J58" i="43"/>
  <c r="K58" i="43"/>
  <c r="L58" i="43"/>
  <c r="M58" i="43"/>
  <c r="N58" i="43"/>
  <c r="O58" i="43"/>
  <c r="P58" i="43"/>
  <c r="Q58" i="43"/>
  <c r="R58" i="43"/>
  <c r="S58" i="43"/>
  <c r="E59" i="43"/>
  <c r="G59" i="43"/>
  <c r="J59" i="43"/>
  <c r="K59" i="43"/>
  <c r="L59" i="43"/>
  <c r="M59" i="43"/>
  <c r="O59" i="43"/>
  <c r="P59" i="43"/>
  <c r="R59" i="43"/>
  <c r="S59" i="43"/>
  <c r="K64" i="43"/>
  <c r="O64" i="43"/>
  <c r="G65" i="43"/>
  <c r="O65" i="43"/>
  <c r="E64" i="43"/>
  <c r="F64" i="43"/>
  <c r="H64" i="43"/>
  <c r="I64" i="43"/>
  <c r="J64" i="43"/>
  <c r="L64" i="43"/>
  <c r="M64" i="43"/>
  <c r="N64" i="43"/>
  <c r="P64" i="43"/>
  <c r="Q64" i="43"/>
  <c r="R64" i="43"/>
  <c r="S64" i="43"/>
  <c r="E65" i="43"/>
  <c r="F65" i="43"/>
  <c r="H65" i="43"/>
  <c r="I65" i="43"/>
  <c r="J65" i="43"/>
  <c r="L65" i="43"/>
  <c r="M65" i="43"/>
  <c r="N65" i="43"/>
  <c r="P65" i="43"/>
  <c r="Q65" i="43"/>
  <c r="R65" i="43"/>
  <c r="S65" i="43"/>
  <c r="O80" i="43"/>
  <c r="E80" i="43"/>
  <c r="H80" i="43"/>
  <c r="I80" i="43"/>
  <c r="J80" i="43"/>
  <c r="L80" i="43"/>
  <c r="M80" i="43"/>
  <c r="N80" i="43"/>
  <c r="P80" i="43"/>
  <c r="Q80" i="43"/>
  <c r="R80" i="43"/>
  <c r="S80" i="43"/>
  <c r="E81" i="43"/>
  <c r="G81" i="43"/>
  <c r="H81" i="43"/>
  <c r="I81" i="43"/>
  <c r="J81" i="43"/>
  <c r="K81" i="43"/>
  <c r="L81" i="43"/>
  <c r="M81" i="43"/>
  <c r="N81" i="43"/>
  <c r="O81" i="43"/>
  <c r="P81" i="43"/>
  <c r="Q81" i="43"/>
  <c r="R81" i="43"/>
  <c r="S81" i="43"/>
  <c r="E88" i="43"/>
  <c r="F88" i="43"/>
  <c r="G88" i="43"/>
  <c r="H88" i="43"/>
  <c r="I88" i="43"/>
  <c r="J88" i="43"/>
  <c r="K88" i="43"/>
  <c r="L88" i="43"/>
  <c r="M88" i="43"/>
  <c r="N88" i="43"/>
  <c r="O88" i="43"/>
  <c r="P88" i="43"/>
  <c r="Q88" i="43"/>
  <c r="R88" i="43"/>
  <c r="S88" i="43"/>
  <c r="E89" i="43"/>
  <c r="F89" i="43"/>
  <c r="G89" i="43"/>
  <c r="H89" i="43"/>
  <c r="I89" i="43"/>
  <c r="J89" i="43"/>
  <c r="K89" i="43"/>
  <c r="L89" i="43"/>
  <c r="M89" i="43"/>
  <c r="N89" i="43"/>
  <c r="O89" i="43"/>
  <c r="P89" i="43"/>
  <c r="Q89" i="43"/>
  <c r="R89" i="43"/>
  <c r="S89" i="43"/>
  <c r="G101" i="43"/>
  <c r="E101" i="43"/>
  <c r="J101" i="43"/>
  <c r="L101" i="43"/>
  <c r="M101" i="43"/>
  <c r="N101" i="43"/>
  <c r="O101" i="43"/>
  <c r="P101" i="43"/>
  <c r="Q101" i="43"/>
  <c r="R101" i="43"/>
  <c r="S101" i="43"/>
  <c r="G102" i="43"/>
  <c r="J102" i="43"/>
  <c r="K102" i="43"/>
  <c r="L102" i="43"/>
  <c r="M102" i="43"/>
  <c r="N102" i="43"/>
  <c r="O102" i="43"/>
  <c r="P102" i="43"/>
  <c r="Q102" i="43"/>
  <c r="R102" i="43"/>
  <c r="S102" i="43"/>
  <c r="E105" i="43"/>
  <c r="F105" i="43"/>
  <c r="G105" i="43"/>
  <c r="J105" i="43"/>
  <c r="K105" i="43"/>
  <c r="L105" i="43"/>
  <c r="M105" i="43"/>
  <c r="N105" i="43"/>
  <c r="O105" i="43"/>
  <c r="P105" i="43"/>
  <c r="Q105" i="43"/>
  <c r="R105" i="43"/>
  <c r="S105" i="43"/>
  <c r="E106" i="43"/>
  <c r="F106" i="43"/>
  <c r="G106" i="43"/>
  <c r="J106" i="43"/>
  <c r="K106" i="43"/>
  <c r="L106" i="43"/>
  <c r="M106" i="43"/>
  <c r="N106" i="43"/>
  <c r="O106" i="43"/>
  <c r="P106" i="43"/>
  <c r="Q106" i="43"/>
  <c r="R106" i="43"/>
  <c r="S106" i="43"/>
  <c r="K116" i="43"/>
  <c r="O116" i="43"/>
  <c r="E115" i="43"/>
  <c r="F115" i="43"/>
  <c r="H115" i="43"/>
  <c r="I115" i="43"/>
  <c r="J115" i="43"/>
  <c r="L115" i="43"/>
  <c r="M115" i="43"/>
  <c r="N115" i="43"/>
  <c r="P115" i="43"/>
  <c r="Q115" i="43"/>
  <c r="R115" i="43"/>
  <c r="S115" i="43"/>
  <c r="E116" i="43"/>
  <c r="F116" i="43"/>
  <c r="H116" i="43"/>
  <c r="I116" i="43"/>
  <c r="J116" i="43"/>
  <c r="L116" i="43"/>
  <c r="M116" i="43"/>
  <c r="N116" i="43"/>
  <c r="P116" i="43"/>
  <c r="Q116" i="43"/>
  <c r="R116" i="43"/>
  <c r="S116" i="43"/>
  <c r="E123" i="43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K134" i="43"/>
  <c r="E134" i="43"/>
  <c r="F134" i="43"/>
  <c r="H134" i="43"/>
  <c r="I134" i="43"/>
  <c r="J134" i="43"/>
  <c r="L134" i="43"/>
  <c r="M134" i="43"/>
  <c r="N134" i="43"/>
  <c r="O134" i="43"/>
  <c r="P134" i="43"/>
  <c r="Q134" i="43"/>
  <c r="R134" i="43"/>
  <c r="S134" i="43"/>
  <c r="E136" i="43"/>
  <c r="F136" i="43"/>
  <c r="G136" i="43"/>
  <c r="H136" i="43"/>
  <c r="I136" i="43"/>
  <c r="J136" i="43"/>
  <c r="K136" i="43"/>
  <c r="L136" i="43"/>
  <c r="M136" i="43"/>
  <c r="N136" i="43"/>
  <c r="O136" i="43"/>
  <c r="P136" i="43"/>
  <c r="Q136" i="43"/>
  <c r="R136" i="43"/>
  <c r="S136" i="43"/>
  <c r="E145" i="43"/>
  <c r="F145" i="43"/>
  <c r="G145" i="43"/>
  <c r="H145" i="43"/>
  <c r="I145" i="43"/>
  <c r="J145" i="43"/>
  <c r="K145" i="43"/>
  <c r="L145" i="43"/>
  <c r="M145" i="43"/>
  <c r="N145" i="43"/>
  <c r="O145" i="43"/>
  <c r="P145" i="43"/>
  <c r="Q145" i="43"/>
  <c r="R145" i="43"/>
  <c r="S145" i="43"/>
  <c r="E153" i="43"/>
  <c r="E155" i="43" s="1"/>
  <c r="F153" i="43"/>
  <c r="F155" i="43" s="1"/>
  <c r="G153" i="43"/>
  <c r="G155" i="43" s="1"/>
  <c r="H153" i="43"/>
  <c r="H155" i="43" s="1"/>
  <c r="I153" i="43"/>
  <c r="I155" i="43" s="1"/>
  <c r="J153" i="43"/>
  <c r="J155" i="43" s="1"/>
  <c r="K153" i="43"/>
  <c r="K155" i="43" s="1"/>
  <c r="L153" i="43"/>
  <c r="L155" i="43" s="1"/>
  <c r="M153" i="43"/>
  <c r="M155" i="43" s="1"/>
  <c r="N153" i="43"/>
  <c r="N155" i="43" s="1"/>
  <c r="O153" i="43"/>
  <c r="O155" i="43" s="1"/>
  <c r="P153" i="43"/>
  <c r="Q153" i="43"/>
  <c r="Q155" i="43" s="1"/>
  <c r="R153" i="43"/>
  <c r="R155" i="43" s="1"/>
  <c r="S153" i="43"/>
  <c r="S155" i="43" s="1"/>
  <c r="P155" i="43"/>
  <c r="E162" i="43"/>
  <c r="F162" i="43"/>
  <c r="G162" i="43"/>
  <c r="H162" i="43"/>
  <c r="I162" i="43"/>
  <c r="J162" i="43"/>
  <c r="K162" i="43"/>
  <c r="L162" i="43"/>
  <c r="M162" i="43"/>
  <c r="N162" i="43"/>
  <c r="O162" i="43"/>
  <c r="P162" i="43"/>
  <c r="Q162" i="43"/>
  <c r="R162" i="43"/>
  <c r="S162" i="43"/>
  <c r="E163" i="43"/>
  <c r="F163" i="43"/>
  <c r="G163" i="43"/>
  <c r="H163" i="43"/>
  <c r="I163" i="43"/>
  <c r="J163" i="43"/>
  <c r="K163" i="43"/>
  <c r="L163" i="43"/>
  <c r="M163" i="43"/>
  <c r="N163" i="43"/>
  <c r="O163" i="43"/>
  <c r="P163" i="43"/>
  <c r="Q163" i="43"/>
  <c r="R163" i="43"/>
  <c r="S163" i="43"/>
  <c r="E168" i="43"/>
  <c r="F168" i="43"/>
  <c r="G168" i="43"/>
  <c r="H168" i="43"/>
  <c r="I168" i="43"/>
  <c r="J168" i="43"/>
  <c r="K168" i="43"/>
  <c r="L168" i="43"/>
  <c r="M168" i="43"/>
  <c r="N168" i="43"/>
  <c r="O168" i="43"/>
  <c r="P168" i="43"/>
  <c r="Q168" i="43"/>
  <c r="R168" i="43"/>
  <c r="S168" i="43"/>
  <c r="E169" i="43"/>
  <c r="F169" i="43"/>
  <c r="G169" i="43"/>
  <c r="H169" i="43"/>
  <c r="I169" i="43"/>
  <c r="J169" i="43"/>
  <c r="K169" i="43"/>
  <c r="L169" i="43"/>
  <c r="M169" i="43"/>
  <c r="N169" i="43"/>
  <c r="O169" i="43"/>
  <c r="P169" i="43"/>
  <c r="Q169" i="43"/>
  <c r="R169" i="43"/>
  <c r="S169" i="43"/>
  <c r="E172" i="43"/>
  <c r="F172" i="43"/>
  <c r="G172" i="43"/>
  <c r="H172" i="43"/>
  <c r="I172" i="43"/>
  <c r="J172" i="43"/>
  <c r="K172" i="43"/>
  <c r="L172" i="43"/>
  <c r="M172" i="43"/>
  <c r="N172" i="43"/>
  <c r="O172" i="43"/>
  <c r="P172" i="43"/>
  <c r="Q172" i="43"/>
  <c r="R172" i="43"/>
  <c r="S172" i="43"/>
  <c r="E173" i="43"/>
  <c r="F173" i="43"/>
  <c r="G173" i="43"/>
  <c r="H173" i="43"/>
  <c r="I173" i="43"/>
  <c r="J173" i="43"/>
  <c r="K173" i="43"/>
  <c r="L173" i="43"/>
  <c r="M173" i="43"/>
  <c r="N173" i="43"/>
  <c r="O173" i="43"/>
  <c r="P173" i="43"/>
  <c r="Q173" i="43"/>
  <c r="R173" i="43"/>
  <c r="S173" i="43"/>
  <c r="E183" i="43"/>
  <c r="E186" i="43" s="1"/>
  <c r="F183" i="43"/>
  <c r="F186" i="43" s="1"/>
  <c r="G183" i="43"/>
  <c r="G186" i="43" s="1"/>
  <c r="H183" i="43"/>
  <c r="H186" i="43" s="1"/>
  <c r="I183" i="43"/>
  <c r="I186" i="43" s="1"/>
  <c r="J183" i="43"/>
  <c r="J186" i="43" s="1"/>
  <c r="K183" i="43"/>
  <c r="K186" i="43" s="1"/>
  <c r="L183" i="43"/>
  <c r="L186" i="43" s="1"/>
  <c r="M183" i="43"/>
  <c r="M186" i="43" s="1"/>
  <c r="N183" i="43"/>
  <c r="N186" i="43" s="1"/>
  <c r="O183" i="43"/>
  <c r="O186" i="43" s="1"/>
  <c r="P183" i="43"/>
  <c r="P186" i="43" s="1"/>
  <c r="Q183" i="43"/>
  <c r="Q186" i="43" s="1"/>
  <c r="R183" i="43"/>
  <c r="R186" i="43" s="1"/>
  <c r="S183" i="43"/>
  <c r="S186" i="43" s="1"/>
  <c r="E184" i="43"/>
  <c r="E187" i="43" s="1"/>
  <c r="F184" i="43"/>
  <c r="F187" i="43" s="1"/>
  <c r="G184" i="43"/>
  <c r="G187" i="43" s="1"/>
  <c r="H184" i="43"/>
  <c r="H187" i="43" s="1"/>
  <c r="I184" i="43"/>
  <c r="I187" i="43" s="1"/>
  <c r="J184" i="43"/>
  <c r="J187" i="43" s="1"/>
  <c r="K184" i="43"/>
  <c r="K187" i="43" s="1"/>
  <c r="L184" i="43"/>
  <c r="L187" i="43" s="1"/>
  <c r="M184" i="43"/>
  <c r="M187" i="43" s="1"/>
  <c r="N184" i="43"/>
  <c r="N187" i="43" s="1"/>
  <c r="O184" i="43"/>
  <c r="O187" i="43" s="1"/>
  <c r="P184" i="43"/>
  <c r="P187" i="43" s="1"/>
  <c r="Q184" i="43"/>
  <c r="Q187" i="43" s="1"/>
  <c r="R184" i="43"/>
  <c r="R187" i="43" s="1"/>
  <c r="S184" i="43"/>
  <c r="S187" i="43" s="1"/>
  <c r="E193" i="43"/>
  <c r="E195" i="43" s="1"/>
  <c r="F193" i="43"/>
  <c r="F195" i="43" s="1"/>
  <c r="G193" i="43"/>
  <c r="G195" i="43" s="1"/>
  <c r="H193" i="43"/>
  <c r="I193" i="43"/>
  <c r="I195" i="43" s="1"/>
  <c r="J193" i="43"/>
  <c r="J195" i="43" s="1"/>
  <c r="K193" i="43"/>
  <c r="K195" i="43" s="1"/>
  <c r="L193" i="43"/>
  <c r="L195" i="43" s="1"/>
  <c r="M193" i="43"/>
  <c r="N193" i="43"/>
  <c r="N195" i="43" s="1"/>
  <c r="O193" i="43"/>
  <c r="O195" i="43" s="1"/>
  <c r="P193" i="43"/>
  <c r="P195" i="43" s="1"/>
  <c r="Q193" i="43"/>
  <c r="Q195" i="43" s="1"/>
  <c r="R193" i="43"/>
  <c r="R195" i="43" s="1"/>
  <c r="S193" i="43"/>
  <c r="S195" i="43" s="1"/>
  <c r="H195" i="43"/>
  <c r="M195" i="43"/>
  <c r="E201" i="43"/>
  <c r="F201" i="43"/>
  <c r="G201" i="43"/>
  <c r="H201" i="43"/>
  <c r="I201" i="43"/>
  <c r="J201" i="43"/>
  <c r="K201" i="43"/>
  <c r="L201" i="43"/>
  <c r="M201" i="43"/>
  <c r="N201" i="43"/>
  <c r="O201" i="43"/>
  <c r="P201" i="43"/>
  <c r="Q201" i="43"/>
  <c r="R201" i="43"/>
  <c r="S201" i="43"/>
  <c r="E203" i="43"/>
  <c r="F203" i="43"/>
  <c r="G203" i="43"/>
  <c r="H203" i="43"/>
  <c r="I203" i="43"/>
  <c r="J203" i="43"/>
  <c r="K203" i="43"/>
  <c r="L203" i="43"/>
  <c r="M203" i="43"/>
  <c r="N203" i="43"/>
  <c r="O203" i="43"/>
  <c r="P203" i="43"/>
  <c r="Q203" i="43"/>
  <c r="R203" i="43"/>
  <c r="S203" i="43"/>
  <c r="E212" i="43"/>
  <c r="E216" i="43" s="1"/>
  <c r="F212" i="43"/>
  <c r="H212" i="43"/>
  <c r="I212" i="43"/>
  <c r="J212" i="43"/>
  <c r="L212" i="43"/>
  <c r="M212" i="43"/>
  <c r="N212" i="43"/>
  <c r="O212" i="43"/>
  <c r="P212" i="43"/>
  <c r="Q212" i="43"/>
  <c r="R212" i="43"/>
  <c r="S212" i="43"/>
  <c r="F214" i="43"/>
  <c r="G214" i="43"/>
  <c r="H214" i="43"/>
  <c r="I214" i="43"/>
  <c r="J214" i="43"/>
  <c r="K214" i="43"/>
  <c r="L214" i="43"/>
  <c r="M214" i="43"/>
  <c r="N214" i="43"/>
  <c r="O214" i="43"/>
  <c r="P214" i="43"/>
  <c r="Q214" i="43"/>
  <c r="R214" i="43"/>
  <c r="S214" i="43"/>
  <c r="G230" i="43"/>
  <c r="K230" i="43"/>
  <c r="K231" i="43"/>
  <c r="O231" i="43"/>
  <c r="G232" i="43"/>
  <c r="S232" i="43"/>
  <c r="E229" i="43"/>
  <c r="F229" i="43"/>
  <c r="H229" i="43"/>
  <c r="J229" i="43"/>
  <c r="L229" i="43"/>
  <c r="M229" i="43"/>
  <c r="N229" i="43"/>
  <c r="O229" i="43"/>
  <c r="P229" i="43"/>
  <c r="Q229" i="43"/>
  <c r="R229" i="43"/>
  <c r="S229" i="43"/>
  <c r="E230" i="43"/>
  <c r="F230" i="43"/>
  <c r="H230" i="43"/>
  <c r="J230" i="43"/>
  <c r="L230" i="43"/>
  <c r="M230" i="43"/>
  <c r="N230" i="43"/>
  <c r="O230" i="43"/>
  <c r="P230" i="43"/>
  <c r="Q230" i="43"/>
  <c r="R230" i="43"/>
  <c r="S230" i="43"/>
  <c r="E231" i="43"/>
  <c r="F231" i="43"/>
  <c r="G231" i="43"/>
  <c r="H231" i="43"/>
  <c r="I231" i="43"/>
  <c r="J231" i="43"/>
  <c r="L231" i="43"/>
  <c r="M231" i="43"/>
  <c r="N231" i="43"/>
  <c r="P231" i="43"/>
  <c r="Q231" i="43"/>
  <c r="R231" i="43"/>
  <c r="S231" i="43"/>
  <c r="E232" i="43"/>
  <c r="F232" i="43"/>
  <c r="H232" i="43"/>
  <c r="I232" i="43"/>
  <c r="J232" i="43"/>
  <c r="P232" i="43"/>
  <c r="Q232" i="43"/>
  <c r="R232" i="43"/>
  <c r="O241" i="43"/>
  <c r="O242" i="43"/>
  <c r="K243" i="43"/>
  <c r="O243" i="43"/>
  <c r="O244" i="43"/>
  <c r="E241" i="43"/>
  <c r="F241" i="43"/>
  <c r="H241" i="43"/>
  <c r="I241" i="43"/>
  <c r="J241" i="43"/>
  <c r="L241" i="43"/>
  <c r="M241" i="43"/>
  <c r="N241" i="43"/>
  <c r="P241" i="43"/>
  <c r="Q241" i="43"/>
  <c r="R241" i="43"/>
  <c r="S241" i="43"/>
  <c r="E242" i="43"/>
  <c r="F242" i="43"/>
  <c r="H242" i="43"/>
  <c r="I242" i="43"/>
  <c r="J242" i="43"/>
  <c r="L242" i="43"/>
  <c r="M242" i="43"/>
  <c r="N242" i="43"/>
  <c r="P242" i="43"/>
  <c r="Q242" i="43"/>
  <c r="R242" i="43"/>
  <c r="S242" i="43"/>
  <c r="E243" i="43"/>
  <c r="F243" i="43"/>
  <c r="H243" i="43"/>
  <c r="I243" i="43"/>
  <c r="J243" i="43"/>
  <c r="L243" i="43"/>
  <c r="M243" i="43"/>
  <c r="N243" i="43"/>
  <c r="P243" i="43"/>
  <c r="Q243" i="43"/>
  <c r="R243" i="43"/>
  <c r="S243" i="43"/>
  <c r="E244" i="43"/>
  <c r="F244" i="43"/>
  <c r="H244" i="43"/>
  <c r="I244" i="43"/>
  <c r="J244" i="43"/>
  <c r="L244" i="43"/>
  <c r="M244" i="43"/>
  <c r="N244" i="43"/>
  <c r="P244" i="43"/>
  <c r="Q244" i="43"/>
  <c r="R244" i="43"/>
  <c r="S244" i="43"/>
  <c r="K254" i="43"/>
  <c r="O254" i="43"/>
  <c r="K256" i="43"/>
  <c r="E253" i="43"/>
  <c r="F253" i="43"/>
  <c r="H253" i="43"/>
  <c r="I253" i="43"/>
  <c r="J253" i="43"/>
  <c r="L253" i="43"/>
  <c r="M253" i="43"/>
  <c r="N253" i="43"/>
  <c r="O253" i="43"/>
  <c r="P253" i="43"/>
  <c r="Q253" i="43"/>
  <c r="R253" i="43"/>
  <c r="S253" i="43"/>
  <c r="E254" i="43"/>
  <c r="F254" i="43"/>
  <c r="G254" i="43"/>
  <c r="H254" i="43"/>
  <c r="I254" i="43"/>
  <c r="J254" i="43"/>
  <c r="L254" i="43"/>
  <c r="M254" i="43"/>
  <c r="N254" i="43"/>
  <c r="P254" i="43"/>
  <c r="Q254" i="43"/>
  <c r="R254" i="43"/>
  <c r="S254" i="43"/>
  <c r="E255" i="43"/>
  <c r="F255" i="43"/>
  <c r="G255" i="43"/>
  <c r="H255" i="43"/>
  <c r="I255" i="43"/>
  <c r="J255" i="43"/>
  <c r="K255" i="43"/>
  <c r="L255" i="43"/>
  <c r="M255" i="43"/>
  <c r="N255" i="43"/>
  <c r="O255" i="43"/>
  <c r="P255" i="43"/>
  <c r="Q255" i="43"/>
  <c r="R255" i="43"/>
  <c r="S255" i="43"/>
  <c r="E256" i="43"/>
  <c r="F256" i="43"/>
  <c r="G256" i="43"/>
  <c r="H256" i="43"/>
  <c r="I256" i="43"/>
  <c r="J256" i="43"/>
  <c r="L256" i="43"/>
  <c r="M256" i="43"/>
  <c r="N256" i="43"/>
  <c r="O256" i="43"/>
  <c r="P256" i="43"/>
  <c r="Q256" i="43"/>
  <c r="R256" i="43"/>
  <c r="S256" i="43"/>
  <c r="E269" i="43"/>
  <c r="F269" i="43"/>
  <c r="H269" i="43"/>
  <c r="I269" i="43"/>
  <c r="J269" i="43"/>
  <c r="L269" i="43"/>
  <c r="M269" i="43"/>
  <c r="N269" i="43"/>
  <c r="P269" i="43"/>
  <c r="Q269" i="43"/>
  <c r="R269" i="43"/>
  <c r="S269" i="43"/>
  <c r="E270" i="43"/>
  <c r="F270" i="43"/>
  <c r="H270" i="43"/>
  <c r="I270" i="43"/>
  <c r="J270" i="43"/>
  <c r="L270" i="43"/>
  <c r="M270" i="43"/>
  <c r="N270" i="43"/>
  <c r="P270" i="43"/>
  <c r="Q270" i="43"/>
  <c r="R270" i="43"/>
  <c r="S270" i="43"/>
  <c r="E271" i="43"/>
  <c r="F271" i="43"/>
  <c r="G271" i="43"/>
  <c r="H271" i="43"/>
  <c r="I271" i="43"/>
  <c r="J271" i="43"/>
  <c r="K271" i="43"/>
  <c r="L271" i="43"/>
  <c r="M271" i="43"/>
  <c r="N271" i="43"/>
  <c r="O271" i="43"/>
  <c r="P271" i="43"/>
  <c r="Q271" i="43"/>
  <c r="R271" i="43"/>
  <c r="S271" i="43"/>
  <c r="E272" i="43"/>
  <c r="F272" i="43"/>
  <c r="H272" i="43"/>
  <c r="I272" i="43"/>
  <c r="J272" i="43"/>
  <c r="L272" i="43"/>
  <c r="M272" i="43"/>
  <c r="N272" i="43"/>
  <c r="P272" i="43"/>
  <c r="Q272" i="43"/>
  <c r="R272" i="43"/>
  <c r="S272" i="43"/>
  <c r="O302" i="43"/>
  <c r="F301" i="43"/>
  <c r="H301" i="43"/>
  <c r="I301" i="43"/>
  <c r="J301" i="43"/>
  <c r="L301" i="43"/>
  <c r="M301" i="43"/>
  <c r="N301" i="43"/>
  <c r="P301" i="43"/>
  <c r="Q301" i="43"/>
  <c r="R301" i="43"/>
  <c r="S301" i="43"/>
  <c r="E302" i="43"/>
  <c r="F302" i="43"/>
  <c r="H302" i="43"/>
  <c r="I302" i="43"/>
  <c r="J302" i="43"/>
  <c r="L302" i="43"/>
  <c r="M302" i="43"/>
  <c r="N302" i="43"/>
  <c r="P302" i="43"/>
  <c r="Q302" i="43"/>
  <c r="R302" i="43"/>
  <c r="S302" i="43"/>
  <c r="E303" i="43"/>
  <c r="F303" i="43"/>
  <c r="G303" i="43"/>
  <c r="H303" i="43"/>
  <c r="I303" i="43"/>
  <c r="J303" i="43"/>
  <c r="K303" i="43"/>
  <c r="L303" i="43"/>
  <c r="M303" i="43"/>
  <c r="N303" i="43"/>
  <c r="O303" i="43"/>
  <c r="P303" i="43"/>
  <c r="Q303" i="43"/>
  <c r="R303" i="43"/>
  <c r="S303" i="43"/>
  <c r="E304" i="43"/>
  <c r="F304" i="43"/>
  <c r="H304" i="43"/>
  <c r="I304" i="43"/>
  <c r="J304" i="43"/>
  <c r="K304" i="43"/>
  <c r="L304" i="43"/>
  <c r="M304" i="43"/>
  <c r="N304" i="43"/>
  <c r="O304" i="43"/>
  <c r="P304" i="43"/>
  <c r="Q304" i="43"/>
  <c r="R304" i="43"/>
  <c r="S304" i="43"/>
  <c r="E329" i="43"/>
  <c r="F329" i="43"/>
  <c r="G329" i="43"/>
  <c r="H329" i="43"/>
  <c r="I329" i="43"/>
  <c r="J329" i="43"/>
  <c r="K329" i="43"/>
  <c r="L329" i="43"/>
  <c r="M329" i="43"/>
  <c r="N329" i="43"/>
  <c r="O329" i="43"/>
  <c r="P329" i="43"/>
  <c r="Q329" i="43"/>
  <c r="R329" i="43"/>
  <c r="S329" i="43"/>
  <c r="E330" i="43"/>
  <c r="F330" i="43"/>
  <c r="G330" i="43"/>
  <c r="H330" i="43"/>
  <c r="I330" i="43"/>
  <c r="J330" i="43"/>
  <c r="K330" i="43"/>
  <c r="L330" i="43"/>
  <c r="M330" i="43"/>
  <c r="N330" i="43"/>
  <c r="O330" i="43"/>
  <c r="P330" i="43"/>
  <c r="Q330" i="43"/>
  <c r="R330" i="43"/>
  <c r="S330" i="43"/>
  <c r="E331" i="43"/>
  <c r="F331" i="43"/>
  <c r="G331" i="43"/>
  <c r="H331" i="43"/>
  <c r="I331" i="43"/>
  <c r="J331" i="43"/>
  <c r="K331" i="43"/>
  <c r="L331" i="43"/>
  <c r="M331" i="43"/>
  <c r="N331" i="43"/>
  <c r="O331" i="43"/>
  <c r="P331" i="43"/>
  <c r="Q331" i="43"/>
  <c r="R331" i="43"/>
  <c r="S331" i="43"/>
  <c r="E332" i="43"/>
  <c r="F332" i="43"/>
  <c r="G332" i="43"/>
  <c r="H332" i="43"/>
  <c r="I332" i="43"/>
  <c r="J332" i="43"/>
  <c r="K332" i="43"/>
  <c r="L332" i="43"/>
  <c r="M332" i="43"/>
  <c r="N332" i="43"/>
  <c r="O332" i="43"/>
  <c r="P332" i="43"/>
  <c r="Q332" i="43"/>
  <c r="R332" i="43"/>
  <c r="S332" i="43"/>
  <c r="K348" i="43"/>
  <c r="O345" i="43"/>
  <c r="O348" i="43"/>
  <c r="E345" i="43"/>
  <c r="F345" i="43"/>
  <c r="H345" i="43"/>
  <c r="I345" i="43"/>
  <c r="J345" i="43"/>
  <c r="L345" i="43"/>
  <c r="M345" i="43"/>
  <c r="N345" i="43"/>
  <c r="P345" i="43"/>
  <c r="Q345" i="43"/>
  <c r="R345" i="43"/>
  <c r="S345" i="43"/>
  <c r="E346" i="43"/>
  <c r="F346" i="43"/>
  <c r="H346" i="43"/>
  <c r="I346" i="43"/>
  <c r="J346" i="43"/>
  <c r="L346" i="43"/>
  <c r="M346" i="43"/>
  <c r="N346" i="43"/>
  <c r="O346" i="43"/>
  <c r="P346" i="43"/>
  <c r="Q346" i="43"/>
  <c r="R346" i="43"/>
  <c r="S346" i="43"/>
  <c r="E347" i="43"/>
  <c r="F347" i="43"/>
  <c r="G347" i="43"/>
  <c r="H347" i="43"/>
  <c r="I347" i="43"/>
  <c r="J347" i="43"/>
  <c r="K347" i="43"/>
  <c r="L347" i="43"/>
  <c r="M347" i="43"/>
  <c r="N347" i="43"/>
  <c r="O347" i="43"/>
  <c r="P347" i="43"/>
  <c r="Q347" i="43"/>
  <c r="R347" i="43"/>
  <c r="S347" i="43"/>
  <c r="E348" i="43"/>
  <c r="F348" i="43"/>
  <c r="G348" i="43"/>
  <c r="H348" i="43"/>
  <c r="I348" i="43"/>
  <c r="J348" i="43"/>
  <c r="L348" i="43"/>
  <c r="M348" i="43"/>
  <c r="N348" i="43"/>
  <c r="P348" i="43"/>
  <c r="Q348" i="43"/>
  <c r="R348" i="43"/>
  <c r="S348" i="43"/>
  <c r="K364" i="43"/>
  <c r="O364" i="43"/>
  <c r="E364" i="43"/>
  <c r="F364" i="43"/>
  <c r="H364" i="43"/>
  <c r="I364" i="43"/>
  <c r="J364" i="43"/>
  <c r="L364" i="43"/>
  <c r="M364" i="43"/>
  <c r="N364" i="43"/>
  <c r="P364" i="43"/>
  <c r="Q364" i="43"/>
  <c r="R364" i="43"/>
  <c r="S364" i="43"/>
  <c r="E365" i="43"/>
  <c r="F365" i="43"/>
  <c r="G365" i="43"/>
  <c r="H365" i="43"/>
  <c r="I365" i="43"/>
  <c r="J365" i="43"/>
  <c r="K365" i="43"/>
  <c r="L365" i="43"/>
  <c r="M365" i="43"/>
  <c r="N365" i="43"/>
  <c r="O365" i="43"/>
  <c r="P365" i="43"/>
  <c r="Q365" i="43"/>
  <c r="R365" i="43"/>
  <c r="S365" i="43"/>
  <c r="K370" i="43"/>
  <c r="O370" i="43"/>
  <c r="O371" i="43"/>
  <c r="E370" i="43"/>
  <c r="F370" i="43"/>
  <c r="H370" i="43"/>
  <c r="I370" i="43"/>
  <c r="J370" i="43"/>
  <c r="L370" i="43"/>
  <c r="M370" i="43"/>
  <c r="N370" i="43"/>
  <c r="P370" i="43"/>
  <c r="Q370" i="43"/>
  <c r="R370" i="43"/>
  <c r="S370" i="43"/>
  <c r="E371" i="43"/>
  <c r="F371" i="43"/>
  <c r="H371" i="43"/>
  <c r="I371" i="43"/>
  <c r="J371" i="43"/>
  <c r="L371" i="43"/>
  <c r="M371" i="43"/>
  <c r="N371" i="43"/>
  <c r="P371" i="43"/>
  <c r="Q371" i="43"/>
  <c r="R371" i="43"/>
  <c r="S371" i="43"/>
  <c r="K379" i="43"/>
  <c r="O379" i="43"/>
  <c r="E379" i="43"/>
  <c r="F379" i="43"/>
  <c r="H379" i="43"/>
  <c r="I379" i="43"/>
  <c r="J379" i="43"/>
  <c r="L379" i="43"/>
  <c r="M379" i="43"/>
  <c r="N379" i="43"/>
  <c r="P379" i="43"/>
  <c r="Q379" i="43"/>
  <c r="R379" i="43"/>
  <c r="S379" i="43"/>
  <c r="E384" i="43"/>
  <c r="F384" i="43"/>
  <c r="G384" i="43"/>
  <c r="H384" i="43"/>
  <c r="I384" i="43"/>
  <c r="J384" i="43"/>
  <c r="K384" i="43"/>
  <c r="L384" i="43"/>
  <c r="M384" i="43"/>
  <c r="N384" i="43"/>
  <c r="O384" i="43"/>
  <c r="P384" i="43"/>
  <c r="Q384" i="43"/>
  <c r="R384" i="43"/>
  <c r="S384" i="43"/>
  <c r="E385" i="43"/>
  <c r="F385" i="43"/>
  <c r="G385" i="43"/>
  <c r="H385" i="43"/>
  <c r="I385" i="43"/>
  <c r="J385" i="43"/>
  <c r="K385" i="43"/>
  <c r="L385" i="43"/>
  <c r="M385" i="43"/>
  <c r="N385" i="43"/>
  <c r="O385" i="43"/>
  <c r="P385" i="43"/>
  <c r="Q385" i="43"/>
  <c r="R385" i="43"/>
  <c r="S385" i="43"/>
  <c r="K395" i="43"/>
  <c r="O395" i="43"/>
  <c r="E395" i="43"/>
  <c r="F395" i="43"/>
  <c r="H395" i="43"/>
  <c r="I395" i="43"/>
  <c r="J395" i="43"/>
  <c r="L395" i="43"/>
  <c r="M395" i="43"/>
  <c r="N395" i="43"/>
  <c r="P395" i="43"/>
  <c r="Q395" i="43"/>
  <c r="R395" i="43"/>
  <c r="S395" i="43"/>
  <c r="E397" i="43"/>
  <c r="F397" i="43"/>
  <c r="G397" i="43"/>
  <c r="H397" i="43"/>
  <c r="I397" i="43"/>
  <c r="J397" i="43"/>
  <c r="K397" i="43"/>
  <c r="L397" i="43"/>
  <c r="M397" i="43"/>
  <c r="N397" i="43"/>
  <c r="O397" i="43"/>
  <c r="P397" i="43"/>
  <c r="Q397" i="43"/>
  <c r="R397" i="43"/>
  <c r="S397" i="43"/>
  <c r="K399" i="43"/>
  <c r="O399" i="43"/>
  <c r="E399" i="43"/>
  <c r="F399" i="43"/>
  <c r="H399" i="43"/>
  <c r="I399" i="43"/>
  <c r="J399" i="43"/>
  <c r="L399" i="43"/>
  <c r="M399" i="43"/>
  <c r="N399" i="43"/>
  <c r="P399" i="43"/>
  <c r="Q399" i="43"/>
  <c r="R399" i="43"/>
  <c r="S399" i="43"/>
  <c r="E401" i="43"/>
  <c r="F401" i="43"/>
  <c r="G401" i="43"/>
  <c r="H401" i="43"/>
  <c r="I401" i="43"/>
  <c r="J401" i="43"/>
  <c r="K401" i="43"/>
  <c r="L401" i="43"/>
  <c r="M401" i="43"/>
  <c r="N401" i="43"/>
  <c r="O401" i="43"/>
  <c r="P401" i="43"/>
  <c r="Q401" i="43"/>
  <c r="R401" i="43"/>
  <c r="S401" i="43"/>
  <c r="E409" i="43"/>
  <c r="F409" i="43"/>
  <c r="G409" i="43"/>
  <c r="K409" i="43"/>
  <c r="L409" i="43"/>
  <c r="M409" i="43"/>
  <c r="N409" i="43"/>
  <c r="O409" i="43"/>
  <c r="P409" i="43"/>
  <c r="Q409" i="43"/>
  <c r="R409" i="43"/>
  <c r="S409" i="43"/>
  <c r="E410" i="43"/>
  <c r="F410" i="43"/>
  <c r="G410" i="43"/>
  <c r="H410" i="43"/>
  <c r="I410" i="43"/>
  <c r="J410" i="43"/>
  <c r="K410" i="43"/>
  <c r="L410" i="43"/>
  <c r="M410" i="43"/>
  <c r="N410" i="43"/>
  <c r="O410" i="43"/>
  <c r="P410" i="43"/>
  <c r="Q410" i="43"/>
  <c r="R410" i="43"/>
  <c r="S410" i="43"/>
  <c r="O416" i="43"/>
  <c r="E415" i="43"/>
  <c r="F415" i="43"/>
  <c r="L415" i="43"/>
  <c r="M415" i="43"/>
  <c r="N415" i="43"/>
  <c r="O415" i="43"/>
  <c r="P415" i="43"/>
  <c r="Q415" i="43"/>
  <c r="R415" i="43"/>
  <c r="S415" i="43"/>
  <c r="E416" i="43"/>
  <c r="F416" i="43"/>
  <c r="H416" i="43"/>
  <c r="I416" i="43"/>
  <c r="J416" i="43"/>
  <c r="L416" i="43"/>
  <c r="M416" i="43"/>
  <c r="N416" i="43"/>
  <c r="P416" i="43"/>
  <c r="Q416" i="43"/>
  <c r="R416" i="43"/>
  <c r="S416" i="43"/>
  <c r="K422" i="43"/>
  <c r="G421" i="43"/>
  <c r="O422" i="43"/>
  <c r="E421" i="43"/>
  <c r="F421" i="43"/>
  <c r="H421" i="43"/>
  <c r="H428" i="43" s="1"/>
  <c r="I421" i="43"/>
  <c r="I428" i="43" s="1"/>
  <c r="J421" i="43"/>
  <c r="J428" i="43" s="1"/>
  <c r="L421" i="43"/>
  <c r="M421" i="43"/>
  <c r="N421" i="43"/>
  <c r="P421" i="43"/>
  <c r="Q421" i="43"/>
  <c r="R421" i="43"/>
  <c r="S421" i="43"/>
  <c r="E422" i="43"/>
  <c r="F422" i="43"/>
  <c r="H422" i="43"/>
  <c r="I422" i="43"/>
  <c r="J422" i="43"/>
  <c r="L422" i="43"/>
  <c r="M422" i="43"/>
  <c r="N422" i="43"/>
  <c r="P422" i="43"/>
  <c r="Q422" i="43"/>
  <c r="R422" i="43"/>
  <c r="S422" i="43"/>
  <c r="E435" i="43"/>
  <c r="E437" i="43" s="1"/>
  <c r="F435" i="43"/>
  <c r="F437" i="43" s="1"/>
  <c r="G435" i="43"/>
  <c r="G437" i="43" s="1"/>
  <c r="H435" i="43"/>
  <c r="H437" i="43" s="1"/>
  <c r="I435" i="43"/>
  <c r="I437" i="43" s="1"/>
  <c r="J435" i="43"/>
  <c r="J437" i="43" s="1"/>
  <c r="K435" i="43"/>
  <c r="K437" i="43" s="1"/>
  <c r="L435" i="43"/>
  <c r="L437" i="43" s="1"/>
  <c r="M435" i="43"/>
  <c r="M437" i="43" s="1"/>
  <c r="N435" i="43"/>
  <c r="N437" i="43" s="1"/>
  <c r="O435" i="43"/>
  <c r="O437" i="43" s="1"/>
  <c r="P435" i="43"/>
  <c r="P437" i="43" s="1"/>
  <c r="Q435" i="43"/>
  <c r="Q437" i="43" s="1"/>
  <c r="R435" i="43"/>
  <c r="R437" i="43" s="1"/>
  <c r="S435" i="43"/>
  <c r="S437" i="43" s="1"/>
  <c r="E443" i="43"/>
  <c r="E446" i="43" s="1"/>
  <c r="F443" i="43"/>
  <c r="F446" i="43" s="1"/>
  <c r="G443" i="43"/>
  <c r="H443" i="43"/>
  <c r="I443" i="43"/>
  <c r="I446" i="43" s="1"/>
  <c r="J443" i="43"/>
  <c r="J446" i="43" s="1"/>
  <c r="K443" i="43"/>
  <c r="K446" i="43" s="1"/>
  <c r="L443" i="43"/>
  <c r="L446" i="43" s="1"/>
  <c r="M443" i="43"/>
  <c r="M446" i="43" s="1"/>
  <c r="N443" i="43"/>
  <c r="N446" i="43" s="1"/>
  <c r="O443" i="43"/>
  <c r="O446" i="43" s="1"/>
  <c r="P443" i="43"/>
  <c r="P446" i="43" s="1"/>
  <c r="Q443" i="43"/>
  <c r="Q446" i="43" s="1"/>
  <c r="R443" i="43"/>
  <c r="R446" i="43" s="1"/>
  <c r="S443" i="43"/>
  <c r="S446" i="43" s="1"/>
  <c r="E444" i="43"/>
  <c r="E447" i="43" s="1"/>
  <c r="F444" i="43"/>
  <c r="F447" i="43" s="1"/>
  <c r="G444" i="43"/>
  <c r="G447" i="43" s="1"/>
  <c r="H444" i="43"/>
  <c r="H447" i="43" s="1"/>
  <c r="I444" i="43"/>
  <c r="I447" i="43" s="1"/>
  <c r="J444" i="43"/>
  <c r="J447" i="43" s="1"/>
  <c r="K444" i="43"/>
  <c r="K447" i="43" s="1"/>
  <c r="L444" i="43"/>
  <c r="L447" i="43" s="1"/>
  <c r="M444" i="43"/>
  <c r="M447" i="43" s="1"/>
  <c r="N444" i="43"/>
  <c r="N447" i="43" s="1"/>
  <c r="O444" i="43"/>
  <c r="O447" i="43" s="1"/>
  <c r="P444" i="43"/>
  <c r="P447" i="43" s="1"/>
  <c r="Q444" i="43"/>
  <c r="Q447" i="43" s="1"/>
  <c r="R444" i="43"/>
  <c r="R447" i="43" s="1"/>
  <c r="S444" i="43"/>
  <c r="S447" i="43" s="1"/>
  <c r="G446" i="43"/>
  <c r="H446" i="43"/>
  <c r="G455" i="43"/>
  <c r="O455" i="43"/>
  <c r="G456" i="43"/>
  <c r="E455" i="43"/>
  <c r="F455" i="43"/>
  <c r="H455" i="43"/>
  <c r="I455" i="43"/>
  <c r="J455" i="43"/>
  <c r="L455" i="43"/>
  <c r="M455" i="43"/>
  <c r="N455" i="43"/>
  <c r="P455" i="43"/>
  <c r="Q455" i="43"/>
  <c r="R455" i="43"/>
  <c r="S455" i="43"/>
  <c r="E456" i="43"/>
  <c r="F456" i="43"/>
  <c r="H456" i="43"/>
  <c r="I456" i="43"/>
  <c r="J456" i="43"/>
  <c r="K456" i="43"/>
  <c r="L456" i="43"/>
  <c r="M456" i="43"/>
  <c r="N456" i="43"/>
  <c r="O456" i="43"/>
  <c r="P456" i="43"/>
  <c r="Q456" i="43"/>
  <c r="R456" i="43"/>
  <c r="S456" i="43"/>
  <c r="E459" i="43"/>
  <c r="F459" i="43"/>
  <c r="G459" i="43"/>
  <c r="H459" i="43"/>
  <c r="I459" i="43"/>
  <c r="J459" i="43"/>
  <c r="K459" i="43"/>
  <c r="L459" i="43"/>
  <c r="M459" i="43"/>
  <c r="N459" i="43"/>
  <c r="O459" i="43"/>
  <c r="P459" i="43"/>
  <c r="Q459" i="43"/>
  <c r="R459" i="43"/>
  <c r="S459" i="43"/>
  <c r="E460" i="43"/>
  <c r="F460" i="43"/>
  <c r="G460" i="43"/>
  <c r="H460" i="43"/>
  <c r="I460" i="43"/>
  <c r="J460" i="43"/>
  <c r="K460" i="43"/>
  <c r="L460" i="43"/>
  <c r="M460" i="43"/>
  <c r="N460" i="43"/>
  <c r="O460" i="43"/>
  <c r="P460" i="43"/>
  <c r="Q460" i="43"/>
  <c r="R460" i="43"/>
  <c r="S460" i="43"/>
  <c r="E469" i="43"/>
  <c r="F469" i="43"/>
  <c r="G469" i="43"/>
  <c r="H469" i="43"/>
  <c r="I469" i="43"/>
  <c r="J469" i="43"/>
  <c r="K469" i="43"/>
  <c r="L469" i="43"/>
  <c r="M469" i="43"/>
  <c r="N469" i="43"/>
  <c r="O469" i="43"/>
  <c r="P469" i="43"/>
  <c r="Q469" i="43"/>
  <c r="R469" i="43"/>
  <c r="S469" i="43"/>
  <c r="E470" i="43"/>
  <c r="F470" i="43"/>
  <c r="G470" i="43"/>
  <c r="H470" i="43"/>
  <c r="I470" i="43"/>
  <c r="J470" i="43"/>
  <c r="K470" i="43"/>
  <c r="L470" i="43"/>
  <c r="M470" i="43"/>
  <c r="N470" i="43"/>
  <c r="O470" i="43"/>
  <c r="P470" i="43"/>
  <c r="Q470" i="43"/>
  <c r="R470" i="43"/>
  <c r="S470" i="43"/>
  <c r="E479" i="43"/>
  <c r="E481" i="43" s="1"/>
  <c r="F479" i="43"/>
  <c r="F481" i="43" s="1"/>
  <c r="G479" i="43"/>
  <c r="G481" i="43" s="1"/>
  <c r="H479" i="43"/>
  <c r="H481" i="43" s="1"/>
  <c r="I479" i="43"/>
  <c r="I481" i="43" s="1"/>
  <c r="J479" i="43"/>
  <c r="J481" i="43" s="1"/>
  <c r="K479" i="43"/>
  <c r="K481" i="43" s="1"/>
  <c r="L479" i="43"/>
  <c r="L481" i="43" s="1"/>
  <c r="M479" i="43"/>
  <c r="M481" i="43" s="1"/>
  <c r="N479" i="43"/>
  <c r="N481" i="43" s="1"/>
  <c r="O479" i="43"/>
  <c r="O481" i="43" s="1"/>
  <c r="P479" i="43"/>
  <c r="P481" i="43" s="1"/>
  <c r="Q479" i="43"/>
  <c r="Q481" i="43" s="1"/>
  <c r="R479" i="43"/>
  <c r="R481" i="43" s="1"/>
  <c r="S479" i="43"/>
  <c r="S481" i="43" s="1"/>
  <c r="O489" i="43"/>
  <c r="O492" i="43" s="1"/>
  <c r="G490" i="43"/>
  <c r="G493" i="43" s="1"/>
  <c r="E489" i="43"/>
  <c r="E492" i="43" s="1"/>
  <c r="F489" i="43"/>
  <c r="F492" i="43" s="1"/>
  <c r="H489" i="43"/>
  <c r="H492" i="43" s="1"/>
  <c r="I489" i="43"/>
  <c r="I492" i="43" s="1"/>
  <c r="J489" i="43"/>
  <c r="J492" i="43" s="1"/>
  <c r="L489" i="43"/>
  <c r="L492" i="43" s="1"/>
  <c r="M489" i="43"/>
  <c r="M492" i="43" s="1"/>
  <c r="N489" i="43"/>
  <c r="N492" i="43" s="1"/>
  <c r="P489" i="43"/>
  <c r="P492" i="43" s="1"/>
  <c r="Q489" i="43"/>
  <c r="Q492" i="43" s="1"/>
  <c r="R489" i="43"/>
  <c r="R492" i="43" s="1"/>
  <c r="S489" i="43"/>
  <c r="S492" i="43" s="1"/>
  <c r="E490" i="43"/>
  <c r="E493" i="43" s="1"/>
  <c r="F490" i="43"/>
  <c r="F493" i="43" s="1"/>
  <c r="H490" i="43"/>
  <c r="H493" i="43" s="1"/>
  <c r="I490" i="43"/>
  <c r="I493" i="43" s="1"/>
  <c r="J490" i="43"/>
  <c r="J493" i="43" s="1"/>
  <c r="K490" i="43"/>
  <c r="K493" i="43" s="1"/>
  <c r="L490" i="43"/>
  <c r="L493" i="43" s="1"/>
  <c r="M490" i="43"/>
  <c r="M493" i="43" s="1"/>
  <c r="N490" i="43"/>
  <c r="N493" i="43" s="1"/>
  <c r="O490" i="43"/>
  <c r="O493" i="43" s="1"/>
  <c r="P490" i="43"/>
  <c r="P493" i="43" s="1"/>
  <c r="Q490" i="43"/>
  <c r="Q493" i="43" s="1"/>
  <c r="R490" i="43"/>
  <c r="R493" i="43" s="1"/>
  <c r="S490" i="43"/>
  <c r="S493" i="43" s="1"/>
  <c r="E499" i="43"/>
  <c r="E502" i="43" s="1"/>
  <c r="F499" i="43"/>
  <c r="F502" i="43" s="1"/>
  <c r="G499" i="43"/>
  <c r="G502" i="43" s="1"/>
  <c r="H499" i="43"/>
  <c r="H502" i="43" s="1"/>
  <c r="I499" i="43"/>
  <c r="I502" i="43" s="1"/>
  <c r="J499" i="43"/>
  <c r="J502" i="43" s="1"/>
  <c r="K499" i="43"/>
  <c r="K502" i="43" s="1"/>
  <c r="L499" i="43"/>
  <c r="L502" i="43" s="1"/>
  <c r="M499" i="43"/>
  <c r="M502" i="43" s="1"/>
  <c r="N499" i="43"/>
  <c r="N502" i="43" s="1"/>
  <c r="O499" i="43"/>
  <c r="O502" i="43" s="1"/>
  <c r="P499" i="43"/>
  <c r="P502" i="43" s="1"/>
  <c r="Q499" i="43"/>
  <c r="Q502" i="43" s="1"/>
  <c r="R499" i="43"/>
  <c r="R502" i="43" s="1"/>
  <c r="S499" i="43"/>
  <c r="S502" i="43" s="1"/>
  <c r="E500" i="43"/>
  <c r="E503" i="43" s="1"/>
  <c r="F500" i="43"/>
  <c r="F503" i="43" s="1"/>
  <c r="G500" i="43"/>
  <c r="G503" i="43" s="1"/>
  <c r="H500" i="43"/>
  <c r="H503" i="43" s="1"/>
  <c r="I500" i="43"/>
  <c r="I503" i="43" s="1"/>
  <c r="J500" i="43"/>
  <c r="J503" i="43" s="1"/>
  <c r="K500" i="43"/>
  <c r="K503" i="43" s="1"/>
  <c r="L500" i="43"/>
  <c r="L503" i="43" s="1"/>
  <c r="M500" i="43"/>
  <c r="M503" i="43" s="1"/>
  <c r="N500" i="43"/>
  <c r="N503" i="43" s="1"/>
  <c r="O500" i="43"/>
  <c r="O503" i="43" s="1"/>
  <c r="P500" i="43"/>
  <c r="P503" i="43" s="1"/>
  <c r="Q500" i="43"/>
  <c r="Q503" i="43" s="1"/>
  <c r="R500" i="43"/>
  <c r="R503" i="43" s="1"/>
  <c r="S500" i="43"/>
  <c r="S503" i="43" s="1"/>
  <c r="E509" i="43"/>
  <c r="E511" i="43" s="1"/>
  <c r="F509" i="43"/>
  <c r="F511" i="43" s="1"/>
  <c r="G509" i="43"/>
  <c r="G511" i="43" s="1"/>
  <c r="H509" i="43"/>
  <c r="I509" i="43"/>
  <c r="I511" i="43" s="1"/>
  <c r="J509" i="43"/>
  <c r="J511" i="43" s="1"/>
  <c r="K509" i="43"/>
  <c r="K511" i="43" s="1"/>
  <c r="L509" i="43"/>
  <c r="L511" i="43" s="1"/>
  <c r="M509" i="43"/>
  <c r="M511" i="43" s="1"/>
  <c r="N509" i="43"/>
  <c r="N511" i="43" s="1"/>
  <c r="O509" i="43"/>
  <c r="O511" i="43" s="1"/>
  <c r="P509" i="43"/>
  <c r="P511" i="43" s="1"/>
  <c r="Q509" i="43"/>
  <c r="Q511" i="43" s="1"/>
  <c r="R509" i="43"/>
  <c r="R511" i="43" s="1"/>
  <c r="S509" i="43"/>
  <c r="S511" i="43" s="1"/>
  <c r="H511" i="43"/>
  <c r="E516" i="43"/>
  <c r="E518" i="43" s="1"/>
  <c r="F516" i="43"/>
  <c r="F518" i="43" s="1"/>
  <c r="G516" i="43"/>
  <c r="G518" i="43" s="1"/>
  <c r="H516" i="43"/>
  <c r="H518" i="43" s="1"/>
  <c r="I516" i="43"/>
  <c r="I518" i="43" s="1"/>
  <c r="J516" i="43"/>
  <c r="J518" i="43" s="1"/>
  <c r="K516" i="43"/>
  <c r="K518" i="43" s="1"/>
  <c r="L516" i="43"/>
  <c r="L518" i="43" s="1"/>
  <c r="M516" i="43"/>
  <c r="M518" i="43" s="1"/>
  <c r="N516" i="43"/>
  <c r="N518" i="43" s="1"/>
  <c r="O516" i="43"/>
  <c r="O518" i="43" s="1"/>
  <c r="P516" i="43"/>
  <c r="P518" i="43" s="1"/>
  <c r="Q516" i="43"/>
  <c r="Q518" i="43" s="1"/>
  <c r="R516" i="43"/>
  <c r="R518" i="43" s="1"/>
  <c r="S516" i="43"/>
  <c r="S518" i="43" s="1"/>
  <c r="K524" i="43"/>
  <c r="O524" i="43"/>
  <c r="E524" i="43"/>
  <c r="F524" i="43"/>
  <c r="G524" i="43"/>
  <c r="H524" i="43"/>
  <c r="I524" i="43"/>
  <c r="L524" i="43"/>
  <c r="M524" i="43"/>
  <c r="N524" i="43"/>
  <c r="P524" i="43"/>
  <c r="Q524" i="43"/>
  <c r="R524" i="43"/>
  <c r="S524" i="43"/>
  <c r="E526" i="43"/>
  <c r="F526" i="43"/>
  <c r="G526" i="43"/>
  <c r="H526" i="43"/>
  <c r="I526" i="43"/>
  <c r="J526" i="43"/>
  <c r="K526" i="43"/>
  <c r="L526" i="43"/>
  <c r="M526" i="43"/>
  <c r="N526" i="43"/>
  <c r="O526" i="43"/>
  <c r="P526" i="43"/>
  <c r="Q526" i="43"/>
  <c r="R526" i="43"/>
  <c r="S526" i="43"/>
  <c r="O528" i="43"/>
  <c r="E528" i="43"/>
  <c r="F528" i="43"/>
  <c r="H528" i="43"/>
  <c r="I528" i="43"/>
  <c r="J528" i="43"/>
  <c r="L528" i="43"/>
  <c r="M528" i="43"/>
  <c r="N528" i="43"/>
  <c r="P528" i="43"/>
  <c r="Q528" i="43"/>
  <c r="R528" i="43"/>
  <c r="S528" i="43"/>
  <c r="E536" i="43"/>
  <c r="F536" i="43"/>
  <c r="G536" i="43"/>
  <c r="H536" i="43"/>
  <c r="I536" i="43"/>
  <c r="J536" i="43"/>
  <c r="K536" i="43"/>
  <c r="L536" i="43"/>
  <c r="M536" i="43"/>
  <c r="N536" i="43"/>
  <c r="O536" i="43"/>
  <c r="P536" i="43"/>
  <c r="Q536" i="43"/>
  <c r="R536" i="43"/>
  <c r="S536" i="43"/>
  <c r="E539" i="43"/>
  <c r="F539" i="43"/>
  <c r="G539" i="43"/>
  <c r="H539" i="43"/>
  <c r="I539" i="43"/>
  <c r="J539" i="43"/>
  <c r="K539" i="43"/>
  <c r="L539" i="43"/>
  <c r="M539" i="43"/>
  <c r="N539" i="43"/>
  <c r="O539" i="43"/>
  <c r="P539" i="43"/>
  <c r="Q539" i="43"/>
  <c r="R539" i="43"/>
  <c r="S539" i="43"/>
  <c r="G547" i="43"/>
  <c r="K547" i="43"/>
  <c r="E547" i="43"/>
  <c r="F547" i="43"/>
  <c r="H547" i="43"/>
  <c r="I547" i="43"/>
  <c r="J547" i="43"/>
  <c r="L547" i="43"/>
  <c r="M547" i="43"/>
  <c r="N547" i="43"/>
  <c r="O547" i="43"/>
  <c r="P547" i="43"/>
  <c r="Q547" i="43"/>
  <c r="R547" i="43"/>
  <c r="S547" i="43"/>
  <c r="E549" i="43"/>
  <c r="F549" i="43"/>
  <c r="G549" i="43"/>
  <c r="H549" i="43"/>
  <c r="I549" i="43"/>
  <c r="J549" i="43"/>
  <c r="K549" i="43"/>
  <c r="L549" i="43"/>
  <c r="M549" i="43"/>
  <c r="N549" i="43"/>
  <c r="O549" i="43"/>
  <c r="P549" i="43"/>
  <c r="Q549" i="43"/>
  <c r="R549" i="43"/>
  <c r="S549" i="43"/>
  <c r="K551" i="43"/>
  <c r="O551" i="43"/>
  <c r="E551" i="43"/>
  <c r="F551" i="43"/>
  <c r="H551" i="43"/>
  <c r="I551" i="43"/>
  <c r="J551" i="43"/>
  <c r="L551" i="43"/>
  <c r="M551" i="43"/>
  <c r="N551" i="43"/>
  <c r="P551" i="43"/>
  <c r="Q551" i="43"/>
  <c r="K566" i="43"/>
  <c r="O565" i="43"/>
  <c r="O567" i="43" s="1"/>
  <c r="E566" i="43"/>
  <c r="F566" i="43"/>
  <c r="H566" i="43"/>
  <c r="I566" i="43"/>
  <c r="J566" i="43"/>
  <c r="L566" i="43"/>
  <c r="M566" i="43"/>
  <c r="N566" i="43"/>
  <c r="O566" i="43"/>
  <c r="P566" i="43"/>
  <c r="Q566" i="43"/>
  <c r="R566" i="43"/>
  <c r="S566" i="43"/>
  <c r="E567" i="43"/>
  <c r="F567" i="43"/>
  <c r="G567" i="43"/>
  <c r="H567" i="43"/>
  <c r="I567" i="43"/>
  <c r="J567" i="43"/>
  <c r="K567" i="43"/>
  <c r="L567" i="43"/>
  <c r="M567" i="43"/>
  <c r="N567" i="43"/>
  <c r="P567" i="43"/>
  <c r="Q567" i="43"/>
  <c r="R567" i="43"/>
  <c r="S567" i="43"/>
  <c r="O572" i="43"/>
  <c r="E572" i="43"/>
  <c r="F572" i="43"/>
  <c r="H572" i="43"/>
  <c r="I572" i="43"/>
  <c r="J572" i="43"/>
  <c r="L572" i="43"/>
  <c r="M572" i="43"/>
  <c r="N572" i="43"/>
  <c r="P572" i="43"/>
  <c r="Q572" i="43"/>
  <c r="E573" i="43"/>
  <c r="F573" i="43"/>
  <c r="G573" i="43"/>
  <c r="H573" i="43"/>
  <c r="I573" i="43"/>
  <c r="J573" i="43"/>
  <c r="K573" i="43"/>
  <c r="L573" i="43"/>
  <c r="M573" i="43"/>
  <c r="N573" i="43"/>
  <c r="O573" i="43"/>
  <c r="P573" i="43"/>
  <c r="Q573" i="43"/>
  <c r="R573" i="43"/>
  <c r="S573" i="43"/>
  <c r="E578" i="43"/>
  <c r="F578" i="43"/>
  <c r="G578" i="43"/>
  <c r="H578" i="43"/>
  <c r="I578" i="43"/>
  <c r="J578" i="43"/>
  <c r="K578" i="43"/>
  <c r="L578" i="43"/>
  <c r="M578" i="43"/>
  <c r="N578" i="43"/>
  <c r="O578" i="43"/>
  <c r="P578" i="43"/>
  <c r="Q578" i="43"/>
  <c r="R578" i="43"/>
  <c r="S578" i="43"/>
  <c r="E579" i="43"/>
  <c r="F579" i="43"/>
  <c r="G579" i="43"/>
  <c r="H579" i="43"/>
  <c r="I579" i="43"/>
  <c r="J579" i="43"/>
  <c r="K579" i="43"/>
  <c r="L579" i="43"/>
  <c r="M579" i="43"/>
  <c r="N579" i="43"/>
  <c r="O579" i="43"/>
  <c r="P579" i="43"/>
  <c r="Q579" i="43"/>
  <c r="R579" i="43"/>
  <c r="S579" i="43"/>
  <c r="E587" i="43"/>
  <c r="F587" i="43"/>
  <c r="G587" i="43"/>
  <c r="H587" i="43"/>
  <c r="I587" i="43"/>
  <c r="J587" i="43"/>
  <c r="K587" i="43"/>
  <c r="L587" i="43"/>
  <c r="M587" i="43"/>
  <c r="N587" i="43"/>
  <c r="O587" i="43"/>
  <c r="P587" i="43"/>
  <c r="Q587" i="43"/>
  <c r="R587" i="43"/>
  <c r="S587" i="43"/>
  <c r="E589" i="43"/>
  <c r="F589" i="43"/>
  <c r="G589" i="43"/>
  <c r="H589" i="43"/>
  <c r="I589" i="43"/>
  <c r="J589" i="43"/>
  <c r="K589" i="43"/>
  <c r="L589" i="43"/>
  <c r="M589" i="43"/>
  <c r="N589" i="43"/>
  <c r="O589" i="43"/>
  <c r="P589" i="43"/>
  <c r="Q589" i="43"/>
  <c r="R589" i="43"/>
  <c r="S589" i="43"/>
  <c r="K604" i="43"/>
  <c r="O604" i="43"/>
  <c r="O605" i="43"/>
  <c r="O606" i="43"/>
  <c r="G607" i="43"/>
  <c r="O607" i="43"/>
  <c r="E604" i="43"/>
  <c r="F604" i="43"/>
  <c r="H604" i="43"/>
  <c r="I604" i="43"/>
  <c r="J604" i="43"/>
  <c r="L604" i="43"/>
  <c r="M604" i="43"/>
  <c r="N604" i="43"/>
  <c r="P604" i="43"/>
  <c r="Q604" i="43"/>
  <c r="R604" i="43"/>
  <c r="S604" i="43"/>
  <c r="E605" i="43"/>
  <c r="F605" i="43"/>
  <c r="H605" i="43"/>
  <c r="I605" i="43"/>
  <c r="J605" i="43"/>
  <c r="L605" i="43"/>
  <c r="M605" i="43"/>
  <c r="N605" i="43"/>
  <c r="P605" i="43"/>
  <c r="Q605" i="43"/>
  <c r="R605" i="43"/>
  <c r="S605" i="43"/>
  <c r="E606" i="43"/>
  <c r="F606" i="43"/>
  <c r="H606" i="43"/>
  <c r="I606" i="43"/>
  <c r="J606" i="43"/>
  <c r="L606" i="43"/>
  <c r="M606" i="43"/>
  <c r="N606" i="43"/>
  <c r="P606" i="43"/>
  <c r="Q606" i="43"/>
  <c r="R606" i="43"/>
  <c r="S606" i="43"/>
  <c r="E607" i="43"/>
  <c r="F607" i="43"/>
  <c r="H607" i="43"/>
  <c r="I607" i="43"/>
  <c r="J607" i="43"/>
  <c r="L607" i="43"/>
  <c r="M607" i="43"/>
  <c r="N607" i="43"/>
  <c r="P607" i="43"/>
  <c r="Q607" i="43"/>
  <c r="R607" i="43"/>
  <c r="S607" i="43"/>
  <c r="K616" i="43"/>
  <c r="O616" i="43"/>
  <c r="K617" i="43"/>
  <c r="O617" i="43"/>
  <c r="G619" i="43"/>
  <c r="O619" i="43"/>
  <c r="E616" i="43"/>
  <c r="F616" i="43"/>
  <c r="G616" i="43"/>
  <c r="H616" i="43"/>
  <c r="I616" i="43"/>
  <c r="J616" i="43"/>
  <c r="L616" i="43"/>
  <c r="M616" i="43"/>
  <c r="N616" i="43"/>
  <c r="P616" i="43"/>
  <c r="Q616" i="43"/>
  <c r="R616" i="43"/>
  <c r="S616" i="43"/>
  <c r="E617" i="43"/>
  <c r="F617" i="43"/>
  <c r="H617" i="43"/>
  <c r="I617" i="43"/>
  <c r="J617" i="43"/>
  <c r="L617" i="43"/>
  <c r="M617" i="43"/>
  <c r="N617" i="43"/>
  <c r="P617" i="43"/>
  <c r="Q617" i="43"/>
  <c r="R617" i="43"/>
  <c r="S617" i="43"/>
  <c r="E618" i="43"/>
  <c r="F618" i="43"/>
  <c r="H618" i="43"/>
  <c r="I618" i="43"/>
  <c r="J618" i="43"/>
  <c r="L618" i="43"/>
  <c r="M618" i="43"/>
  <c r="N618" i="43"/>
  <c r="O618" i="43"/>
  <c r="P618" i="43"/>
  <c r="Q618" i="43"/>
  <c r="R618" i="43"/>
  <c r="S618" i="43"/>
  <c r="E619" i="43"/>
  <c r="F619" i="43"/>
  <c r="H619" i="43"/>
  <c r="I619" i="43"/>
  <c r="J619" i="43"/>
  <c r="L619" i="43"/>
  <c r="M619" i="43"/>
  <c r="N619" i="43"/>
  <c r="P619" i="43"/>
  <c r="Q619" i="43"/>
  <c r="R619" i="43"/>
  <c r="S619" i="43"/>
  <c r="O637" i="43"/>
  <c r="F636" i="43"/>
  <c r="H636" i="43"/>
  <c r="I636" i="43"/>
  <c r="J636" i="43"/>
  <c r="L636" i="43"/>
  <c r="M636" i="43"/>
  <c r="N636" i="43"/>
  <c r="P636" i="43"/>
  <c r="Q636" i="43"/>
  <c r="R636" i="43"/>
  <c r="S636" i="43"/>
  <c r="E637" i="43"/>
  <c r="F637" i="43"/>
  <c r="H637" i="43"/>
  <c r="I637" i="43"/>
  <c r="J637" i="43"/>
  <c r="L637" i="43"/>
  <c r="M637" i="43"/>
  <c r="N637" i="43"/>
  <c r="P637" i="43"/>
  <c r="Q637" i="43"/>
  <c r="R637" i="43"/>
  <c r="S637" i="43"/>
  <c r="E638" i="43"/>
  <c r="F638" i="43"/>
  <c r="G638" i="43"/>
  <c r="H638" i="43"/>
  <c r="I638" i="43"/>
  <c r="J638" i="43"/>
  <c r="K638" i="43"/>
  <c r="L638" i="43"/>
  <c r="M638" i="43"/>
  <c r="N638" i="43"/>
  <c r="O638" i="43"/>
  <c r="P638" i="43"/>
  <c r="Q638" i="43"/>
  <c r="R638" i="43"/>
  <c r="S638" i="43"/>
  <c r="E639" i="43"/>
  <c r="F639" i="43"/>
  <c r="G639" i="43"/>
  <c r="H639" i="43"/>
  <c r="I639" i="43"/>
  <c r="J639" i="43"/>
  <c r="K639" i="43"/>
  <c r="L639" i="43"/>
  <c r="M639" i="43"/>
  <c r="N639" i="43"/>
  <c r="O639" i="43"/>
  <c r="P639" i="43"/>
  <c r="Q639" i="43"/>
  <c r="R639" i="43"/>
  <c r="S639" i="43"/>
  <c r="E648" i="43"/>
  <c r="F648" i="43"/>
  <c r="G648" i="43"/>
  <c r="H648" i="43"/>
  <c r="I648" i="43"/>
  <c r="J648" i="43"/>
  <c r="K648" i="43"/>
  <c r="L648" i="43"/>
  <c r="M648" i="43"/>
  <c r="N648" i="43"/>
  <c r="O648" i="43"/>
  <c r="P648" i="43"/>
  <c r="Q648" i="43"/>
  <c r="R648" i="43"/>
  <c r="S648" i="43"/>
  <c r="E649" i="43"/>
  <c r="F649" i="43"/>
  <c r="G649" i="43"/>
  <c r="H649" i="43"/>
  <c r="I649" i="43"/>
  <c r="J649" i="43"/>
  <c r="K649" i="43"/>
  <c r="L649" i="43"/>
  <c r="M649" i="43"/>
  <c r="N649" i="43"/>
  <c r="O649" i="43"/>
  <c r="P649" i="43"/>
  <c r="Q649" i="43"/>
  <c r="R649" i="43"/>
  <c r="S649" i="43"/>
  <c r="E650" i="43"/>
  <c r="F650" i="43"/>
  <c r="G650" i="43"/>
  <c r="H650" i="43"/>
  <c r="I650" i="43"/>
  <c r="J650" i="43"/>
  <c r="K650" i="43"/>
  <c r="L650" i="43"/>
  <c r="M650" i="43"/>
  <c r="N650" i="43"/>
  <c r="O650" i="43"/>
  <c r="P650" i="43"/>
  <c r="Q650" i="43"/>
  <c r="R650" i="43"/>
  <c r="S650" i="43"/>
  <c r="E651" i="43"/>
  <c r="F651" i="43"/>
  <c r="G651" i="43"/>
  <c r="H651" i="43"/>
  <c r="I651" i="43"/>
  <c r="J651" i="43"/>
  <c r="K651" i="43"/>
  <c r="L651" i="43"/>
  <c r="M651" i="43"/>
  <c r="N651" i="43"/>
  <c r="O651" i="43"/>
  <c r="P651" i="43"/>
  <c r="Q651" i="43"/>
  <c r="R651" i="43"/>
  <c r="S651" i="43"/>
  <c r="E663" i="43"/>
  <c r="E665" i="43" s="1"/>
  <c r="F663" i="43"/>
  <c r="F665" i="43" s="1"/>
  <c r="G663" i="43"/>
  <c r="G665" i="43" s="1"/>
  <c r="H663" i="43"/>
  <c r="H665" i="43" s="1"/>
  <c r="I663" i="43"/>
  <c r="I665" i="43" s="1"/>
  <c r="J663" i="43"/>
  <c r="J665" i="43" s="1"/>
  <c r="K663" i="43"/>
  <c r="K665" i="43" s="1"/>
  <c r="L663" i="43"/>
  <c r="L665" i="43" s="1"/>
  <c r="M663" i="43"/>
  <c r="M665" i="43" s="1"/>
  <c r="N663" i="43"/>
  <c r="N665" i="43" s="1"/>
  <c r="O663" i="43"/>
  <c r="O665" i="43" s="1"/>
  <c r="P663" i="43"/>
  <c r="P665" i="43" s="1"/>
  <c r="Q663" i="43"/>
  <c r="Q665" i="43" s="1"/>
  <c r="R663" i="43"/>
  <c r="R665" i="43" s="1"/>
  <c r="S663" i="43"/>
  <c r="S665" i="43" s="1"/>
  <c r="E687" i="43"/>
  <c r="F687" i="43"/>
  <c r="G687" i="43"/>
  <c r="H687" i="43"/>
  <c r="I687" i="43"/>
  <c r="J687" i="43"/>
  <c r="K687" i="43"/>
  <c r="L687" i="43"/>
  <c r="M687" i="43"/>
  <c r="N687" i="43"/>
  <c r="O687" i="43"/>
  <c r="P687" i="43"/>
  <c r="Q687" i="43"/>
  <c r="S687" i="43"/>
  <c r="E688" i="43"/>
  <c r="F688" i="43"/>
  <c r="G688" i="43"/>
  <c r="H688" i="43"/>
  <c r="I688" i="43"/>
  <c r="J688" i="43"/>
  <c r="L688" i="43"/>
  <c r="M688" i="43"/>
  <c r="N688" i="43"/>
  <c r="O688" i="43"/>
  <c r="P688" i="43"/>
  <c r="Q688" i="43"/>
  <c r="R688" i="43"/>
  <c r="S688" i="43"/>
  <c r="E694" i="43"/>
  <c r="F694" i="43"/>
  <c r="G694" i="43"/>
  <c r="H694" i="43"/>
  <c r="I694" i="43"/>
  <c r="J694" i="43"/>
  <c r="K694" i="43"/>
  <c r="L694" i="43"/>
  <c r="M694" i="43"/>
  <c r="N694" i="43"/>
  <c r="O694" i="43"/>
  <c r="P694" i="43"/>
  <c r="Q694" i="43"/>
  <c r="R694" i="43"/>
  <c r="S694" i="43"/>
  <c r="E697" i="43"/>
  <c r="F697" i="43"/>
  <c r="G697" i="43"/>
  <c r="H697" i="43"/>
  <c r="I697" i="43"/>
  <c r="J697" i="43"/>
  <c r="K697" i="43"/>
  <c r="L697" i="43"/>
  <c r="M697" i="43"/>
  <c r="N697" i="43"/>
  <c r="O697" i="43"/>
  <c r="P697" i="43"/>
  <c r="Q697" i="43"/>
  <c r="R697" i="43"/>
  <c r="S697" i="43"/>
  <c r="E701" i="43"/>
  <c r="F701" i="43"/>
  <c r="G701" i="43"/>
  <c r="H701" i="43"/>
  <c r="I701" i="43"/>
  <c r="J701" i="43"/>
  <c r="K701" i="43"/>
  <c r="L701" i="43"/>
  <c r="M701" i="43"/>
  <c r="N701" i="43"/>
  <c r="O701" i="43"/>
  <c r="P701" i="43"/>
  <c r="Q701" i="43"/>
  <c r="R701" i="43"/>
  <c r="S701" i="43"/>
  <c r="E703" i="43"/>
  <c r="F703" i="43"/>
  <c r="G703" i="43"/>
  <c r="H703" i="43"/>
  <c r="I703" i="43"/>
  <c r="J703" i="43"/>
  <c r="K703" i="43"/>
  <c r="L703" i="43"/>
  <c r="M703" i="43"/>
  <c r="N703" i="43"/>
  <c r="O703" i="43"/>
  <c r="P703" i="43"/>
  <c r="Q703" i="43"/>
  <c r="R703" i="43"/>
  <c r="S703" i="43"/>
  <c r="E711" i="43"/>
  <c r="E714" i="43" s="1"/>
  <c r="F711" i="43"/>
  <c r="F714" i="43" s="1"/>
  <c r="G711" i="43"/>
  <c r="G714" i="43" s="1"/>
  <c r="H711" i="43"/>
  <c r="H714" i="43" s="1"/>
  <c r="I711" i="43"/>
  <c r="I714" i="43" s="1"/>
  <c r="J711" i="43"/>
  <c r="J714" i="43" s="1"/>
  <c r="K711" i="43"/>
  <c r="K714" i="43" s="1"/>
  <c r="L711" i="43"/>
  <c r="L714" i="43" s="1"/>
  <c r="M711" i="43"/>
  <c r="M714" i="43" s="1"/>
  <c r="N711" i="43"/>
  <c r="N714" i="43" s="1"/>
  <c r="O711" i="43"/>
  <c r="O714" i="43" s="1"/>
  <c r="P711" i="43"/>
  <c r="P714" i="43" s="1"/>
  <c r="Q711" i="43"/>
  <c r="Q714" i="43" s="1"/>
  <c r="R711" i="43"/>
  <c r="R714" i="43" s="1"/>
  <c r="S711" i="43"/>
  <c r="S714" i="43" s="1"/>
  <c r="E712" i="43"/>
  <c r="E715" i="43" s="1"/>
  <c r="F712" i="43"/>
  <c r="F715" i="43" s="1"/>
  <c r="G712" i="43"/>
  <c r="G715" i="43" s="1"/>
  <c r="H712" i="43"/>
  <c r="H715" i="43" s="1"/>
  <c r="I712" i="43"/>
  <c r="I715" i="43" s="1"/>
  <c r="J712" i="43"/>
  <c r="J715" i="43" s="1"/>
  <c r="K712" i="43"/>
  <c r="K715" i="43" s="1"/>
  <c r="L712" i="43"/>
  <c r="L715" i="43" s="1"/>
  <c r="M712" i="43"/>
  <c r="M715" i="43" s="1"/>
  <c r="N712" i="43"/>
  <c r="N715" i="43" s="1"/>
  <c r="O712" i="43"/>
  <c r="O715" i="43" s="1"/>
  <c r="P712" i="43"/>
  <c r="P715" i="43" s="1"/>
  <c r="Q712" i="43"/>
  <c r="Q715" i="43" s="1"/>
  <c r="R712" i="43"/>
  <c r="R715" i="43" s="1"/>
  <c r="S712" i="43"/>
  <c r="S715" i="43" s="1"/>
  <c r="K722" i="43"/>
  <c r="E722" i="43"/>
  <c r="F722" i="43"/>
  <c r="H722" i="43"/>
  <c r="I722" i="43"/>
  <c r="J722" i="43"/>
  <c r="L722" i="43"/>
  <c r="M722" i="43"/>
  <c r="N722" i="43"/>
  <c r="O722" i="43"/>
  <c r="P722" i="43"/>
  <c r="Q722" i="43"/>
  <c r="R722" i="43"/>
  <c r="S722" i="43"/>
  <c r="E723" i="43"/>
  <c r="F723" i="43"/>
  <c r="G723" i="43"/>
  <c r="H723" i="43"/>
  <c r="I723" i="43"/>
  <c r="J723" i="43"/>
  <c r="K723" i="43"/>
  <c r="L723" i="43"/>
  <c r="M723" i="43"/>
  <c r="N723" i="43"/>
  <c r="O723" i="43"/>
  <c r="P723" i="43"/>
  <c r="Q723" i="43"/>
  <c r="R723" i="43"/>
  <c r="S723" i="43"/>
  <c r="E726" i="43"/>
  <c r="F726" i="43"/>
  <c r="G726" i="43"/>
  <c r="H726" i="43"/>
  <c r="I726" i="43"/>
  <c r="J726" i="43"/>
  <c r="K726" i="43"/>
  <c r="L726" i="43"/>
  <c r="M726" i="43"/>
  <c r="N726" i="43"/>
  <c r="O726" i="43"/>
  <c r="P726" i="43"/>
  <c r="Q726" i="43"/>
  <c r="R726" i="43"/>
  <c r="S726" i="43"/>
  <c r="E727" i="43"/>
  <c r="F727" i="43"/>
  <c r="G727" i="43"/>
  <c r="H727" i="43"/>
  <c r="I727" i="43"/>
  <c r="J727" i="43"/>
  <c r="K727" i="43"/>
  <c r="L727" i="43"/>
  <c r="M727" i="43"/>
  <c r="N727" i="43"/>
  <c r="O727" i="43"/>
  <c r="P727" i="43"/>
  <c r="Q727" i="43"/>
  <c r="R727" i="43"/>
  <c r="S727" i="43"/>
  <c r="E739" i="43"/>
  <c r="F739" i="43"/>
  <c r="G739" i="43"/>
  <c r="H739" i="43"/>
  <c r="I739" i="43"/>
  <c r="J739" i="43"/>
  <c r="K739" i="43"/>
  <c r="L739" i="43"/>
  <c r="M739" i="43"/>
  <c r="N739" i="43"/>
  <c r="O739" i="43"/>
  <c r="P739" i="43"/>
  <c r="Q739" i="43"/>
  <c r="R739" i="43"/>
  <c r="S739" i="43"/>
  <c r="E742" i="43"/>
  <c r="F742" i="43"/>
  <c r="G742" i="43"/>
  <c r="H742" i="43"/>
  <c r="I742" i="43"/>
  <c r="J742" i="43"/>
  <c r="K742" i="43"/>
  <c r="L742" i="43"/>
  <c r="M742" i="43"/>
  <c r="N742" i="43"/>
  <c r="O742" i="43"/>
  <c r="P742" i="43"/>
  <c r="Q742" i="43"/>
  <c r="R742" i="43"/>
  <c r="S742" i="43"/>
  <c r="E752" i="43"/>
  <c r="F752" i="43"/>
  <c r="G752" i="43"/>
  <c r="H752" i="43"/>
  <c r="I752" i="43"/>
  <c r="J752" i="43"/>
  <c r="K752" i="43"/>
  <c r="L752" i="43"/>
  <c r="M752" i="43"/>
  <c r="N752" i="43"/>
  <c r="O752" i="43"/>
  <c r="P752" i="43"/>
  <c r="Q752" i="43"/>
  <c r="R752" i="43"/>
  <c r="S752" i="43"/>
  <c r="E755" i="43"/>
  <c r="F755" i="43"/>
  <c r="G755" i="43"/>
  <c r="H755" i="43"/>
  <c r="I755" i="43"/>
  <c r="J755" i="43"/>
  <c r="K755" i="43"/>
  <c r="L755" i="43"/>
  <c r="M755" i="43"/>
  <c r="N755" i="43"/>
  <c r="O755" i="43"/>
  <c r="P755" i="43"/>
  <c r="Q755" i="43"/>
  <c r="R755" i="43"/>
  <c r="S755" i="43"/>
  <c r="E763" i="43"/>
  <c r="F763" i="43"/>
  <c r="G763" i="43"/>
  <c r="H763" i="43"/>
  <c r="I763" i="43"/>
  <c r="J763" i="43"/>
  <c r="K763" i="43"/>
  <c r="L763" i="43"/>
  <c r="M763" i="43"/>
  <c r="N763" i="43"/>
  <c r="O763" i="43"/>
  <c r="P763" i="43"/>
  <c r="Q763" i="43"/>
  <c r="R763" i="43"/>
  <c r="S763" i="43"/>
  <c r="E765" i="43"/>
  <c r="F765" i="43"/>
  <c r="G765" i="43"/>
  <c r="H765" i="43"/>
  <c r="I765" i="43"/>
  <c r="J765" i="43"/>
  <c r="K765" i="43"/>
  <c r="L765" i="43"/>
  <c r="M765" i="43"/>
  <c r="N765" i="43"/>
  <c r="O765" i="43"/>
  <c r="P765" i="43"/>
  <c r="Q765" i="43"/>
  <c r="R765" i="43"/>
  <c r="S765" i="43"/>
  <c r="E773" i="43"/>
  <c r="F773" i="43"/>
  <c r="G773" i="43"/>
  <c r="H773" i="43"/>
  <c r="I773" i="43"/>
  <c r="J773" i="43"/>
  <c r="K773" i="43"/>
  <c r="L773" i="43"/>
  <c r="M773" i="43"/>
  <c r="N773" i="43"/>
  <c r="O773" i="43"/>
  <c r="P773" i="43"/>
  <c r="Q773" i="43"/>
  <c r="R773" i="43"/>
  <c r="S773" i="43"/>
  <c r="E775" i="43"/>
  <c r="F775" i="43"/>
  <c r="G775" i="43"/>
  <c r="H775" i="43"/>
  <c r="I775" i="43"/>
  <c r="J775" i="43"/>
  <c r="K775" i="43"/>
  <c r="L775" i="43"/>
  <c r="M775" i="43"/>
  <c r="N775" i="43"/>
  <c r="O775" i="43"/>
  <c r="P775" i="43"/>
  <c r="Q775" i="43"/>
  <c r="R775" i="43"/>
  <c r="S775" i="43"/>
  <c r="E778" i="43"/>
  <c r="F778" i="43"/>
  <c r="G778" i="43"/>
  <c r="H778" i="43"/>
  <c r="I778" i="43"/>
  <c r="J778" i="43"/>
  <c r="K778" i="43"/>
  <c r="L778" i="43"/>
  <c r="M778" i="43"/>
  <c r="N778" i="43"/>
  <c r="O778" i="43"/>
  <c r="P778" i="43"/>
  <c r="Q778" i="43"/>
  <c r="R778" i="43"/>
  <c r="S778" i="43"/>
  <c r="E787" i="43"/>
  <c r="E789" i="43" s="1"/>
  <c r="F787" i="43"/>
  <c r="F789" i="43" s="1"/>
  <c r="G787" i="43"/>
  <c r="G789" i="43" s="1"/>
  <c r="H787" i="43"/>
  <c r="H789" i="43" s="1"/>
  <c r="I787" i="43"/>
  <c r="I789" i="43" s="1"/>
  <c r="J787" i="43"/>
  <c r="J789" i="43" s="1"/>
  <c r="K787" i="43"/>
  <c r="K789" i="43" s="1"/>
  <c r="L787" i="43"/>
  <c r="L789" i="43" s="1"/>
  <c r="M787" i="43"/>
  <c r="M789" i="43" s="1"/>
  <c r="N787" i="43"/>
  <c r="N789" i="43" s="1"/>
  <c r="O787" i="43"/>
  <c r="O789" i="43" s="1"/>
  <c r="P787" i="43"/>
  <c r="P789" i="43" s="1"/>
  <c r="Q787" i="43"/>
  <c r="Q789" i="43" s="1"/>
  <c r="R787" i="43"/>
  <c r="R789" i="43" s="1"/>
  <c r="S787" i="43"/>
  <c r="S789" i="43" s="1"/>
  <c r="E794" i="43"/>
  <c r="E796" i="43" s="1"/>
  <c r="F794" i="43"/>
  <c r="F796" i="43" s="1"/>
  <c r="G794" i="43"/>
  <c r="G796" i="43" s="1"/>
  <c r="H794" i="43"/>
  <c r="H796" i="43" s="1"/>
  <c r="I794" i="43"/>
  <c r="I796" i="43" s="1"/>
  <c r="J794" i="43"/>
  <c r="J796" i="43" s="1"/>
  <c r="K794" i="43"/>
  <c r="K796" i="43" s="1"/>
  <c r="L794" i="43"/>
  <c r="L796" i="43" s="1"/>
  <c r="M794" i="43"/>
  <c r="M796" i="43" s="1"/>
  <c r="N794" i="43"/>
  <c r="N796" i="43" s="1"/>
  <c r="O794" i="43"/>
  <c r="O796" i="43" s="1"/>
  <c r="P794" i="43"/>
  <c r="P796" i="43" s="1"/>
  <c r="Q794" i="43"/>
  <c r="Q796" i="43" s="1"/>
  <c r="R794" i="43"/>
  <c r="R796" i="43" s="1"/>
  <c r="S794" i="43"/>
  <c r="S796" i="43" s="1"/>
  <c r="E803" i="43"/>
  <c r="F803" i="43"/>
  <c r="G803" i="43"/>
  <c r="H803" i="43"/>
  <c r="I803" i="43"/>
  <c r="J803" i="43"/>
  <c r="K803" i="43"/>
  <c r="L803" i="43"/>
  <c r="M803" i="43"/>
  <c r="N803" i="43"/>
  <c r="O803" i="43"/>
  <c r="P803" i="43"/>
  <c r="Q803" i="43"/>
  <c r="R803" i="43"/>
  <c r="S803" i="43"/>
  <c r="E805" i="43"/>
  <c r="F805" i="43"/>
  <c r="G805" i="43"/>
  <c r="H805" i="43"/>
  <c r="I805" i="43"/>
  <c r="J805" i="43"/>
  <c r="K805" i="43"/>
  <c r="L805" i="43"/>
  <c r="M805" i="43"/>
  <c r="N805" i="43"/>
  <c r="O805" i="43"/>
  <c r="P805" i="43"/>
  <c r="Q805" i="43"/>
  <c r="R805" i="43"/>
  <c r="S805" i="43"/>
  <c r="E809" i="43"/>
  <c r="F809" i="43"/>
  <c r="G809" i="43"/>
  <c r="H809" i="43"/>
  <c r="I809" i="43"/>
  <c r="J809" i="43"/>
  <c r="K809" i="43"/>
  <c r="L809" i="43"/>
  <c r="M809" i="43"/>
  <c r="N809" i="43"/>
  <c r="O809" i="43"/>
  <c r="P809" i="43"/>
  <c r="Q809" i="43"/>
  <c r="R809" i="43"/>
  <c r="S809" i="43"/>
  <c r="E819" i="43"/>
  <c r="F819" i="43"/>
  <c r="G819" i="43"/>
  <c r="H819" i="43"/>
  <c r="I819" i="43"/>
  <c r="J819" i="43"/>
  <c r="K819" i="43"/>
  <c r="L819" i="43"/>
  <c r="M819" i="43"/>
  <c r="N819" i="43"/>
  <c r="O819" i="43"/>
  <c r="P819" i="43"/>
  <c r="Q819" i="43"/>
  <c r="R819" i="43"/>
  <c r="S819" i="43"/>
  <c r="E821" i="43"/>
  <c r="F821" i="43"/>
  <c r="G821" i="43"/>
  <c r="H821" i="43"/>
  <c r="I821" i="43"/>
  <c r="J821" i="43"/>
  <c r="K821" i="43"/>
  <c r="L821" i="43"/>
  <c r="M821" i="43"/>
  <c r="N821" i="43"/>
  <c r="O821" i="43"/>
  <c r="P821" i="43"/>
  <c r="Q821" i="43"/>
  <c r="R821" i="43"/>
  <c r="S821" i="43"/>
  <c r="E825" i="43"/>
  <c r="F825" i="43"/>
  <c r="G825" i="43"/>
  <c r="H825" i="43"/>
  <c r="I825" i="43"/>
  <c r="J825" i="43"/>
  <c r="K825" i="43"/>
  <c r="L825" i="43"/>
  <c r="M825" i="43"/>
  <c r="N825" i="43"/>
  <c r="O825" i="43"/>
  <c r="P825" i="43"/>
  <c r="Q825" i="43"/>
  <c r="R825" i="43"/>
  <c r="S825" i="43"/>
  <c r="E827" i="43"/>
  <c r="F827" i="43"/>
  <c r="G827" i="43"/>
  <c r="H827" i="43"/>
  <c r="I827" i="43"/>
  <c r="J827" i="43"/>
  <c r="K827" i="43"/>
  <c r="L827" i="43"/>
  <c r="M827" i="43"/>
  <c r="N827" i="43"/>
  <c r="O827" i="43"/>
  <c r="P827" i="43"/>
  <c r="Q827" i="43"/>
  <c r="R827" i="43"/>
  <c r="S827" i="43"/>
  <c r="E836" i="43"/>
  <c r="F836" i="43"/>
  <c r="G836" i="43"/>
  <c r="H836" i="43"/>
  <c r="I836" i="43"/>
  <c r="J836" i="43"/>
  <c r="K836" i="43"/>
  <c r="L836" i="43"/>
  <c r="M836" i="43"/>
  <c r="N836" i="43"/>
  <c r="O836" i="43"/>
  <c r="P836" i="43"/>
  <c r="Q836" i="43"/>
  <c r="R836" i="43"/>
  <c r="S836" i="43"/>
  <c r="E838" i="43"/>
  <c r="F838" i="43"/>
  <c r="G838" i="43"/>
  <c r="H838" i="43"/>
  <c r="I838" i="43"/>
  <c r="J838" i="43"/>
  <c r="K838" i="43"/>
  <c r="L838" i="43"/>
  <c r="M838" i="43"/>
  <c r="N838" i="43"/>
  <c r="O838" i="43"/>
  <c r="P838" i="43"/>
  <c r="Q838" i="43"/>
  <c r="R838" i="43"/>
  <c r="S838" i="43"/>
  <c r="E840" i="43"/>
  <c r="F840" i="43"/>
  <c r="G840" i="43"/>
  <c r="H840" i="43"/>
  <c r="I840" i="43"/>
  <c r="J840" i="43"/>
  <c r="K840" i="43"/>
  <c r="L840" i="43"/>
  <c r="M840" i="43"/>
  <c r="N840" i="43"/>
  <c r="O840" i="43"/>
  <c r="P840" i="43"/>
  <c r="Q840" i="43"/>
  <c r="R840" i="43"/>
  <c r="S840" i="43"/>
  <c r="E842" i="43"/>
  <c r="F842" i="43"/>
  <c r="G842" i="43"/>
  <c r="H842" i="43"/>
  <c r="I842" i="43"/>
  <c r="J842" i="43"/>
  <c r="K842" i="43"/>
  <c r="L842" i="43"/>
  <c r="M842" i="43"/>
  <c r="N842" i="43"/>
  <c r="O842" i="43"/>
  <c r="P842" i="43"/>
  <c r="Q842" i="43"/>
  <c r="R842" i="43"/>
  <c r="S842" i="43"/>
  <c r="E847" i="43"/>
  <c r="F847" i="43"/>
  <c r="G847" i="43"/>
  <c r="H847" i="43"/>
  <c r="I847" i="43"/>
  <c r="J847" i="43"/>
  <c r="K847" i="43"/>
  <c r="L847" i="43"/>
  <c r="M847" i="43"/>
  <c r="N847" i="43"/>
  <c r="O847" i="43"/>
  <c r="P847" i="43"/>
  <c r="Q847" i="43"/>
  <c r="R847" i="43"/>
  <c r="S847" i="43"/>
  <c r="E853" i="43"/>
  <c r="F853" i="43"/>
  <c r="G853" i="43"/>
  <c r="H853" i="43"/>
  <c r="I853" i="43"/>
  <c r="J853" i="43"/>
  <c r="K853" i="43"/>
  <c r="L853" i="43"/>
  <c r="M853" i="43"/>
  <c r="N853" i="43"/>
  <c r="O853" i="43"/>
  <c r="P853" i="43"/>
  <c r="Q853" i="43"/>
  <c r="R853" i="43"/>
  <c r="S853" i="43"/>
  <c r="E855" i="43"/>
  <c r="F855" i="43"/>
  <c r="G855" i="43"/>
  <c r="H855" i="43"/>
  <c r="I855" i="43"/>
  <c r="J855" i="43"/>
  <c r="K855" i="43"/>
  <c r="L855" i="43"/>
  <c r="M855" i="43"/>
  <c r="N855" i="43"/>
  <c r="O855" i="43"/>
  <c r="P855" i="43"/>
  <c r="Q855" i="43"/>
  <c r="R855" i="43"/>
  <c r="S855" i="43"/>
  <c r="E864" i="43"/>
  <c r="F864" i="43"/>
  <c r="G864" i="43"/>
  <c r="H864" i="43"/>
  <c r="I864" i="43"/>
  <c r="J864" i="43"/>
  <c r="K864" i="43"/>
  <c r="L864" i="43"/>
  <c r="M864" i="43"/>
  <c r="N864" i="43"/>
  <c r="O864" i="43"/>
  <c r="P864" i="43"/>
  <c r="Q864" i="43"/>
  <c r="R864" i="43"/>
  <c r="S864" i="43"/>
  <c r="E866" i="43"/>
  <c r="F866" i="43"/>
  <c r="G866" i="43"/>
  <c r="H866" i="43"/>
  <c r="I866" i="43"/>
  <c r="J866" i="43"/>
  <c r="K866" i="43"/>
  <c r="L866" i="43"/>
  <c r="M866" i="43"/>
  <c r="N866" i="43"/>
  <c r="O866" i="43"/>
  <c r="P866" i="43"/>
  <c r="Q866" i="43"/>
  <c r="R866" i="43"/>
  <c r="S866" i="43"/>
  <c r="E869" i="43"/>
  <c r="F869" i="43"/>
  <c r="G869" i="43"/>
  <c r="H869" i="43"/>
  <c r="I869" i="43"/>
  <c r="J869" i="43"/>
  <c r="K869" i="43"/>
  <c r="L869" i="43"/>
  <c r="M869" i="43"/>
  <c r="N869" i="43"/>
  <c r="O869" i="43"/>
  <c r="P869" i="43"/>
  <c r="Q869" i="43"/>
  <c r="R869" i="43"/>
  <c r="S869" i="43"/>
  <c r="E873" i="43"/>
  <c r="F873" i="43"/>
  <c r="G873" i="43"/>
  <c r="H873" i="43"/>
  <c r="I873" i="43"/>
  <c r="J873" i="43"/>
  <c r="K873" i="43"/>
  <c r="L873" i="43"/>
  <c r="M873" i="43"/>
  <c r="N873" i="43"/>
  <c r="O873" i="43"/>
  <c r="P873" i="43"/>
  <c r="Q873" i="43"/>
  <c r="R873" i="43"/>
  <c r="S873" i="43"/>
  <c r="H876" i="43"/>
  <c r="I876" i="43"/>
  <c r="J876" i="43"/>
  <c r="K876" i="43"/>
  <c r="L876" i="43"/>
  <c r="M876" i="43"/>
  <c r="N876" i="43"/>
  <c r="O876" i="43"/>
  <c r="P876" i="43"/>
  <c r="Q876" i="43"/>
  <c r="R876" i="43"/>
  <c r="S876" i="43"/>
  <c r="E881" i="43"/>
  <c r="F881" i="43"/>
  <c r="G881" i="43"/>
  <c r="H881" i="43"/>
  <c r="I881" i="43"/>
  <c r="J881" i="43"/>
  <c r="K881" i="43"/>
  <c r="L881" i="43"/>
  <c r="M881" i="43"/>
  <c r="N881" i="43"/>
  <c r="O881" i="43"/>
  <c r="P881" i="43"/>
  <c r="Q881" i="43"/>
  <c r="R881" i="43"/>
  <c r="S881" i="43"/>
  <c r="E889" i="43"/>
  <c r="F889" i="43"/>
  <c r="G889" i="43"/>
  <c r="H889" i="43"/>
  <c r="I889" i="43"/>
  <c r="J889" i="43"/>
  <c r="K889" i="43"/>
  <c r="L889" i="43"/>
  <c r="M889" i="43"/>
  <c r="N889" i="43"/>
  <c r="O889" i="43"/>
  <c r="P889" i="43"/>
  <c r="Q889" i="43"/>
  <c r="R889" i="43"/>
  <c r="S889" i="43"/>
  <c r="E891" i="43"/>
  <c r="F891" i="43"/>
  <c r="G891" i="43"/>
  <c r="H891" i="43"/>
  <c r="I891" i="43"/>
  <c r="J891" i="43"/>
  <c r="K891" i="43"/>
  <c r="L891" i="43"/>
  <c r="M891" i="43"/>
  <c r="N891" i="43"/>
  <c r="O891" i="43"/>
  <c r="P891" i="43"/>
  <c r="Q891" i="43"/>
  <c r="R891" i="43"/>
  <c r="S891" i="43"/>
  <c r="E893" i="43"/>
  <c r="F893" i="43"/>
  <c r="G893" i="43"/>
  <c r="H893" i="43"/>
  <c r="I893" i="43"/>
  <c r="J893" i="43"/>
  <c r="K893" i="43"/>
  <c r="L893" i="43"/>
  <c r="M893" i="43"/>
  <c r="N893" i="43"/>
  <c r="O893" i="43"/>
  <c r="P893" i="43"/>
  <c r="Q893" i="43"/>
  <c r="R893" i="43"/>
  <c r="S893" i="43"/>
  <c r="E896" i="43"/>
  <c r="F896" i="43"/>
  <c r="G896" i="43"/>
  <c r="H896" i="43"/>
  <c r="I896" i="43"/>
  <c r="J896" i="43"/>
  <c r="K896" i="43"/>
  <c r="L896" i="43"/>
  <c r="M896" i="43"/>
  <c r="N896" i="43"/>
  <c r="O896" i="43"/>
  <c r="P896" i="43"/>
  <c r="Q896" i="43"/>
  <c r="R896" i="43"/>
  <c r="S896" i="43"/>
  <c r="E898" i="43"/>
  <c r="F898" i="43"/>
  <c r="G898" i="43"/>
  <c r="H898" i="43"/>
  <c r="I898" i="43"/>
  <c r="J898" i="43"/>
  <c r="K898" i="43"/>
  <c r="L898" i="43"/>
  <c r="M898" i="43"/>
  <c r="N898" i="43"/>
  <c r="O898" i="43"/>
  <c r="P898" i="43"/>
  <c r="Q898" i="43"/>
  <c r="R898" i="43"/>
  <c r="S898" i="43"/>
  <c r="E903" i="43"/>
  <c r="F903" i="43"/>
  <c r="G903" i="43"/>
  <c r="H903" i="43"/>
  <c r="I903" i="43"/>
  <c r="J903" i="43"/>
  <c r="K903" i="43"/>
  <c r="L903" i="43"/>
  <c r="M903" i="43"/>
  <c r="N903" i="43"/>
  <c r="O903" i="43"/>
  <c r="P903" i="43"/>
  <c r="Q903" i="43"/>
  <c r="R903" i="43"/>
  <c r="S903" i="43"/>
  <c r="E907" i="43"/>
  <c r="F907" i="43"/>
  <c r="G907" i="43"/>
  <c r="H907" i="43"/>
  <c r="I907" i="43"/>
  <c r="J907" i="43"/>
  <c r="K907" i="43"/>
  <c r="L907" i="43"/>
  <c r="M907" i="43"/>
  <c r="N907" i="43"/>
  <c r="O907" i="43"/>
  <c r="P907" i="43"/>
  <c r="Q907" i="43"/>
  <c r="R907" i="43"/>
  <c r="S907" i="43"/>
  <c r="E915" i="43"/>
  <c r="F915" i="43"/>
  <c r="G915" i="43"/>
  <c r="H915" i="43"/>
  <c r="I915" i="43"/>
  <c r="J915" i="43"/>
  <c r="K915" i="43"/>
  <c r="L915" i="43"/>
  <c r="M915" i="43"/>
  <c r="N915" i="43"/>
  <c r="O915" i="43"/>
  <c r="P915" i="43"/>
  <c r="Q915" i="43"/>
  <c r="R915" i="43"/>
  <c r="S915" i="43"/>
  <c r="E922" i="43"/>
  <c r="F922" i="43"/>
  <c r="G922" i="43"/>
  <c r="H922" i="43"/>
  <c r="I922" i="43"/>
  <c r="J922" i="43"/>
  <c r="K922" i="43"/>
  <c r="L922" i="43"/>
  <c r="M922" i="43"/>
  <c r="N922" i="43"/>
  <c r="O922" i="43"/>
  <c r="P922" i="43"/>
  <c r="Q922" i="43"/>
  <c r="R922" i="43"/>
  <c r="S922" i="43"/>
  <c r="O925" i="43"/>
  <c r="E925" i="43"/>
  <c r="F925" i="43"/>
  <c r="H925" i="43"/>
  <c r="I925" i="43"/>
  <c r="J925" i="43"/>
  <c r="L925" i="43"/>
  <c r="M925" i="43"/>
  <c r="N925" i="43"/>
  <c r="P925" i="43"/>
  <c r="Q925" i="43"/>
  <c r="R925" i="43"/>
  <c r="S925" i="43"/>
  <c r="E933" i="43"/>
  <c r="F933" i="43"/>
  <c r="G933" i="43"/>
  <c r="H933" i="43"/>
  <c r="I933" i="43"/>
  <c r="J933" i="43"/>
  <c r="K933" i="43"/>
  <c r="L933" i="43"/>
  <c r="M933" i="43"/>
  <c r="N933" i="43"/>
  <c r="O933" i="43"/>
  <c r="P933" i="43"/>
  <c r="Q933" i="43"/>
  <c r="R933" i="43"/>
  <c r="S933" i="43"/>
  <c r="E935" i="43"/>
  <c r="F935" i="43"/>
  <c r="G935" i="43"/>
  <c r="H935" i="43"/>
  <c r="I935" i="43"/>
  <c r="J935" i="43"/>
  <c r="K935" i="43"/>
  <c r="L935" i="43"/>
  <c r="M935" i="43"/>
  <c r="N935" i="43"/>
  <c r="O935" i="43"/>
  <c r="P935" i="43"/>
  <c r="Q935" i="43"/>
  <c r="R935" i="43"/>
  <c r="S935" i="43"/>
  <c r="E939" i="43"/>
  <c r="F939" i="43"/>
  <c r="G939" i="43"/>
  <c r="H939" i="43"/>
  <c r="I939" i="43"/>
  <c r="J939" i="43"/>
  <c r="K939" i="43"/>
  <c r="L939" i="43"/>
  <c r="M939" i="43"/>
  <c r="N939" i="43"/>
  <c r="O939" i="43"/>
  <c r="P939" i="43"/>
  <c r="Q939" i="43"/>
  <c r="R939" i="43"/>
  <c r="S939" i="43"/>
  <c r="G944" i="43"/>
  <c r="H944" i="43"/>
  <c r="I944" i="43"/>
  <c r="J944" i="43"/>
  <c r="K944" i="43"/>
  <c r="L944" i="43"/>
  <c r="M944" i="43"/>
  <c r="N944" i="43"/>
  <c r="O944" i="43"/>
  <c r="P944" i="43"/>
  <c r="Q944" i="43"/>
  <c r="R944" i="43"/>
  <c r="S944" i="43"/>
  <c r="E947" i="43"/>
  <c r="F947" i="43"/>
  <c r="G947" i="43"/>
  <c r="H947" i="43"/>
  <c r="I947" i="43"/>
  <c r="J947" i="43"/>
  <c r="K947" i="43"/>
  <c r="L947" i="43"/>
  <c r="M947" i="43"/>
  <c r="N947" i="43"/>
  <c r="O947" i="43"/>
  <c r="P947" i="43"/>
  <c r="Q947" i="43"/>
  <c r="R947" i="43"/>
  <c r="S947" i="43"/>
  <c r="E956" i="43"/>
  <c r="F956" i="43"/>
  <c r="G956" i="43"/>
  <c r="H956" i="43"/>
  <c r="I956" i="43"/>
  <c r="J956" i="43"/>
  <c r="K956" i="43"/>
  <c r="L956" i="43"/>
  <c r="M956" i="43"/>
  <c r="N956" i="43"/>
  <c r="O956" i="43"/>
  <c r="P956" i="43"/>
  <c r="Q956" i="43"/>
  <c r="R956" i="43"/>
  <c r="S956" i="43"/>
  <c r="E957" i="43"/>
  <c r="F957" i="43"/>
  <c r="G957" i="43"/>
  <c r="H957" i="43"/>
  <c r="I957" i="43"/>
  <c r="J957" i="43"/>
  <c r="K957" i="43"/>
  <c r="L957" i="43"/>
  <c r="M957" i="43"/>
  <c r="N957" i="43"/>
  <c r="O957" i="43"/>
  <c r="P957" i="43"/>
  <c r="Q957" i="43"/>
  <c r="R957" i="43"/>
  <c r="S957" i="43"/>
  <c r="E960" i="43"/>
  <c r="F960" i="43"/>
  <c r="G960" i="43"/>
  <c r="H960" i="43"/>
  <c r="I960" i="43"/>
  <c r="J960" i="43"/>
  <c r="K960" i="43"/>
  <c r="L960" i="43"/>
  <c r="M960" i="43"/>
  <c r="N960" i="43"/>
  <c r="O960" i="43"/>
  <c r="P960" i="43"/>
  <c r="Q960" i="43"/>
  <c r="R960" i="43"/>
  <c r="S960" i="43"/>
  <c r="E961" i="43"/>
  <c r="F961" i="43"/>
  <c r="G961" i="43"/>
  <c r="H961" i="43"/>
  <c r="I961" i="43"/>
  <c r="J961" i="43"/>
  <c r="K961" i="43"/>
  <c r="L961" i="43"/>
  <c r="M961" i="43"/>
  <c r="N961" i="43"/>
  <c r="O961" i="43"/>
  <c r="P961" i="43"/>
  <c r="Q961" i="43"/>
  <c r="R961" i="43"/>
  <c r="S961" i="43"/>
  <c r="E966" i="43"/>
  <c r="F966" i="43"/>
  <c r="G966" i="43"/>
  <c r="H966" i="43"/>
  <c r="I966" i="43"/>
  <c r="J966" i="43"/>
  <c r="K966" i="43"/>
  <c r="L966" i="43"/>
  <c r="M966" i="43"/>
  <c r="N966" i="43"/>
  <c r="O966" i="43"/>
  <c r="P966" i="43"/>
  <c r="Q966" i="43"/>
  <c r="R966" i="43"/>
  <c r="S966" i="43"/>
  <c r="E967" i="43"/>
  <c r="F967" i="43"/>
  <c r="G967" i="43"/>
  <c r="H967" i="43"/>
  <c r="I967" i="43"/>
  <c r="J967" i="43"/>
  <c r="K967" i="43"/>
  <c r="L967" i="43"/>
  <c r="M967" i="43"/>
  <c r="N967" i="43"/>
  <c r="O967" i="43"/>
  <c r="P967" i="43"/>
  <c r="Q967" i="43"/>
  <c r="R967" i="43"/>
  <c r="S967" i="43"/>
  <c r="E974" i="43"/>
  <c r="F974" i="43"/>
  <c r="G974" i="43"/>
  <c r="H974" i="43"/>
  <c r="I974" i="43"/>
  <c r="J974" i="43"/>
  <c r="K974" i="43"/>
  <c r="L974" i="43"/>
  <c r="M974" i="43"/>
  <c r="N974" i="43"/>
  <c r="O974" i="43"/>
  <c r="P974" i="43"/>
  <c r="Q974" i="43"/>
  <c r="R974" i="43"/>
  <c r="S974" i="43"/>
  <c r="E975" i="43"/>
  <c r="F975" i="43"/>
  <c r="G975" i="43"/>
  <c r="H975" i="43"/>
  <c r="I975" i="43"/>
  <c r="J975" i="43"/>
  <c r="K975" i="43"/>
  <c r="L975" i="43"/>
  <c r="M975" i="43"/>
  <c r="N975" i="43"/>
  <c r="O975" i="43"/>
  <c r="P975" i="43"/>
  <c r="Q975" i="43"/>
  <c r="R975" i="43"/>
  <c r="S975" i="43"/>
  <c r="E994" i="43"/>
  <c r="F994" i="43"/>
  <c r="G994" i="43"/>
  <c r="H994" i="43"/>
  <c r="I994" i="43"/>
  <c r="J994" i="43"/>
  <c r="K994" i="43"/>
  <c r="L994" i="43"/>
  <c r="M994" i="43"/>
  <c r="N994" i="43"/>
  <c r="O994" i="43"/>
  <c r="P994" i="43"/>
  <c r="Q994" i="43"/>
  <c r="R994" i="43"/>
  <c r="S994" i="43"/>
  <c r="E995" i="43"/>
  <c r="F995" i="43"/>
  <c r="G995" i="43"/>
  <c r="H995" i="43"/>
  <c r="I995" i="43"/>
  <c r="J995" i="43"/>
  <c r="K995" i="43"/>
  <c r="L995" i="43"/>
  <c r="M995" i="43"/>
  <c r="N995" i="43"/>
  <c r="O995" i="43"/>
  <c r="P995" i="43"/>
  <c r="Q995" i="43"/>
  <c r="R995" i="43"/>
  <c r="S995" i="43"/>
  <c r="E998" i="43"/>
  <c r="F998" i="43"/>
  <c r="G998" i="43"/>
  <c r="H998" i="43"/>
  <c r="I998" i="43"/>
  <c r="J998" i="43"/>
  <c r="K998" i="43"/>
  <c r="L998" i="43"/>
  <c r="M998" i="43"/>
  <c r="N998" i="43"/>
  <c r="O998" i="43"/>
  <c r="P998" i="43"/>
  <c r="Q998" i="43"/>
  <c r="R998" i="43"/>
  <c r="S998" i="43"/>
  <c r="E999" i="43"/>
  <c r="F999" i="43"/>
  <c r="G999" i="43"/>
  <c r="H999" i="43"/>
  <c r="I999" i="43"/>
  <c r="J999" i="43"/>
  <c r="K999" i="43"/>
  <c r="L999" i="43"/>
  <c r="M999" i="43"/>
  <c r="N999" i="43"/>
  <c r="O999" i="43"/>
  <c r="P999" i="43"/>
  <c r="Q999" i="43"/>
  <c r="R999" i="43"/>
  <c r="S999" i="43"/>
  <c r="E1009" i="43"/>
  <c r="F1009" i="43"/>
  <c r="G1009" i="43"/>
  <c r="H1009" i="43"/>
  <c r="I1009" i="43"/>
  <c r="J1009" i="43"/>
  <c r="K1009" i="43"/>
  <c r="L1009" i="43"/>
  <c r="M1009" i="43"/>
  <c r="N1009" i="43"/>
  <c r="O1009" i="43"/>
  <c r="P1009" i="43"/>
  <c r="Q1009" i="43"/>
  <c r="R1009" i="43"/>
  <c r="S1009" i="43"/>
  <c r="E1010" i="43"/>
  <c r="F1010" i="43"/>
  <c r="G1010" i="43"/>
  <c r="H1010" i="43"/>
  <c r="I1010" i="43"/>
  <c r="J1010" i="43"/>
  <c r="K1010" i="43"/>
  <c r="L1010" i="43"/>
  <c r="M1010" i="43"/>
  <c r="N1010" i="43"/>
  <c r="O1010" i="43"/>
  <c r="P1010" i="43"/>
  <c r="Q1010" i="43"/>
  <c r="R1010" i="43"/>
  <c r="S1010" i="43"/>
  <c r="E1013" i="43"/>
  <c r="F1013" i="43"/>
  <c r="G1013" i="43"/>
  <c r="H1013" i="43"/>
  <c r="I1013" i="43"/>
  <c r="J1013" i="43"/>
  <c r="K1013" i="43"/>
  <c r="L1013" i="43"/>
  <c r="M1013" i="43"/>
  <c r="N1013" i="43"/>
  <c r="O1013" i="43"/>
  <c r="P1013" i="43"/>
  <c r="Q1013" i="43"/>
  <c r="R1013" i="43"/>
  <c r="S1013" i="43"/>
  <c r="E1014" i="43"/>
  <c r="F1014" i="43"/>
  <c r="G1014" i="43"/>
  <c r="H1014" i="43"/>
  <c r="I1014" i="43"/>
  <c r="J1014" i="43"/>
  <c r="K1014" i="43"/>
  <c r="L1014" i="43"/>
  <c r="M1014" i="43"/>
  <c r="N1014" i="43"/>
  <c r="O1014" i="43"/>
  <c r="P1014" i="43"/>
  <c r="Q1014" i="43"/>
  <c r="R1014" i="43"/>
  <c r="S1014" i="43"/>
  <c r="E1017" i="43"/>
  <c r="F1017" i="43"/>
  <c r="G1017" i="43"/>
  <c r="H1017" i="43"/>
  <c r="I1017" i="43"/>
  <c r="J1017" i="43"/>
  <c r="K1017" i="43"/>
  <c r="L1017" i="43"/>
  <c r="M1017" i="43"/>
  <c r="N1017" i="43"/>
  <c r="O1017" i="43"/>
  <c r="P1017" i="43"/>
  <c r="Q1017" i="43"/>
  <c r="R1017" i="43"/>
  <c r="S1017" i="43"/>
  <c r="E1018" i="43"/>
  <c r="F1018" i="43"/>
  <c r="G1018" i="43"/>
  <c r="H1018" i="43"/>
  <c r="I1018" i="43"/>
  <c r="J1018" i="43"/>
  <c r="K1018" i="43"/>
  <c r="L1018" i="43"/>
  <c r="M1018" i="43"/>
  <c r="N1018" i="43"/>
  <c r="O1018" i="43"/>
  <c r="P1018" i="43"/>
  <c r="Q1018" i="43"/>
  <c r="R1018" i="43"/>
  <c r="S1018" i="43"/>
  <c r="E1026" i="43"/>
  <c r="F1026" i="43"/>
  <c r="G1026" i="43"/>
  <c r="H1026" i="43"/>
  <c r="I1026" i="43"/>
  <c r="J1026" i="43"/>
  <c r="K1026" i="43"/>
  <c r="L1026" i="43"/>
  <c r="M1026" i="43"/>
  <c r="N1026" i="43"/>
  <c r="O1026" i="43"/>
  <c r="P1026" i="43"/>
  <c r="Q1026" i="43"/>
  <c r="R1026" i="43"/>
  <c r="S1026" i="43"/>
  <c r="E1028" i="43"/>
  <c r="F1028" i="43"/>
  <c r="G1028" i="43"/>
  <c r="H1028" i="43"/>
  <c r="I1028" i="43"/>
  <c r="J1028" i="43"/>
  <c r="K1028" i="43"/>
  <c r="L1028" i="43"/>
  <c r="M1028" i="43"/>
  <c r="N1028" i="43"/>
  <c r="O1028" i="43"/>
  <c r="P1028" i="43"/>
  <c r="Q1028" i="43"/>
  <c r="R1028" i="43"/>
  <c r="S1028" i="43"/>
  <c r="E1037" i="43"/>
  <c r="F1037" i="43"/>
  <c r="G1037" i="43"/>
  <c r="H1037" i="43"/>
  <c r="I1037" i="43"/>
  <c r="J1037" i="43"/>
  <c r="K1037" i="43"/>
  <c r="L1037" i="43"/>
  <c r="M1037" i="43"/>
  <c r="N1037" i="43"/>
  <c r="O1037" i="43"/>
  <c r="P1037" i="43"/>
  <c r="Q1037" i="43"/>
  <c r="R1037" i="43"/>
  <c r="S1037" i="43"/>
  <c r="E1038" i="43"/>
  <c r="F1038" i="43"/>
  <c r="G1038" i="43"/>
  <c r="H1038" i="43"/>
  <c r="I1038" i="43"/>
  <c r="J1038" i="43"/>
  <c r="K1038" i="43"/>
  <c r="L1038" i="43"/>
  <c r="M1038" i="43"/>
  <c r="N1038" i="43"/>
  <c r="O1038" i="43"/>
  <c r="P1038" i="43"/>
  <c r="Q1038" i="43"/>
  <c r="R1038" i="43"/>
  <c r="S1038" i="43"/>
  <c r="E1041" i="43"/>
  <c r="F1041" i="43"/>
  <c r="G1041" i="43"/>
  <c r="H1041" i="43"/>
  <c r="I1041" i="43"/>
  <c r="J1041" i="43"/>
  <c r="K1041" i="43"/>
  <c r="L1041" i="43"/>
  <c r="M1041" i="43"/>
  <c r="N1041" i="43"/>
  <c r="O1041" i="43"/>
  <c r="P1041" i="43"/>
  <c r="Q1041" i="43"/>
  <c r="R1041" i="43"/>
  <c r="S1041" i="43"/>
  <c r="E1042" i="43"/>
  <c r="F1042" i="43"/>
  <c r="G1042" i="43"/>
  <c r="H1042" i="43"/>
  <c r="I1042" i="43"/>
  <c r="J1042" i="43"/>
  <c r="K1042" i="43"/>
  <c r="L1042" i="43"/>
  <c r="M1042" i="43"/>
  <c r="N1042" i="43"/>
  <c r="O1042" i="43"/>
  <c r="P1042" i="43"/>
  <c r="Q1042" i="43"/>
  <c r="R1042" i="43"/>
  <c r="S1042" i="43"/>
  <c r="F1045" i="43"/>
  <c r="G1045" i="43"/>
  <c r="H1045" i="43"/>
  <c r="I1045" i="43"/>
  <c r="J1045" i="43"/>
  <c r="K1045" i="43"/>
  <c r="L1045" i="43"/>
  <c r="M1045" i="43"/>
  <c r="N1045" i="43"/>
  <c r="O1045" i="43"/>
  <c r="P1045" i="43"/>
  <c r="Q1045" i="43"/>
  <c r="R1045" i="43"/>
  <c r="S1045" i="43"/>
  <c r="E1046" i="43"/>
  <c r="F1046" i="43"/>
  <c r="G1046" i="43"/>
  <c r="H1046" i="43"/>
  <c r="I1046" i="43"/>
  <c r="J1046" i="43"/>
  <c r="K1046" i="43"/>
  <c r="L1046" i="43"/>
  <c r="M1046" i="43"/>
  <c r="N1046" i="43"/>
  <c r="O1046" i="43"/>
  <c r="P1046" i="43"/>
  <c r="Q1046" i="43"/>
  <c r="R1046" i="43"/>
  <c r="S1046" i="43"/>
  <c r="E1054" i="43"/>
  <c r="F1054" i="43"/>
  <c r="G1054" i="43"/>
  <c r="H1054" i="43"/>
  <c r="I1054" i="43"/>
  <c r="J1054" i="43"/>
  <c r="K1054" i="43"/>
  <c r="L1054" i="43"/>
  <c r="M1054" i="43"/>
  <c r="N1054" i="43"/>
  <c r="O1054" i="43"/>
  <c r="P1054" i="43"/>
  <c r="Q1054" i="43"/>
  <c r="R1054" i="43"/>
  <c r="S1054" i="43"/>
  <c r="E1057" i="43"/>
  <c r="F1057" i="43"/>
  <c r="G1057" i="43"/>
  <c r="H1057" i="43"/>
  <c r="I1057" i="43"/>
  <c r="J1057" i="43"/>
  <c r="K1057" i="43"/>
  <c r="L1057" i="43"/>
  <c r="M1057" i="43"/>
  <c r="N1057" i="43"/>
  <c r="O1057" i="43"/>
  <c r="P1057" i="43"/>
  <c r="Q1057" i="43"/>
  <c r="R1057" i="43"/>
  <c r="S1057" i="43"/>
  <c r="F1066" i="43"/>
  <c r="G1066" i="43"/>
  <c r="H1066" i="43"/>
  <c r="I1066" i="43"/>
  <c r="J1066" i="43"/>
  <c r="K1066" i="43"/>
  <c r="L1066" i="43"/>
  <c r="M1066" i="43"/>
  <c r="N1066" i="43"/>
  <c r="O1066" i="43"/>
  <c r="P1066" i="43"/>
  <c r="Q1066" i="43"/>
  <c r="R1066" i="43"/>
  <c r="S1066" i="43"/>
  <c r="E1073" i="43"/>
  <c r="F1073" i="43"/>
  <c r="G1073" i="43"/>
  <c r="H1073" i="43"/>
  <c r="I1073" i="43"/>
  <c r="J1073" i="43"/>
  <c r="K1073" i="43"/>
  <c r="L1073" i="43"/>
  <c r="M1073" i="43"/>
  <c r="N1073" i="43"/>
  <c r="O1073" i="43"/>
  <c r="P1073" i="43"/>
  <c r="Q1073" i="43"/>
  <c r="R1073" i="43"/>
  <c r="S1073" i="43"/>
  <c r="E1074" i="43"/>
  <c r="F1074" i="43"/>
  <c r="G1074" i="43"/>
  <c r="H1074" i="43"/>
  <c r="I1074" i="43"/>
  <c r="J1074" i="43"/>
  <c r="K1074" i="43"/>
  <c r="L1074" i="43"/>
  <c r="M1074" i="43"/>
  <c r="N1074" i="43"/>
  <c r="O1074" i="43"/>
  <c r="P1074" i="43"/>
  <c r="Q1074" i="43"/>
  <c r="R1074" i="43"/>
  <c r="S1074" i="43"/>
  <c r="E1079" i="43"/>
  <c r="F1079" i="43"/>
  <c r="G1079" i="43"/>
  <c r="H1079" i="43"/>
  <c r="I1079" i="43"/>
  <c r="J1079" i="43"/>
  <c r="K1079" i="43"/>
  <c r="L1079" i="43"/>
  <c r="M1079" i="43"/>
  <c r="N1079" i="43"/>
  <c r="O1079" i="43"/>
  <c r="P1079" i="43"/>
  <c r="Q1079" i="43"/>
  <c r="R1079" i="43"/>
  <c r="S1079" i="43"/>
  <c r="E1080" i="43"/>
  <c r="F1080" i="43"/>
  <c r="G1080" i="43"/>
  <c r="H1080" i="43"/>
  <c r="I1080" i="43"/>
  <c r="J1080" i="43"/>
  <c r="K1080" i="43"/>
  <c r="L1080" i="43"/>
  <c r="M1080" i="43"/>
  <c r="N1080" i="43"/>
  <c r="O1080" i="43"/>
  <c r="P1080" i="43"/>
  <c r="Q1080" i="43"/>
  <c r="R1080" i="43"/>
  <c r="S1080" i="43"/>
  <c r="F1085" i="43"/>
  <c r="G1085" i="43"/>
  <c r="H1085" i="43"/>
  <c r="I1085" i="43"/>
  <c r="J1085" i="43"/>
  <c r="K1085" i="43"/>
  <c r="L1085" i="43"/>
  <c r="M1085" i="43"/>
  <c r="N1085" i="43"/>
  <c r="O1085" i="43"/>
  <c r="P1085" i="43"/>
  <c r="Q1085" i="43"/>
  <c r="R1085" i="43"/>
  <c r="S1085" i="43"/>
  <c r="E1086" i="43"/>
  <c r="F1086" i="43"/>
  <c r="G1086" i="43"/>
  <c r="H1086" i="43"/>
  <c r="I1086" i="43"/>
  <c r="J1086" i="43"/>
  <c r="K1086" i="43"/>
  <c r="L1086" i="43"/>
  <c r="M1086" i="43"/>
  <c r="N1086" i="43"/>
  <c r="O1086" i="43"/>
  <c r="P1086" i="43"/>
  <c r="Q1086" i="43"/>
  <c r="R1086" i="43"/>
  <c r="S1086" i="43"/>
  <c r="E1089" i="43"/>
  <c r="F1089" i="43"/>
  <c r="G1089" i="43"/>
  <c r="H1089" i="43"/>
  <c r="I1089" i="43"/>
  <c r="J1089" i="43"/>
  <c r="K1089" i="43"/>
  <c r="L1089" i="43"/>
  <c r="M1089" i="43"/>
  <c r="N1089" i="43"/>
  <c r="O1089" i="43"/>
  <c r="P1089" i="43"/>
  <c r="Q1089" i="43"/>
  <c r="R1089" i="43"/>
  <c r="S1089" i="43"/>
  <c r="E1090" i="43"/>
  <c r="F1090" i="43"/>
  <c r="G1090" i="43"/>
  <c r="H1090" i="43"/>
  <c r="I1090" i="43"/>
  <c r="J1090" i="43"/>
  <c r="K1090" i="43"/>
  <c r="L1090" i="43"/>
  <c r="M1090" i="43"/>
  <c r="N1090" i="43"/>
  <c r="O1090" i="43"/>
  <c r="P1090" i="43"/>
  <c r="Q1090" i="43"/>
  <c r="R1090" i="43"/>
  <c r="S1090" i="43"/>
  <c r="E1101" i="43"/>
  <c r="E1103" i="43" s="1"/>
  <c r="F1101" i="43"/>
  <c r="F1103" i="43" s="1"/>
  <c r="G1101" i="43"/>
  <c r="G1103" i="43" s="1"/>
  <c r="H1101" i="43"/>
  <c r="H1103" i="43" s="1"/>
  <c r="I1101" i="43"/>
  <c r="I1103" i="43" s="1"/>
  <c r="J1101" i="43"/>
  <c r="J1103" i="43" s="1"/>
  <c r="K1101" i="43"/>
  <c r="K1103" i="43" s="1"/>
  <c r="L1101" i="43"/>
  <c r="L1103" i="43" s="1"/>
  <c r="M1101" i="43"/>
  <c r="M1103" i="43" s="1"/>
  <c r="N1101" i="43"/>
  <c r="N1103" i="43" s="1"/>
  <c r="O1101" i="43"/>
  <c r="O1103" i="43" s="1"/>
  <c r="P1101" i="43"/>
  <c r="P1103" i="43" s="1"/>
  <c r="Q1101" i="43"/>
  <c r="Q1103" i="43" s="1"/>
  <c r="R1101" i="43"/>
  <c r="R1103" i="43" s="1"/>
  <c r="S1101" i="43"/>
  <c r="S1103" i="43" s="1"/>
  <c r="E1108" i="43"/>
  <c r="E1110" i="43" s="1"/>
  <c r="F1108" i="43"/>
  <c r="F1110" i="43" s="1"/>
  <c r="G1108" i="43"/>
  <c r="G1110" i="43" s="1"/>
  <c r="H1108" i="43"/>
  <c r="H1110" i="43" s="1"/>
  <c r="I1108" i="43"/>
  <c r="I1110" i="43" s="1"/>
  <c r="J1108" i="43"/>
  <c r="J1110" i="43" s="1"/>
  <c r="K1108" i="43"/>
  <c r="K1110" i="43" s="1"/>
  <c r="L1108" i="43"/>
  <c r="M1108" i="43"/>
  <c r="M1110" i="43" s="1"/>
  <c r="N1108" i="43"/>
  <c r="N1110" i="43" s="1"/>
  <c r="O1108" i="43"/>
  <c r="O1110" i="43" s="1"/>
  <c r="P1108" i="43"/>
  <c r="P1110" i="43" s="1"/>
  <c r="Q1108" i="43"/>
  <c r="R1108" i="43"/>
  <c r="R1110" i="43" s="1"/>
  <c r="S1108" i="43"/>
  <c r="S1110" i="43" s="1"/>
  <c r="L1110" i="43"/>
  <c r="Q1110" i="43"/>
  <c r="E1116" i="43"/>
  <c r="E1118" i="43" s="1"/>
  <c r="F1116" i="43"/>
  <c r="F1118" i="43" s="1"/>
  <c r="G1116" i="43"/>
  <c r="G1118" i="43" s="1"/>
  <c r="H1116" i="43"/>
  <c r="H1118" i="43" s="1"/>
  <c r="I1116" i="43"/>
  <c r="I1118" i="43" s="1"/>
  <c r="J1116" i="43"/>
  <c r="J1118" i="43" s="1"/>
  <c r="K1116" i="43"/>
  <c r="K1118" i="43" s="1"/>
  <c r="L1116" i="43"/>
  <c r="L1118" i="43" s="1"/>
  <c r="M1116" i="43"/>
  <c r="M1118" i="43" s="1"/>
  <c r="N1116" i="43"/>
  <c r="N1118" i="43" s="1"/>
  <c r="O1116" i="43"/>
  <c r="O1118" i="43" s="1"/>
  <c r="P1116" i="43"/>
  <c r="P1118" i="43" s="1"/>
  <c r="Q1116" i="43"/>
  <c r="Q1118" i="43" s="1"/>
  <c r="R1116" i="43"/>
  <c r="R1118" i="43" s="1"/>
  <c r="S1116" i="43"/>
  <c r="S1118" i="43" s="1"/>
  <c r="E1123" i="43"/>
  <c r="E1125" i="43" s="1"/>
  <c r="F1123" i="43"/>
  <c r="F1125" i="43" s="1"/>
  <c r="G1123" i="43"/>
  <c r="G1125" i="43" s="1"/>
  <c r="H1123" i="43"/>
  <c r="H1125" i="43" s="1"/>
  <c r="I1123" i="43"/>
  <c r="I1125" i="43" s="1"/>
  <c r="J1123" i="43"/>
  <c r="J1125" i="43" s="1"/>
  <c r="K1123" i="43"/>
  <c r="K1125" i="43" s="1"/>
  <c r="L1123" i="43"/>
  <c r="L1125" i="43" s="1"/>
  <c r="M1123" i="43"/>
  <c r="M1125" i="43" s="1"/>
  <c r="N1123" i="43"/>
  <c r="N1125" i="43" s="1"/>
  <c r="O1123" i="43"/>
  <c r="O1125" i="43" s="1"/>
  <c r="P1123" i="43"/>
  <c r="P1125" i="43" s="1"/>
  <c r="Q1123" i="43"/>
  <c r="Q1125" i="43" s="1"/>
  <c r="R1123" i="43"/>
  <c r="R1125" i="43" s="1"/>
  <c r="S1123" i="43"/>
  <c r="S1125" i="43" s="1"/>
  <c r="E1131" i="43"/>
  <c r="E1133" i="43" s="1"/>
  <c r="F1131" i="43"/>
  <c r="F1133" i="43" s="1"/>
  <c r="G1131" i="43"/>
  <c r="G1133" i="43" s="1"/>
  <c r="H1131" i="43"/>
  <c r="H1133" i="43" s="1"/>
  <c r="I1131" i="43"/>
  <c r="I1133" i="43" s="1"/>
  <c r="J1131" i="43"/>
  <c r="J1133" i="43" s="1"/>
  <c r="K1131" i="43"/>
  <c r="K1133" i="43" s="1"/>
  <c r="L1131" i="43"/>
  <c r="L1133" i="43" s="1"/>
  <c r="M1131" i="43"/>
  <c r="M1133" i="43" s="1"/>
  <c r="N1131" i="43"/>
  <c r="N1133" i="43" s="1"/>
  <c r="O1131" i="43"/>
  <c r="O1133" i="43" s="1"/>
  <c r="P1131" i="43"/>
  <c r="P1133" i="43" s="1"/>
  <c r="Q1131" i="43"/>
  <c r="Q1133" i="43" s="1"/>
  <c r="R1131" i="43"/>
  <c r="R1133" i="43" s="1"/>
  <c r="S1131" i="43"/>
  <c r="S1133" i="43" s="1"/>
  <c r="E1140" i="43"/>
  <c r="F1140" i="43"/>
  <c r="G1140" i="43"/>
  <c r="H1140" i="43"/>
  <c r="I1140" i="43"/>
  <c r="J1140" i="43"/>
  <c r="K1140" i="43"/>
  <c r="L1140" i="43"/>
  <c r="M1140" i="43"/>
  <c r="N1140" i="43"/>
  <c r="O1140" i="43"/>
  <c r="P1140" i="43"/>
  <c r="Q1140" i="43"/>
  <c r="R1140" i="43"/>
  <c r="S1140" i="43"/>
  <c r="E1143" i="43"/>
  <c r="F1143" i="43"/>
  <c r="G1143" i="43"/>
  <c r="H1143" i="43"/>
  <c r="I1143" i="43"/>
  <c r="J1143" i="43"/>
  <c r="K1143" i="43"/>
  <c r="L1143" i="43"/>
  <c r="M1143" i="43"/>
  <c r="N1143" i="43"/>
  <c r="O1143" i="43"/>
  <c r="P1143" i="43"/>
  <c r="Q1143" i="43"/>
  <c r="R1143" i="43"/>
  <c r="S1143" i="43"/>
  <c r="E1146" i="43"/>
  <c r="F1146" i="43"/>
  <c r="G1146" i="43"/>
  <c r="H1146" i="43"/>
  <c r="I1146" i="43"/>
  <c r="J1146" i="43"/>
  <c r="K1146" i="43"/>
  <c r="L1146" i="43"/>
  <c r="M1146" i="43"/>
  <c r="N1146" i="43"/>
  <c r="O1146" i="43"/>
  <c r="P1146" i="43"/>
  <c r="Q1146" i="43"/>
  <c r="R1146" i="43"/>
  <c r="S1146" i="43"/>
  <c r="E1149" i="43"/>
  <c r="F1149" i="43"/>
  <c r="G1149" i="43"/>
  <c r="H1149" i="43"/>
  <c r="I1149" i="43"/>
  <c r="J1149" i="43"/>
  <c r="K1149" i="43"/>
  <c r="L1149" i="43"/>
  <c r="M1149" i="43"/>
  <c r="N1149" i="43"/>
  <c r="O1149" i="43"/>
  <c r="P1149" i="43"/>
  <c r="Q1149" i="43"/>
  <c r="R1149" i="43"/>
  <c r="S1149" i="43"/>
  <c r="E1156" i="43"/>
  <c r="F1156" i="43"/>
  <c r="G1156" i="43"/>
  <c r="H1156" i="43"/>
  <c r="I1156" i="43"/>
  <c r="J1156" i="43"/>
  <c r="K1156" i="43"/>
  <c r="L1156" i="43"/>
  <c r="M1156" i="43"/>
  <c r="N1156" i="43"/>
  <c r="O1156" i="43"/>
  <c r="P1156" i="43"/>
  <c r="Q1156" i="43"/>
  <c r="R1156" i="43"/>
  <c r="S1156" i="43"/>
  <c r="E1160" i="43"/>
  <c r="F1160" i="43"/>
  <c r="G1160" i="43"/>
  <c r="H1160" i="43"/>
  <c r="I1160" i="43"/>
  <c r="J1160" i="43"/>
  <c r="K1160" i="43"/>
  <c r="L1160" i="43"/>
  <c r="M1160" i="43"/>
  <c r="N1160" i="43"/>
  <c r="O1160" i="43"/>
  <c r="P1160" i="43"/>
  <c r="Q1160" i="43"/>
  <c r="R1160" i="43"/>
  <c r="S1160" i="43"/>
  <c r="E1169" i="43"/>
  <c r="F1169" i="43"/>
  <c r="G1169" i="43"/>
  <c r="H1169" i="43"/>
  <c r="I1169" i="43"/>
  <c r="J1169" i="43"/>
  <c r="K1169" i="43"/>
  <c r="L1169" i="43"/>
  <c r="M1169" i="43"/>
  <c r="N1169" i="43"/>
  <c r="O1169" i="43"/>
  <c r="P1169" i="43"/>
  <c r="Q1169" i="43"/>
  <c r="R1169" i="43"/>
  <c r="S1169" i="43"/>
  <c r="E1172" i="43"/>
  <c r="F1172" i="43"/>
  <c r="G1172" i="43"/>
  <c r="H1172" i="43"/>
  <c r="I1172" i="43"/>
  <c r="J1172" i="43"/>
  <c r="K1172" i="43"/>
  <c r="L1172" i="43"/>
  <c r="M1172" i="43"/>
  <c r="N1172" i="43"/>
  <c r="O1172" i="43"/>
  <c r="P1172" i="43"/>
  <c r="Q1172" i="43"/>
  <c r="R1172" i="43"/>
  <c r="S1172" i="43"/>
  <c r="E1174" i="43"/>
  <c r="F1174" i="43"/>
  <c r="G1174" i="43"/>
  <c r="H1174" i="43"/>
  <c r="I1174" i="43"/>
  <c r="J1174" i="43"/>
  <c r="K1174" i="43"/>
  <c r="L1174" i="43"/>
  <c r="M1174" i="43"/>
  <c r="N1174" i="43"/>
  <c r="O1174" i="43"/>
  <c r="P1174" i="43"/>
  <c r="Q1174" i="43"/>
  <c r="S1174" i="43"/>
  <c r="L1162" i="43" l="1"/>
  <c r="K1162" i="43"/>
  <c r="E387" i="43"/>
  <c r="E1001" i="43"/>
  <c r="G176" i="43"/>
  <c r="E705" i="43"/>
  <c r="N472" i="43"/>
  <c r="F472" i="43"/>
  <c r="R472" i="43"/>
  <c r="M472" i="43"/>
  <c r="E472" i="43"/>
  <c r="Q1093" i="43"/>
  <c r="M1093" i="43"/>
  <c r="I1093" i="43"/>
  <c r="E1093" i="43"/>
  <c r="P1092" i="43"/>
  <c r="L1092" i="43"/>
  <c r="H1092" i="43"/>
  <c r="I472" i="43"/>
  <c r="S1093" i="43"/>
  <c r="K1093" i="43"/>
  <c r="R1092" i="43"/>
  <c r="J1092" i="43"/>
  <c r="O1093" i="43"/>
  <c r="G1093" i="43"/>
  <c r="N1092" i="43"/>
  <c r="F1092" i="43"/>
  <c r="R1178" i="43"/>
  <c r="R1093" i="43"/>
  <c r="N1093" i="43"/>
  <c r="J1093" i="43"/>
  <c r="F1093" i="43"/>
  <c r="Q1092" i="43"/>
  <c r="M1092" i="43"/>
  <c r="I1092" i="43"/>
  <c r="E1092" i="43"/>
  <c r="P1093" i="43"/>
  <c r="L1093" i="43"/>
  <c r="H1093" i="43"/>
  <c r="S1092" i="43"/>
  <c r="O1092" i="43"/>
  <c r="K1092" i="43"/>
  <c r="G1092" i="43"/>
  <c r="R782" i="43"/>
  <c r="N782" i="43"/>
  <c r="J782" i="43"/>
  <c r="F782" i="43"/>
  <c r="S734" i="43"/>
  <c r="O734" i="43"/>
  <c r="K734" i="43"/>
  <c r="G734" i="43"/>
  <c r="R733" i="43"/>
  <c r="E403" i="43"/>
  <c r="L428" i="43"/>
  <c r="P429" i="43"/>
  <c r="S428" i="43"/>
  <c r="P734" i="43"/>
  <c r="L734" i="43"/>
  <c r="H734" i="43"/>
  <c r="S733" i="43"/>
  <c r="O733" i="43"/>
  <c r="N1178" i="43"/>
  <c r="J1178" i="43"/>
  <c r="F1178" i="43"/>
  <c r="N733" i="43"/>
  <c r="I733" i="43"/>
  <c r="K733" i="43"/>
  <c r="P782" i="43"/>
  <c r="L782" i="43"/>
  <c r="H782" i="43"/>
  <c r="Q734" i="43"/>
  <c r="M734" i="43"/>
  <c r="I734" i="43"/>
  <c r="E734" i="43"/>
  <c r="P733" i="43"/>
  <c r="L733" i="43"/>
  <c r="F733" i="43"/>
  <c r="R429" i="43"/>
  <c r="N429" i="43"/>
  <c r="J429" i="43"/>
  <c r="F429" i="43"/>
  <c r="Q428" i="43"/>
  <c r="M428" i="43"/>
  <c r="F428" i="43"/>
  <c r="F387" i="43"/>
  <c r="S782" i="43"/>
  <c r="O782" i="43"/>
  <c r="K782" i="43"/>
  <c r="G782" i="43"/>
  <c r="J733" i="43"/>
  <c r="E733" i="43"/>
  <c r="J472" i="43"/>
  <c r="Q429" i="43"/>
  <c r="M429" i="43"/>
  <c r="I429" i="43"/>
  <c r="E429" i="43"/>
  <c r="P428" i="43"/>
  <c r="E428" i="43"/>
  <c r="L429" i="43"/>
  <c r="H429" i="43"/>
  <c r="Q1178" i="43"/>
  <c r="M1178" i="43"/>
  <c r="I1178" i="43"/>
  <c r="E1178" i="43"/>
  <c r="Q782" i="43"/>
  <c r="M782" i="43"/>
  <c r="I782" i="43"/>
  <c r="E782" i="43"/>
  <c r="R734" i="43"/>
  <c r="N734" i="43"/>
  <c r="J734" i="43"/>
  <c r="F734" i="43"/>
  <c r="Q733" i="43"/>
  <c r="M733" i="43"/>
  <c r="H733" i="43"/>
  <c r="S429" i="43"/>
  <c r="O429" i="43"/>
  <c r="R428" i="43"/>
  <c r="N428" i="43"/>
  <c r="R814" i="43"/>
  <c r="N814" i="43"/>
  <c r="J814" i="43"/>
  <c r="F814" i="43"/>
  <c r="Q472" i="43"/>
  <c r="L1178" i="43"/>
  <c r="Q814" i="43"/>
  <c r="M814" i="43"/>
  <c r="I814" i="43"/>
  <c r="E814" i="43"/>
  <c r="P1178" i="43"/>
  <c r="H1178" i="43"/>
  <c r="S1178" i="43"/>
  <c r="O1178" i="43"/>
  <c r="K1178" i="43"/>
  <c r="G1178" i="43"/>
  <c r="R591" i="43"/>
  <c r="E473" i="43"/>
  <c r="P472" i="43"/>
  <c r="L472" i="43"/>
  <c r="H472" i="43"/>
  <c r="S1002" i="43"/>
  <c r="O1002" i="43"/>
  <c r="K1002" i="43"/>
  <c r="G1002" i="43"/>
  <c r="S472" i="43"/>
  <c r="O472" i="43"/>
  <c r="G472" i="43"/>
  <c r="F403" i="43"/>
  <c r="N591" i="43"/>
  <c r="J591" i="43"/>
  <c r="P814" i="43"/>
  <c r="L814" i="43"/>
  <c r="H814" i="43"/>
  <c r="R1001" i="43"/>
  <c r="N1001" i="43"/>
  <c r="J1001" i="43"/>
  <c r="F1001" i="43"/>
  <c r="Q1002" i="43"/>
  <c r="E1002" i="43"/>
  <c r="P1001" i="43"/>
  <c r="S814" i="43"/>
  <c r="O814" i="43"/>
  <c r="K814" i="43"/>
  <c r="G814" i="43"/>
  <c r="S1020" i="43"/>
  <c r="P388" i="43"/>
  <c r="G126" i="43"/>
  <c r="F591" i="43"/>
  <c r="P541" i="43"/>
  <c r="L541" i="43"/>
  <c r="H541" i="43"/>
  <c r="F1059" i="43"/>
  <c r="P767" i="43"/>
  <c r="E175" i="43"/>
  <c r="S216" i="43"/>
  <c r="O216" i="43"/>
  <c r="Q1059" i="43"/>
  <c r="M1059" i="43"/>
  <c r="I1059" i="43"/>
  <c r="E1059" i="43"/>
  <c r="P1030" i="43"/>
  <c r="L1030" i="43"/>
  <c r="H1030" i="43"/>
  <c r="R387" i="43"/>
  <c r="G379" i="43"/>
  <c r="K65" i="43"/>
  <c r="R1059" i="43"/>
  <c r="N1059" i="43"/>
  <c r="J1059" i="43"/>
  <c r="P473" i="43"/>
  <c r="S127" i="43"/>
  <c r="O127" i="43"/>
  <c r="N126" i="43"/>
  <c r="F126" i="43"/>
  <c r="Q127" i="43"/>
  <c r="S1059" i="43"/>
  <c r="O1059" i="43"/>
  <c r="K1059" i="43"/>
  <c r="G1059" i="43"/>
  <c r="R1049" i="43"/>
  <c r="N1049" i="43"/>
  <c r="P403" i="43"/>
  <c r="O272" i="43"/>
  <c r="E147" i="43"/>
  <c r="O147" i="43"/>
  <c r="Q767" i="43"/>
  <c r="M767" i="43"/>
  <c r="I767" i="43"/>
  <c r="E767" i="43"/>
  <c r="E655" i="43"/>
  <c r="K619" i="43"/>
  <c r="J582" i="43"/>
  <c r="F582" i="43"/>
  <c r="Q581" i="43"/>
  <c r="K272" i="43"/>
  <c r="P205" i="43"/>
  <c r="O767" i="43"/>
  <c r="G767" i="43"/>
  <c r="R582" i="43"/>
  <c r="K127" i="43"/>
  <c r="L127" i="43"/>
  <c r="Q1021" i="43"/>
  <c r="I1021" i="43"/>
  <c r="E1021" i="43"/>
  <c r="L1020" i="43"/>
  <c r="M1002" i="43"/>
  <c r="E909" i="43"/>
  <c r="R829" i="43"/>
  <c r="H581" i="43"/>
  <c r="G243" i="43"/>
  <c r="G352" i="43" s="1"/>
  <c r="H216" i="43"/>
  <c r="P176" i="43"/>
  <c r="L176" i="43"/>
  <c r="H176" i="43"/>
  <c r="S175" i="43"/>
  <c r="O175" i="43"/>
  <c r="K175" i="43"/>
  <c r="G175" i="43"/>
  <c r="R176" i="43"/>
  <c r="N176" i="43"/>
  <c r="J176" i="43"/>
  <c r="F176" i="43"/>
  <c r="Q175" i="43"/>
  <c r="M175" i="43"/>
  <c r="I175" i="43"/>
  <c r="Q147" i="43"/>
  <c r="M147" i="43"/>
  <c r="I147" i="43"/>
  <c r="R127" i="43"/>
  <c r="N127" i="43"/>
  <c r="J127" i="43"/>
  <c r="M126" i="43"/>
  <c r="P127" i="43"/>
  <c r="S767" i="43"/>
  <c r="K767" i="43"/>
  <c r="E757" i="43"/>
  <c r="N581" i="43"/>
  <c r="O421" i="43"/>
  <c r="R126" i="43"/>
  <c r="J126" i="43"/>
  <c r="S1030" i="43"/>
  <c r="O1030" i="43"/>
  <c r="K1030" i="43"/>
  <c r="G1030" i="43"/>
  <c r="J927" i="43"/>
  <c r="H767" i="43"/>
  <c r="O656" i="43"/>
  <c r="N655" i="43"/>
  <c r="J655" i="43"/>
  <c r="P530" i="43"/>
  <c r="E388" i="43"/>
  <c r="G272" i="43"/>
  <c r="O270" i="43"/>
  <c r="O351" i="43" s="1"/>
  <c r="K269" i="43"/>
  <c r="P216" i="43"/>
  <c r="L216" i="43"/>
  <c r="S176" i="43"/>
  <c r="K176" i="43"/>
  <c r="R175" i="43"/>
  <c r="N175" i="43"/>
  <c r="R147" i="43"/>
  <c r="N147" i="43"/>
  <c r="J147" i="43"/>
  <c r="I581" i="43"/>
  <c r="K415" i="43"/>
  <c r="G415" i="43"/>
  <c r="G428" i="43" s="1"/>
  <c r="O387" i="43"/>
  <c r="Q388" i="43"/>
  <c r="I388" i="43"/>
  <c r="F1162" i="43"/>
  <c r="R927" i="43"/>
  <c r="L909" i="43"/>
  <c r="M909" i="43"/>
  <c r="J524" i="43"/>
  <c r="J530" i="43" s="1"/>
  <c r="I387" i="43"/>
  <c r="S205" i="43"/>
  <c r="K205" i="43"/>
  <c r="H1001" i="43"/>
  <c r="G722" i="43"/>
  <c r="F655" i="43"/>
  <c r="G617" i="43"/>
  <c r="K528" i="43"/>
  <c r="K530" i="43" s="1"/>
  <c r="G528" i="43"/>
  <c r="I530" i="43"/>
  <c r="F127" i="43"/>
  <c r="Q126" i="43"/>
  <c r="I126" i="43"/>
  <c r="N1162" i="43"/>
  <c r="P909" i="43"/>
  <c r="H909" i="43"/>
  <c r="G489" i="43"/>
  <c r="G492" i="43" s="1"/>
  <c r="K489" i="43"/>
  <c r="K492" i="43" s="1"/>
  <c r="K387" i="43"/>
  <c r="O205" i="43"/>
  <c r="G205" i="43"/>
  <c r="M1021" i="43"/>
  <c r="P1020" i="43"/>
  <c r="H1020" i="43"/>
  <c r="J829" i="43"/>
  <c r="I829" i="43"/>
  <c r="J581" i="43"/>
  <c r="F581" i="43"/>
  <c r="G566" i="43"/>
  <c r="G551" i="43"/>
  <c r="G553" i="43" s="1"/>
  <c r="N541" i="43"/>
  <c r="F147" i="43"/>
  <c r="Q857" i="43"/>
  <c r="P757" i="43"/>
  <c r="L757" i="43"/>
  <c r="H757" i="43"/>
  <c r="N757" i="43"/>
  <c r="R656" i="43"/>
  <c r="N656" i="43"/>
  <c r="J656" i="43"/>
  <c r="I655" i="43"/>
  <c r="P654" i="43"/>
  <c r="L654" i="43"/>
  <c r="F656" i="43"/>
  <c r="L653" i="43"/>
  <c r="L581" i="43"/>
  <c r="K582" i="43"/>
  <c r="G582" i="43"/>
  <c r="R581" i="43"/>
  <c r="K553" i="43"/>
  <c r="R530" i="43"/>
  <c r="N530" i="43"/>
  <c r="F530" i="43"/>
  <c r="H473" i="43"/>
  <c r="L388" i="43"/>
  <c r="H388" i="43"/>
  <c r="S387" i="43"/>
  <c r="M388" i="43"/>
  <c r="M387" i="43"/>
  <c r="H387" i="43"/>
  <c r="Q205" i="43"/>
  <c r="M205" i="43"/>
  <c r="I205" i="43"/>
  <c r="E205" i="43"/>
  <c r="K147" i="43"/>
  <c r="E127" i="43"/>
  <c r="F92" i="43"/>
  <c r="M91" i="43"/>
  <c r="P92" i="43"/>
  <c r="L92" i="43"/>
  <c r="H92" i="43"/>
  <c r="J1049" i="43"/>
  <c r="F1049" i="43"/>
  <c r="Q1048" i="43"/>
  <c r="M1048" i="43"/>
  <c r="I1048" i="43"/>
  <c r="E1048" i="43"/>
  <c r="P1049" i="43"/>
  <c r="L1049" i="43"/>
  <c r="H1049" i="43"/>
  <c r="S1048" i="43"/>
  <c r="K1048" i="43"/>
  <c r="G1048" i="43"/>
  <c r="Q1030" i="43"/>
  <c r="M1030" i="43"/>
  <c r="I1030" i="43"/>
  <c r="E1030" i="43"/>
  <c r="L1002" i="43"/>
  <c r="S1001" i="43"/>
  <c r="K1001" i="43"/>
  <c r="L949" i="43"/>
  <c r="Q829" i="43"/>
  <c r="E829" i="43"/>
  <c r="L767" i="43"/>
  <c r="E654" i="43"/>
  <c r="P656" i="43"/>
  <c r="R654" i="43"/>
  <c r="G656" i="43"/>
  <c r="O553" i="43"/>
  <c r="R553" i="43"/>
  <c r="N553" i="43"/>
  <c r="M553" i="43"/>
  <c r="S388" i="43"/>
  <c r="N387" i="43"/>
  <c r="J388" i="43"/>
  <c r="F388" i="43"/>
  <c r="L205" i="43"/>
  <c r="H205" i="43"/>
  <c r="H126" i="43"/>
  <c r="K115" i="43"/>
  <c r="H127" i="43"/>
  <c r="L91" i="43"/>
  <c r="S92" i="43"/>
  <c r="O92" i="43"/>
  <c r="G92" i="43"/>
  <c r="F91" i="43"/>
  <c r="I857" i="43"/>
  <c r="O654" i="43"/>
  <c r="Q553" i="43"/>
  <c r="Q1162" i="43"/>
  <c r="I1162" i="43"/>
  <c r="L1021" i="43"/>
  <c r="K1020" i="43"/>
  <c r="N857" i="43"/>
  <c r="L656" i="43"/>
  <c r="O582" i="43"/>
  <c r="G134" i="43"/>
  <c r="G147" i="43" s="1"/>
  <c r="R1162" i="43"/>
  <c r="J1162" i="43"/>
  <c r="P1059" i="43"/>
  <c r="L1059" i="43"/>
  <c r="H1059" i="43"/>
  <c r="M883" i="43"/>
  <c r="E883" i="43"/>
  <c r="M829" i="43"/>
  <c r="I757" i="43"/>
  <c r="K636" i="43"/>
  <c r="K653" i="43" s="1"/>
  <c r="E656" i="43"/>
  <c r="P655" i="43"/>
  <c r="L655" i="43"/>
  <c r="N582" i="43"/>
  <c r="Q530" i="43"/>
  <c r="L530" i="43"/>
  <c r="H530" i="43"/>
  <c r="K421" i="43"/>
  <c r="N388" i="43"/>
  <c r="O269" i="43"/>
  <c r="G116" i="43"/>
  <c r="G127" i="43" s="1"/>
  <c r="L126" i="43"/>
  <c r="O91" i="43"/>
  <c r="K371" i="43"/>
  <c r="K388" i="43" s="1"/>
  <c r="G371" i="43"/>
  <c r="E46" i="43"/>
  <c r="R857" i="43"/>
  <c r="F857" i="43"/>
  <c r="S582" i="43"/>
  <c r="L387" i="43"/>
  <c r="P387" i="43"/>
  <c r="F175" i="43"/>
  <c r="O1048" i="43"/>
  <c r="I1002" i="43"/>
  <c r="L1001" i="43"/>
  <c r="S949" i="43"/>
  <c r="O949" i="43"/>
  <c r="K949" i="43"/>
  <c r="G949" i="43"/>
  <c r="Q949" i="43"/>
  <c r="M949" i="43"/>
  <c r="I949" i="43"/>
  <c r="E949" i="43"/>
  <c r="G705" i="43"/>
  <c r="L705" i="43"/>
  <c r="Q655" i="43"/>
  <c r="M655" i="43"/>
  <c r="H654" i="43"/>
  <c r="S653" i="43"/>
  <c r="M654" i="43"/>
  <c r="K605" i="43"/>
  <c r="G605" i="43"/>
  <c r="Q541" i="43"/>
  <c r="I541" i="43"/>
  <c r="L473" i="43"/>
  <c r="G422" i="43"/>
  <c r="J387" i="43"/>
  <c r="K242" i="43"/>
  <c r="G242" i="43"/>
  <c r="S126" i="43"/>
  <c r="Q1049" i="43"/>
  <c r="M1049" i="43"/>
  <c r="I1049" i="43"/>
  <c r="E1049" i="43"/>
  <c r="P1048" i="43"/>
  <c r="L1048" i="43"/>
  <c r="H1048" i="43"/>
  <c r="R1002" i="43"/>
  <c r="N1002" i="43"/>
  <c r="J1002" i="43"/>
  <c r="F1002" i="43"/>
  <c r="Q1001" i="43"/>
  <c r="M1001" i="43"/>
  <c r="I1001" i="43"/>
  <c r="P1002" i="43"/>
  <c r="H1002" i="43"/>
  <c r="O1001" i="43"/>
  <c r="G1001" i="43"/>
  <c r="M927" i="43"/>
  <c r="H927" i="43"/>
  <c r="O927" i="43"/>
  <c r="Q909" i="43"/>
  <c r="I909" i="43"/>
  <c r="J857" i="43"/>
  <c r="P829" i="43"/>
  <c r="L829" i="43"/>
  <c r="H829" i="43"/>
  <c r="N829" i="43"/>
  <c r="F829" i="43"/>
  <c r="S655" i="43"/>
  <c r="O655" i="43"/>
  <c r="G604" i="43"/>
  <c r="K607" i="43"/>
  <c r="Q591" i="43"/>
  <c r="M591" i="43"/>
  <c r="I591" i="43"/>
  <c r="E591" i="43"/>
  <c r="P591" i="43"/>
  <c r="L591" i="43"/>
  <c r="H591" i="43"/>
  <c r="S553" i="43"/>
  <c r="J553" i="43"/>
  <c r="F553" i="43"/>
  <c r="S541" i="43"/>
  <c r="O541" i="43"/>
  <c r="K541" i="43"/>
  <c r="G541" i="43"/>
  <c r="S530" i="43"/>
  <c r="Q473" i="43"/>
  <c r="M473" i="43"/>
  <c r="I473" i="43"/>
  <c r="K455" i="43"/>
  <c r="G399" i="43"/>
  <c r="G395" i="43"/>
  <c r="G364" i="43"/>
  <c r="I216" i="43"/>
  <c r="I127" i="43"/>
  <c r="O115" i="43"/>
  <c r="O126" i="43" s="1"/>
  <c r="M127" i="43"/>
  <c r="R47" i="43"/>
  <c r="N47" i="43"/>
  <c r="F47" i="43"/>
  <c r="Q46" i="43"/>
  <c r="P949" i="43"/>
  <c r="H949" i="43"/>
  <c r="Q927" i="43"/>
  <c r="F927" i="43"/>
  <c r="S927" i="43"/>
  <c r="N927" i="43"/>
  <c r="S656" i="43"/>
  <c r="Q654" i="43"/>
  <c r="S591" i="43"/>
  <c r="O591" i="43"/>
  <c r="K591" i="43"/>
  <c r="G591" i="43"/>
  <c r="I553" i="43"/>
  <c r="E553" i="43"/>
  <c r="R541" i="43"/>
  <c r="J541" i="43"/>
  <c r="F541" i="43"/>
  <c r="M530" i="43"/>
  <c r="E530" i="43"/>
  <c r="K270" i="43"/>
  <c r="Q216" i="43"/>
  <c r="M216" i="43"/>
  <c r="R205" i="43"/>
  <c r="N205" i="43"/>
  <c r="J205" i="43"/>
  <c r="F205" i="43"/>
  <c r="Q176" i="43"/>
  <c r="M176" i="43"/>
  <c r="I176" i="43"/>
  <c r="P175" i="43"/>
  <c r="L175" i="43"/>
  <c r="H175" i="43"/>
  <c r="O176" i="43"/>
  <c r="H147" i="43"/>
  <c r="L46" i="43"/>
  <c r="M1162" i="43"/>
  <c r="S1049" i="43"/>
  <c r="O1049" i="43"/>
  <c r="K1049" i="43"/>
  <c r="G1049" i="43"/>
  <c r="R1048" i="43"/>
  <c r="N1048" i="43"/>
  <c r="J1048" i="43"/>
  <c r="F1048" i="43"/>
  <c r="P1021" i="43"/>
  <c r="H1021" i="43"/>
  <c r="O1020" i="43"/>
  <c r="G1020" i="43"/>
  <c r="I883" i="43"/>
  <c r="M857" i="43"/>
  <c r="E857" i="43"/>
  <c r="M653" i="43"/>
  <c r="I653" i="43"/>
  <c r="E653" i="43"/>
  <c r="R655" i="43"/>
  <c r="I654" i="43"/>
  <c r="P653" i="43"/>
  <c r="H653" i="43"/>
  <c r="H656" i="43"/>
  <c r="N654" i="43"/>
  <c r="J654" i="43"/>
  <c r="F654" i="43"/>
  <c r="Q653" i="43"/>
  <c r="Q582" i="43"/>
  <c r="M582" i="43"/>
  <c r="I582" i="43"/>
  <c r="E582" i="43"/>
  <c r="P581" i="43"/>
  <c r="M581" i="43"/>
  <c r="E581" i="43"/>
  <c r="M541" i="43"/>
  <c r="E541" i="43"/>
  <c r="M403" i="43"/>
  <c r="I403" i="43"/>
  <c r="R388" i="43"/>
  <c r="Q387" i="43"/>
  <c r="J175" i="43"/>
  <c r="P126" i="43"/>
  <c r="K92" i="43"/>
  <c r="S91" i="43"/>
  <c r="N91" i="43"/>
  <c r="P705" i="43"/>
  <c r="H705" i="43"/>
  <c r="O705" i="43"/>
  <c r="Q705" i="43"/>
  <c r="M705" i="43"/>
  <c r="I705" i="43"/>
  <c r="S705" i="43"/>
  <c r="K705" i="43"/>
  <c r="R92" i="43"/>
  <c r="N92" i="43"/>
  <c r="Q92" i="43"/>
  <c r="M92" i="43"/>
  <c r="I92" i="43"/>
  <c r="R91" i="43"/>
  <c r="J91" i="43"/>
  <c r="E92" i="43"/>
  <c r="P91" i="43"/>
  <c r="H91" i="43"/>
  <c r="N352" i="43"/>
  <c r="L350" i="43"/>
  <c r="S351" i="43"/>
  <c r="R350" i="43"/>
  <c r="F352" i="43"/>
  <c r="Q353" i="43"/>
  <c r="M46" i="43"/>
  <c r="I46" i="43"/>
  <c r="S47" i="43"/>
  <c r="O47" i="43"/>
  <c r="H46" i="43"/>
  <c r="M47" i="43"/>
  <c r="E47" i="43"/>
  <c r="P47" i="43"/>
  <c r="L47" i="43"/>
  <c r="H47" i="43"/>
  <c r="S46" i="43"/>
  <c r="O46" i="43"/>
  <c r="G46" i="43"/>
  <c r="N350" i="43"/>
  <c r="N351" i="43"/>
  <c r="S350" i="43"/>
  <c r="P352" i="43"/>
  <c r="H352" i="43"/>
  <c r="E351" i="43"/>
  <c r="P350" i="43"/>
  <c r="J350" i="43"/>
  <c r="E350" i="43"/>
  <c r="M351" i="43"/>
  <c r="H351" i="43"/>
  <c r="L351" i="43"/>
  <c r="L352" i="43"/>
  <c r="H350" i="43"/>
  <c r="F350" i="43"/>
  <c r="J353" i="43"/>
  <c r="F353" i="43"/>
  <c r="Q352" i="43"/>
  <c r="M352" i="43"/>
  <c r="I352" i="43"/>
  <c r="E352" i="43"/>
  <c r="P351" i="43"/>
  <c r="J351" i="43"/>
  <c r="E353" i="43"/>
  <c r="E1162" i="43"/>
  <c r="P883" i="43"/>
  <c r="Q883" i="43"/>
  <c r="L883" i="43"/>
  <c r="H883" i="43"/>
  <c r="J757" i="43"/>
  <c r="I353" i="43"/>
  <c r="P353" i="43"/>
  <c r="R353" i="43"/>
  <c r="N1021" i="43"/>
  <c r="Q1020" i="43"/>
  <c r="I1020" i="43"/>
  <c r="E1020" i="43"/>
  <c r="G241" i="43"/>
  <c r="K241" i="43"/>
  <c r="N949" i="43"/>
  <c r="F949" i="43"/>
  <c r="L927" i="43"/>
  <c r="O909" i="43"/>
  <c r="G909" i="43"/>
  <c r="O883" i="43"/>
  <c r="G883" i="43"/>
  <c r="P1162" i="43"/>
  <c r="H1162" i="43"/>
  <c r="S1162" i="43"/>
  <c r="O1162" i="43"/>
  <c r="G1162" i="43"/>
  <c r="P927" i="43"/>
  <c r="E927" i="43"/>
  <c r="R909" i="43"/>
  <c r="N909" i="43"/>
  <c r="J909" i="43"/>
  <c r="F909" i="43"/>
  <c r="R883" i="43"/>
  <c r="N883" i="43"/>
  <c r="J883" i="43"/>
  <c r="F883" i="43"/>
  <c r="P857" i="43"/>
  <c r="L857" i="43"/>
  <c r="H857" i="43"/>
  <c r="S829" i="43"/>
  <c r="O829" i="43"/>
  <c r="K829" i="43"/>
  <c r="G829" i="43"/>
  <c r="S757" i="43"/>
  <c r="O757" i="43"/>
  <c r="K757" i="43"/>
  <c r="G757" i="43"/>
  <c r="R757" i="43"/>
  <c r="F757" i="43"/>
  <c r="Q757" i="43"/>
  <c r="M757" i="43"/>
  <c r="K637" i="43"/>
  <c r="G637" i="43"/>
  <c r="I656" i="43"/>
  <c r="L403" i="43"/>
  <c r="H403" i="43"/>
  <c r="O403" i="43"/>
  <c r="R1021" i="43"/>
  <c r="J1021" i="43"/>
  <c r="F1021" i="43"/>
  <c r="M1020" i="43"/>
  <c r="K925" i="43"/>
  <c r="K927" i="43" s="1"/>
  <c r="G925" i="43"/>
  <c r="G927" i="43" s="1"/>
  <c r="K618" i="43"/>
  <c r="G618" i="43"/>
  <c r="K346" i="43"/>
  <c r="G346" i="43"/>
  <c r="K19" i="43"/>
  <c r="J19" i="43"/>
  <c r="J46" i="43" s="1"/>
  <c r="R949" i="43"/>
  <c r="J949" i="43"/>
  <c r="S909" i="43"/>
  <c r="K909" i="43"/>
  <c r="S883" i="43"/>
  <c r="K883" i="43"/>
  <c r="R1030" i="43"/>
  <c r="N1030" i="43"/>
  <c r="J1030" i="43"/>
  <c r="F1030" i="43"/>
  <c r="S1021" i="43"/>
  <c r="O1021" i="43"/>
  <c r="K1021" i="43"/>
  <c r="G1021" i="43"/>
  <c r="R1020" i="43"/>
  <c r="N1020" i="43"/>
  <c r="J1020" i="43"/>
  <c r="F1020" i="43"/>
  <c r="I927" i="43"/>
  <c r="S857" i="43"/>
  <c r="O857" i="43"/>
  <c r="K857" i="43"/>
  <c r="G857" i="43"/>
  <c r="R767" i="43"/>
  <c r="N767" i="43"/>
  <c r="J767" i="43"/>
  <c r="F767" i="43"/>
  <c r="K656" i="43"/>
  <c r="O636" i="43"/>
  <c r="O653" i="43" s="1"/>
  <c r="K403" i="43"/>
  <c r="I351" i="43"/>
  <c r="K302" i="43"/>
  <c r="G302" i="43"/>
  <c r="K46" i="43"/>
  <c r="Q656" i="43"/>
  <c r="M656" i="43"/>
  <c r="S654" i="43"/>
  <c r="R653" i="43"/>
  <c r="N653" i="43"/>
  <c r="J653" i="43"/>
  <c r="F653" i="43"/>
  <c r="K572" i="43"/>
  <c r="K581" i="43" s="1"/>
  <c r="H553" i="43"/>
  <c r="O530" i="43"/>
  <c r="S473" i="43"/>
  <c r="O473" i="43"/>
  <c r="K473" i="43"/>
  <c r="G473" i="43"/>
  <c r="K416" i="43"/>
  <c r="G416" i="43"/>
  <c r="Q403" i="43"/>
  <c r="S353" i="43"/>
  <c r="R352" i="43"/>
  <c r="J352" i="43"/>
  <c r="Q351" i="43"/>
  <c r="G270" i="43"/>
  <c r="K212" i="43"/>
  <c r="K216" i="43" s="1"/>
  <c r="G212" i="43"/>
  <c r="G216" i="43" s="1"/>
  <c r="Q47" i="43"/>
  <c r="I47" i="43"/>
  <c r="P46" i="43"/>
  <c r="S403" i="43"/>
  <c r="G253" i="43"/>
  <c r="K253" i="43"/>
  <c r="K244" i="43"/>
  <c r="G244" i="43"/>
  <c r="J20" i="43"/>
  <c r="J47" i="43" s="1"/>
  <c r="K20" i="43"/>
  <c r="K47" i="43" s="1"/>
  <c r="R705" i="43"/>
  <c r="N705" i="43"/>
  <c r="J705" i="43"/>
  <c r="F705" i="43"/>
  <c r="H655" i="43"/>
  <c r="K606" i="43"/>
  <c r="G606" i="43"/>
  <c r="P582" i="43"/>
  <c r="L582" i="43"/>
  <c r="H582" i="43"/>
  <c r="S581" i="43"/>
  <c r="O581" i="43"/>
  <c r="P553" i="43"/>
  <c r="L553" i="43"/>
  <c r="R473" i="43"/>
  <c r="N473" i="43"/>
  <c r="J473" i="43"/>
  <c r="F473" i="43"/>
  <c r="O388" i="43"/>
  <c r="G370" i="43"/>
  <c r="G80" i="43"/>
  <c r="K80" i="43"/>
  <c r="K91" i="43" s="1"/>
  <c r="R403" i="43"/>
  <c r="N403" i="43"/>
  <c r="J403" i="43"/>
  <c r="O301" i="43"/>
  <c r="H353" i="43"/>
  <c r="S352" i="43"/>
  <c r="O352" i="43"/>
  <c r="K352" i="43"/>
  <c r="R351" i="43"/>
  <c r="K232" i="43"/>
  <c r="J216" i="43"/>
  <c r="P147" i="43"/>
  <c r="L147" i="43"/>
  <c r="K345" i="43"/>
  <c r="G345" i="43"/>
  <c r="G301" i="43"/>
  <c r="K301" i="43"/>
  <c r="F351" i="43"/>
  <c r="Q350" i="43"/>
  <c r="M350" i="43"/>
  <c r="I350" i="43"/>
  <c r="E176" i="43"/>
  <c r="K101" i="43"/>
  <c r="G64" i="43"/>
  <c r="G269" i="43"/>
  <c r="F216" i="43"/>
  <c r="S147" i="43"/>
  <c r="E126" i="43"/>
  <c r="G47" i="43"/>
  <c r="R46" i="43"/>
  <c r="N46" i="43"/>
  <c r="F46" i="43"/>
  <c r="K229" i="43"/>
  <c r="G229" i="43"/>
  <c r="R216" i="43"/>
  <c r="N216" i="43"/>
  <c r="J92" i="43"/>
  <c r="Q91" i="43"/>
  <c r="I91" i="43"/>
  <c r="E91" i="43"/>
  <c r="G429" i="43" l="1"/>
  <c r="G388" i="43"/>
  <c r="K428" i="43"/>
  <c r="K429" i="43"/>
  <c r="O428" i="43"/>
  <c r="G733" i="43"/>
  <c r="G581" i="43"/>
  <c r="K472" i="43"/>
  <c r="G530" i="43"/>
  <c r="G654" i="43"/>
  <c r="G403" i="43"/>
  <c r="K126" i="43"/>
  <c r="K655" i="43"/>
  <c r="K654" i="43"/>
  <c r="G353" i="43"/>
  <c r="G653" i="43"/>
  <c r="G387" i="43"/>
  <c r="O350" i="43"/>
  <c r="K350" i="43"/>
  <c r="K353" i="43"/>
  <c r="L232" i="43"/>
  <c r="L353" i="43" s="1"/>
  <c r="G91" i="43"/>
  <c r="K351" i="43"/>
  <c r="G655" i="43"/>
  <c r="G350" i="43"/>
  <c r="G351" i="43"/>
  <c r="N232" i="43" l="1"/>
  <c r="N353" i="43" s="1"/>
  <c r="O232" i="43"/>
  <c r="O353" i="43" s="1"/>
  <c r="M232" i="43"/>
  <c r="M353" i="43" s="1"/>
</calcChain>
</file>

<file path=xl/sharedStrings.xml><?xml version="1.0" encoding="utf-8"?>
<sst xmlns="http://schemas.openxmlformats.org/spreadsheetml/2006/main" count="2680" uniqueCount="202">
  <si>
    <t>（単位：ha、t、戸）</t>
  </si>
  <si>
    <t>栽培面積</t>
  </si>
  <si>
    <t>生産量</t>
  </si>
  <si>
    <t>計</t>
  </si>
  <si>
    <t>成　園</t>
  </si>
  <si>
    <t>未成園</t>
  </si>
  <si>
    <t>小計①</t>
  </si>
  <si>
    <t>成　木</t>
  </si>
  <si>
    <t>未成木</t>
  </si>
  <si>
    <t>小計②</t>
  </si>
  <si>
    <t>県　内</t>
  </si>
  <si>
    <t>県　外</t>
  </si>
  <si>
    <t>生果（食）</t>
  </si>
  <si>
    <t>加　工</t>
  </si>
  <si>
    <t>内ハウス</t>
  </si>
  <si>
    <t>内完熟型</t>
  </si>
  <si>
    <t>内早期型</t>
  </si>
  <si>
    <t>ハウス計</t>
  </si>
  <si>
    <t>宮崎市</t>
    <rPh sb="0" eb="3">
      <t>ミヤザキシ</t>
    </rPh>
    <phoneticPr fontId="6"/>
  </si>
  <si>
    <t>国富町</t>
    <rPh sb="0" eb="3">
      <t>クニトミチョウ</t>
    </rPh>
    <phoneticPr fontId="6"/>
  </si>
  <si>
    <t>綾町</t>
    <rPh sb="0" eb="2">
      <t>アヤチョウ</t>
    </rPh>
    <phoneticPr fontId="6"/>
  </si>
  <si>
    <t>日南市</t>
    <rPh sb="0" eb="3">
      <t>ニチナンシ</t>
    </rPh>
    <phoneticPr fontId="6"/>
  </si>
  <si>
    <t>串間市</t>
    <rPh sb="0" eb="3">
      <t>クシマシ</t>
    </rPh>
    <phoneticPr fontId="6"/>
  </si>
  <si>
    <t>都城市</t>
    <rPh sb="0" eb="3">
      <t>ミヤコノジョウシ</t>
    </rPh>
    <phoneticPr fontId="6"/>
  </si>
  <si>
    <t>三股町</t>
    <rPh sb="0" eb="3">
      <t>ミマタチョウ</t>
    </rPh>
    <phoneticPr fontId="6"/>
  </si>
  <si>
    <t>小林市</t>
    <rPh sb="0" eb="3">
      <t>コバヤシシ</t>
    </rPh>
    <phoneticPr fontId="6"/>
  </si>
  <si>
    <t>えびの市</t>
    <rPh sb="3" eb="4">
      <t>シ</t>
    </rPh>
    <phoneticPr fontId="6"/>
  </si>
  <si>
    <t>高原町</t>
    <rPh sb="0" eb="3">
      <t>タカハルチョウ</t>
    </rPh>
    <phoneticPr fontId="6"/>
  </si>
  <si>
    <t>西都市</t>
    <rPh sb="0" eb="3">
      <t>サイトシ</t>
    </rPh>
    <phoneticPr fontId="6"/>
  </si>
  <si>
    <t>新富町</t>
    <rPh sb="0" eb="3">
      <t>シントミチョウ</t>
    </rPh>
    <phoneticPr fontId="6"/>
  </si>
  <si>
    <t>木城町</t>
    <rPh sb="0" eb="3">
      <t>キジョウチョウ</t>
    </rPh>
    <phoneticPr fontId="6"/>
  </si>
  <si>
    <t>川南町</t>
    <rPh sb="0" eb="3">
      <t>カワミナミチョウ</t>
    </rPh>
    <phoneticPr fontId="6"/>
  </si>
  <si>
    <t>日向市</t>
    <rPh sb="0" eb="3">
      <t>ヒュウガシ</t>
    </rPh>
    <phoneticPr fontId="6"/>
  </si>
  <si>
    <t>門川町</t>
    <rPh sb="0" eb="3">
      <t>カドガワチョウ</t>
    </rPh>
    <phoneticPr fontId="6"/>
  </si>
  <si>
    <t>諸塚村</t>
    <rPh sb="0" eb="3">
      <t>モロツカソン</t>
    </rPh>
    <phoneticPr fontId="6"/>
  </si>
  <si>
    <t>高千穂町</t>
    <rPh sb="0" eb="4">
      <t>タカチホチョウ</t>
    </rPh>
    <phoneticPr fontId="6"/>
  </si>
  <si>
    <t>日之影町</t>
    <rPh sb="0" eb="4">
      <t>ヒノカゲチョウ</t>
    </rPh>
    <phoneticPr fontId="6"/>
  </si>
  <si>
    <t>合計</t>
    <rPh sb="0" eb="2">
      <t>ゴウケイ</t>
    </rPh>
    <phoneticPr fontId="6"/>
  </si>
  <si>
    <t>都城市</t>
    <rPh sb="0" eb="2">
      <t>ミヤコノジョウ</t>
    </rPh>
    <rPh sb="2" eb="3">
      <t>シ</t>
    </rPh>
    <phoneticPr fontId="6"/>
  </si>
  <si>
    <t>都農町</t>
    <rPh sb="0" eb="3">
      <t>ツノチョウ</t>
    </rPh>
    <phoneticPr fontId="6"/>
  </si>
  <si>
    <t>五ヶ瀬町</t>
    <rPh sb="0" eb="4">
      <t>ゴカセチョウ</t>
    </rPh>
    <phoneticPr fontId="6"/>
  </si>
  <si>
    <t>宮崎市</t>
    <rPh sb="0" eb="2">
      <t>ミヤザキ</t>
    </rPh>
    <rPh sb="2" eb="3">
      <t>シ</t>
    </rPh>
    <phoneticPr fontId="6"/>
  </si>
  <si>
    <t>中部</t>
    <rPh sb="0" eb="2">
      <t>チュウブ</t>
    </rPh>
    <phoneticPr fontId="6"/>
  </si>
  <si>
    <t>南那珂</t>
    <rPh sb="0" eb="3">
      <t>ミナミナカ</t>
    </rPh>
    <phoneticPr fontId="6"/>
  </si>
  <si>
    <t>北諸県</t>
    <rPh sb="0" eb="3">
      <t>キタモロカタ</t>
    </rPh>
    <phoneticPr fontId="6"/>
  </si>
  <si>
    <t>西諸県</t>
    <rPh sb="0" eb="3">
      <t>ニシモロカタ</t>
    </rPh>
    <phoneticPr fontId="6"/>
  </si>
  <si>
    <t>児湯</t>
    <rPh sb="0" eb="2">
      <t>コユ</t>
    </rPh>
    <phoneticPr fontId="6"/>
  </si>
  <si>
    <t>高鍋町</t>
    <rPh sb="0" eb="3">
      <t>タカナベチョウ</t>
    </rPh>
    <phoneticPr fontId="6"/>
  </si>
  <si>
    <t>西米良村</t>
    <rPh sb="0" eb="4">
      <t>ニシメラソン</t>
    </rPh>
    <phoneticPr fontId="6"/>
  </si>
  <si>
    <t>東臼杵</t>
    <rPh sb="0" eb="3">
      <t>ヒガシウスキ</t>
    </rPh>
    <phoneticPr fontId="6"/>
  </si>
  <si>
    <t>延岡市</t>
    <rPh sb="0" eb="3">
      <t>ノベオカシ</t>
    </rPh>
    <phoneticPr fontId="6"/>
  </si>
  <si>
    <t>椎葉村</t>
    <rPh sb="0" eb="3">
      <t>シイバソン</t>
    </rPh>
    <phoneticPr fontId="6"/>
  </si>
  <si>
    <t>西臼杵</t>
    <rPh sb="0" eb="3">
      <t>ニシウスキ</t>
    </rPh>
    <phoneticPr fontId="6"/>
  </si>
  <si>
    <t>計</t>
    <rPh sb="0" eb="1">
      <t>ケイ</t>
    </rPh>
    <phoneticPr fontId="6"/>
  </si>
  <si>
    <t>内ハウス</t>
    <rPh sb="0" eb="1">
      <t>ウチ</t>
    </rPh>
    <phoneticPr fontId="6"/>
  </si>
  <si>
    <t>Ｂ　市町村別栽培状況</t>
    <rPh sb="2" eb="5">
      <t>シチョウソン</t>
    </rPh>
    <rPh sb="5" eb="6">
      <t>ベツ</t>
    </rPh>
    <rPh sb="6" eb="8">
      <t>サイバイ</t>
    </rPh>
    <rPh sb="8" eb="10">
      <t>ジョウキョウ</t>
    </rPh>
    <phoneticPr fontId="6"/>
  </si>
  <si>
    <t>散在樹栽培面積</t>
    <phoneticPr fontId="6"/>
  </si>
  <si>
    <t>園地栽培面積</t>
    <phoneticPr fontId="6"/>
  </si>
  <si>
    <t>合計</t>
    <rPh sb="0" eb="1">
      <t>ゴウ</t>
    </rPh>
    <phoneticPr fontId="6"/>
  </si>
  <si>
    <t>延岡市</t>
    <rPh sb="0" eb="2">
      <t>ノベオカ</t>
    </rPh>
    <rPh sb="2" eb="3">
      <t>シ</t>
    </rPh>
    <phoneticPr fontId="6"/>
  </si>
  <si>
    <t>亜熱帯果樹</t>
    <rPh sb="0" eb="3">
      <t>アネッタイ</t>
    </rPh>
    <rPh sb="3" eb="5">
      <t>カジュ</t>
    </rPh>
    <phoneticPr fontId="6"/>
  </si>
  <si>
    <t>日南市</t>
    <rPh sb="0" eb="2">
      <t>ニチナン</t>
    </rPh>
    <rPh sb="2" eb="3">
      <t>シ</t>
    </rPh>
    <phoneticPr fontId="6"/>
  </si>
  <si>
    <t>内少核</t>
    <rPh sb="1" eb="3">
      <t>ショウカク</t>
    </rPh>
    <phoneticPr fontId="6"/>
  </si>
  <si>
    <t>内無核</t>
    <rPh sb="0" eb="1">
      <t>ウチ</t>
    </rPh>
    <rPh sb="1" eb="3">
      <t>ムカク</t>
    </rPh>
    <phoneticPr fontId="6"/>
  </si>
  <si>
    <t>美郷町</t>
    <rPh sb="0" eb="3">
      <t>ミサトチョウ</t>
    </rPh>
    <phoneticPr fontId="6"/>
  </si>
  <si>
    <t>栽培農家実数</t>
    <rPh sb="4" eb="5">
      <t>ジツ</t>
    </rPh>
    <phoneticPr fontId="6"/>
  </si>
  <si>
    <t xml:space="preserve">             計</t>
    <rPh sb="13" eb="14">
      <t>ケイ</t>
    </rPh>
    <phoneticPr fontId="6"/>
  </si>
  <si>
    <t>三股町</t>
    <rPh sb="0" eb="2">
      <t>ミマタ</t>
    </rPh>
    <rPh sb="2" eb="3">
      <t>チョウ</t>
    </rPh>
    <phoneticPr fontId="6"/>
  </si>
  <si>
    <t>高原町</t>
    <rPh sb="0" eb="2">
      <t>タカハル</t>
    </rPh>
    <rPh sb="2" eb="3">
      <t>チョウ</t>
    </rPh>
    <phoneticPr fontId="6"/>
  </si>
  <si>
    <t>西都市</t>
    <rPh sb="0" eb="3">
      <t>サ</t>
    </rPh>
    <phoneticPr fontId="6"/>
  </si>
  <si>
    <t>中部</t>
    <rPh sb="0" eb="1">
      <t>チュウ</t>
    </rPh>
    <rPh sb="1" eb="2">
      <t>ブ</t>
    </rPh>
    <phoneticPr fontId="6"/>
  </si>
  <si>
    <t>日向夏～②</t>
    <rPh sb="0" eb="3">
      <t>ヒュウガナツ</t>
    </rPh>
    <phoneticPr fontId="6"/>
  </si>
  <si>
    <t xml:space="preserve"> 　　　　　　　項目
地域･市町村</t>
    <rPh sb="8" eb="10">
      <t>コウモク</t>
    </rPh>
    <rPh sb="11" eb="13">
      <t>チイキ</t>
    </rPh>
    <rPh sb="14" eb="17">
      <t>シチョウソン</t>
    </rPh>
    <phoneticPr fontId="6"/>
  </si>
  <si>
    <t>内園地栽培</t>
    <rPh sb="0" eb="1">
      <t>ウチ</t>
    </rPh>
    <rPh sb="1" eb="3">
      <t>エンチ</t>
    </rPh>
    <rPh sb="3" eb="5">
      <t>サイバイ</t>
    </rPh>
    <phoneticPr fontId="6"/>
  </si>
  <si>
    <t>出　荷　量</t>
    <phoneticPr fontId="6"/>
  </si>
  <si>
    <t>用途別仕向量</t>
    <phoneticPr fontId="6"/>
  </si>
  <si>
    <t>日向市</t>
    <rPh sb="0" eb="3">
      <t>ヒュガシ</t>
    </rPh>
    <phoneticPr fontId="6"/>
  </si>
  <si>
    <t>日之影町</t>
    <rPh sb="0" eb="3">
      <t>ヒノカゲ</t>
    </rPh>
    <rPh sb="3" eb="4">
      <t>チョウ</t>
    </rPh>
    <phoneticPr fontId="6"/>
  </si>
  <si>
    <t>５）天香</t>
    <rPh sb="2" eb="4">
      <t>アマカ</t>
    </rPh>
    <phoneticPr fontId="6"/>
  </si>
  <si>
    <t>６）天草</t>
    <rPh sb="2" eb="4">
      <t>アマクサ</t>
    </rPh>
    <phoneticPr fontId="6"/>
  </si>
  <si>
    <t>１０）清見</t>
    <rPh sb="3" eb="5">
      <t>キヨミ</t>
    </rPh>
    <phoneticPr fontId="6"/>
  </si>
  <si>
    <t>１２）不知火</t>
    <rPh sb="3" eb="6">
      <t>シラヌヒ</t>
    </rPh>
    <phoneticPr fontId="6"/>
  </si>
  <si>
    <t>川南町</t>
    <rPh sb="0" eb="2">
      <t>カワミナミ</t>
    </rPh>
    <rPh sb="2" eb="3">
      <t>チョウ</t>
    </rPh>
    <phoneticPr fontId="6"/>
  </si>
  <si>
    <t>木城町</t>
    <rPh sb="0" eb="2">
      <t>キジョウ</t>
    </rPh>
    <rPh sb="2" eb="3">
      <t>チョウ</t>
    </rPh>
    <phoneticPr fontId="6"/>
  </si>
  <si>
    <t>１７）津之輝</t>
    <rPh sb="3" eb="4">
      <t>ツ</t>
    </rPh>
    <rPh sb="4" eb="6">
      <t>ユキテル</t>
    </rPh>
    <phoneticPr fontId="6"/>
  </si>
  <si>
    <t>１９）南香</t>
    <rPh sb="3" eb="5">
      <t>ナンコウ</t>
    </rPh>
    <phoneticPr fontId="6"/>
  </si>
  <si>
    <t>２０）南風</t>
    <rPh sb="3" eb="5">
      <t>ナンプウ</t>
    </rPh>
    <phoneticPr fontId="6"/>
  </si>
  <si>
    <t>西米良村</t>
    <rPh sb="0" eb="3">
      <t>ニシメラ</t>
    </rPh>
    <rPh sb="3" eb="4">
      <t>ソン</t>
    </rPh>
    <phoneticPr fontId="6"/>
  </si>
  <si>
    <t>用途別仕向量</t>
    <phoneticPr fontId="6"/>
  </si>
  <si>
    <t>出　荷　量</t>
    <phoneticPr fontId="6"/>
  </si>
  <si>
    <t>散在樹栽培面積</t>
    <phoneticPr fontId="6"/>
  </si>
  <si>
    <t>園地栽培面積</t>
    <phoneticPr fontId="6"/>
  </si>
  <si>
    <t>用途別仕向量</t>
    <phoneticPr fontId="6"/>
  </si>
  <si>
    <t>出　荷　量</t>
    <phoneticPr fontId="6"/>
  </si>
  <si>
    <t>散在樹栽培面積</t>
    <phoneticPr fontId="6"/>
  </si>
  <si>
    <t>園地栽培面積</t>
    <phoneticPr fontId="6"/>
  </si>
  <si>
    <t>用途別仕向量</t>
    <phoneticPr fontId="6"/>
  </si>
  <si>
    <t>出　荷　量</t>
    <phoneticPr fontId="6"/>
  </si>
  <si>
    <t>散在樹栽培面積</t>
    <phoneticPr fontId="6"/>
  </si>
  <si>
    <t>園地栽培面積</t>
    <phoneticPr fontId="6"/>
  </si>
  <si>
    <t>用途別仕向量</t>
    <phoneticPr fontId="6"/>
  </si>
  <si>
    <t>出　荷　量</t>
    <phoneticPr fontId="6"/>
  </si>
  <si>
    <t>散在樹栽培面積</t>
    <phoneticPr fontId="6"/>
  </si>
  <si>
    <t>園地栽培面積</t>
    <phoneticPr fontId="6"/>
  </si>
  <si>
    <t>用途別仕向量</t>
    <phoneticPr fontId="6"/>
  </si>
  <si>
    <t>出　荷　量</t>
    <phoneticPr fontId="6"/>
  </si>
  <si>
    <t>散在樹栽培面積</t>
    <phoneticPr fontId="6"/>
  </si>
  <si>
    <t>園地栽培面積</t>
    <phoneticPr fontId="6"/>
  </si>
  <si>
    <t>用途別仕向量</t>
    <phoneticPr fontId="6"/>
  </si>
  <si>
    <t>出　荷　量</t>
    <phoneticPr fontId="6"/>
  </si>
  <si>
    <t>散在樹栽培面積</t>
    <phoneticPr fontId="6"/>
  </si>
  <si>
    <t>園地栽培面積</t>
    <phoneticPr fontId="6"/>
  </si>
  <si>
    <t>用途別仕向量</t>
    <phoneticPr fontId="6"/>
  </si>
  <si>
    <t>出　荷　量</t>
    <phoneticPr fontId="6"/>
  </si>
  <si>
    <t>散在樹栽培面積</t>
    <phoneticPr fontId="6"/>
  </si>
  <si>
    <t>園地栽培面積</t>
    <phoneticPr fontId="6"/>
  </si>
  <si>
    <t>用途別仕向量</t>
    <phoneticPr fontId="6"/>
  </si>
  <si>
    <t>出　荷　量</t>
    <phoneticPr fontId="6"/>
  </si>
  <si>
    <t>散在樹栽培面積</t>
    <phoneticPr fontId="6"/>
  </si>
  <si>
    <t>園地栽培面積</t>
    <phoneticPr fontId="6"/>
  </si>
  <si>
    <t>ぶどう～②</t>
    <phoneticPr fontId="6"/>
  </si>
  <si>
    <t>内ハウス</t>
    <rPh sb="0" eb="1">
      <t>ウチ</t>
    </rPh>
    <phoneticPr fontId="3"/>
  </si>
  <si>
    <t>美郷町</t>
    <rPh sb="0" eb="3">
      <t>ミサトチョウ</t>
    </rPh>
    <phoneticPr fontId="3"/>
  </si>
  <si>
    <t>門川町</t>
    <rPh sb="0" eb="2">
      <t>カドカワ</t>
    </rPh>
    <rPh sb="2" eb="3">
      <t>マチ</t>
    </rPh>
    <phoneticPr fontId="3"/>
  </si>
  <si>
    <t>日向市</t>
    <rPh sb="0" eb="3">
      <t>ヒュウガシ</t>
    </rPh>
    <phoneticPr fontId="3"/>
  </si>
  <si>
    <t>東臼杵</t>
    <rPh sb="0" eb="3">
      <t>ヒガシウスキ</t>
    </rPh>
    <phoneticPr fontId="3"/>
  </si>
  <si>
    <t>日南市</t>
    <rPh sb="0" eb="3">
      <t>ニチナンシ</t>
    </rPh>
    <phoneticPr fontId="3"/>
  </si>
  <si>
    <t>南那珂</t>
    <rPh sb="0" eb="3">
      <t>ミナミナカ</t>
    </rPh>
    <phoneticPr fontId="3"/>
  </si>
  <si>
    <t>綾町</t>
    <rPh sb="0" eb="2">
      <t>アヤチョウ</t>
    </rPh>
    <phoneticPr fontId="3"/>
  </si>
  <si>
    <t>中部</t>
    <rPh sb="0" eb="2">
      <t>チュウブ</t>
    </rPh>
    <phoneticPr fontId="3"/>
  </si>
  <si>
    <t>２３）はっさく</t>
    <phoneticPr fontId="6"/>
  </si>
  <si>
    <t>２２）ノバ</t>
    <phoneticPr fontId="6"/>
  </si>
  <si>
    <t>２１）ネーブルオレンジ</t>
    <phoneticPr fontId="6"/>
  </si>
  <si>
    <t>１８）なつみかん</t>
    <phoneticPr fontId="6"/>
  </si>
  <si>
    <t>１６）たんかん</t>
    <phoneticPr fontId="6"/>
  </si>
  <si>
    <t>１５）だいだい</t>
    <phoneticPr fontId="6"/>
  </si>
  <si>
    <t>内ハウス</t>
    <phoneticPr fontId="6"/>
  </si>
  <si>
    <t>１４）せとか</t>
    <phoneticPr fontId="6"/>
  </si>
  <si>
    <t>１３）スイートスプリング</t>
    <phoneticPr fontId="6"/>
  </si>
  <si>
    <t>きんかん～⑤</t>
    <phoneticPr fontId="6"/>
  </si>
  <si>
    <t>きんかん～④</t>
    <phoneticPr fontId="6"/>
  </si>
  <si>
    <t>きんかん～③</t>
    <phoneticPr fontId="6"/>
  </si>
  <si>
    <t>きんかん～②</t>
    <phoneticPr fontId="6"/>
  </si>
  <si>
    <t>１１）きんかん～①</t>
    <phoneticPr fontId="6"/>
  </si>
  <si>
    <t>９）かぼす</t>
    <phoneticPr fontId="6"/>
  </si>
  <si>
    <t>８）いよかん</t>
    <phoneticPr fontId="6"/>
  </si>
  <si>
    <t>７）アンコール</t>
    <phoneticPr fontId="6"/>
  </si>
  <si>
    <t>１）うんしゅうみかん</t>
    <phoneticPr fontId="6"/>
  </si>
  <si>
    <t xml:space="preserve">  Ｂ－１　種類別栽培状況</t>
    <phoneticPr fontId="6"/>
  </si>
  <si>
    <t>門川町</t>
    <rPh sb="0" eb="3">
      <t>カドカワチョウ</t>
    </rPh>
    <phoneticPr fontId="6"/>
  </si>
  <si>
    <t>川南町</t>
    <rPh sb="0" eb="2">
      <t>カワミナミ</t>
    </rPh>
    <rPh sb="2" eb="3">
      <t>チョウ</t>
    </rPh>
    <phoneticPr fontId="6"/>
  </si>
  <si>
    <t>川南町</t>
    <rPh sb="0" eb="3">
      <t>カワミナミチョウ</t>
    </rPh>
    <phoneticPr fontId="6"/>
  </si>
  <si>
    <t>児湯</t>
    <rPh sb="0" eb="2">
      <t>コユ</t>
    </rPh>
    <phoneticPr fontId="6"/>
  </si>
  <si>
    <t>都農町</t>
    <rPh sb="0" eb="3">
      <t>ツノチョウ</t>
    </rPh>
    <phoneticPr fontId="6"/>
  </si>
  <si>
    <t>都農町</t>
    <rPh sb="0" eb="2">
      <t>ツノ</t>
    </rPh>
    <rPh sb="2" eb="3">
      <t>チョウ</t>
    </rPh>
    <phoneticPr fontId="6"/>
  </si>
  <si>
    <t>東臼杵</t>
    <rPh sb="0" eb="3">
      <t>ヒガシウスキ</t>
    </rPh>
    <phoneticPr fontId="6"/>
  </si>
  <si>
    <t>門川町</t>
    <rPh sb="0" eb="2">
      <t>カドカワ</t>
    </rPh>
    <rPh sb="2" eb="3">
      <t>チョウ</t>
    </rPh>
    <phoneticPr fontId="6"/>
  </si>
  <si>
    <t>児湯</t>
    <phoneticPr fontId="6"/>
  </si>
  <si>
    <t>児湯</t>
    <phoneticPr fontId="6"/>
  </si>
  <si>
    <t>２４）早香</t>
    <rPh sb="3" eb="4">
      <t>ハヤ</t>
    </rPh>
    <rPh sb="4" eb="5">
      <t>カオ</t>
    </rPh>
    <phoneticPr fontId="6"/>
  </si>
  <si>
    <t>２５）はるか</t>
    <phoneticPr fontId="6"/>
  </si>
  <si>
    <t>２６）はるみ</t>
    <phoneticPr fontId="6"/>
  </si>
  <si>
    <t>２７）はれひめ</t>
    <phoneticPr fontId="6"/>
  </si>
  <si>
    <t>２８）日向夏～①</t>
    <rPh sb="3" eb="6">
      <t>ヒュウガナツ</t>
    </rPh>
    <phoneticPr fontId="6"/>
  </si>
  <si>
    <t>２９）ぶんたん</t>
    <phoneticPr fontId="6"/>
  </si>
  <si>
    <t>３０）へべす</t>
    <phoneticPr fontId="6"/>
  </si>
  <si>
    <t>３１）ぽんかん</t>
    <phoneticPr fontId="6"/>
  </si>
  <si>
    <t>３２）マーコット</t>
    <phoneticPr fontId="6"/>
  </si>
  <si>
    <t>３３）みはや</t>
    <phoneticPr fontId="6"/>
  </si>
  <si>
    <t>３４）ゆず</t>
    <phoneticPr fontId="6"/>
  </si>
  <si>
    <t>３５）麗紅</t>
    <rPh sb="3" eb="5">
      <t>レイコウ</t>
    </rPh>
    <phoneticPr fontId="6"/>
  </si>
  <si>
    <t>３６）レモン</t>
    <phoneticPr fontId="6"/>
  </si>
  <si>
    <t>３７）津之香</t>
    <rPh sb="3" eb="4">
      <t>ツ</t>
    </rPh>
    <rPh sb="4" eb="5">
      <t>ノ</t>
    </rPh>
    <rPh sb="5" eb="6">
      <t>カ</t>
    </rPh>
    <phoneticPr fontId="6"/>
  </si>
  <si>
    <t>３８）リー</t>
    <phoneticPr fontId="6"/>
  </si>
  <si>
    <t>３９）キウイフルーツ</t>
    <phoneticPr fontId="6"/>
  </si>
  <si>
    <t>４０）オリーブ</t>
    <phoneticPr fontId="6"/>
  </si>
  <si>
    <t>４１）うめ</t>
    <phoneticPr fontId="6"/>
  </si>
  <si>
    <t>４２）かき</t>
    <phoneticPr fontId="6"/>
  </si>
  <si>
    <t>４３）くり</t>
    <phoneticPr fontId="6"/>
  </si>
  <si>
    <t>４４）すもも</t>
    <phoneticPr fontId="6"/>
  </si>
  <si>
    <t>４５）なし</t>
    <phoneticPr fontId="6"/>
  </si>
  <si>
    <t>４６）ぶどう～①</t>
    <phoneticPr fontId="6"/>
  </si>
  <si>
    <t>４７）もも</t>
    <phoneticPr fontId="6"/>
  </si>
  <si>
    <t>４８）りんご</t>
    <phoneticPr fontId="6"/>
  </si>
  <si>
    <t>４９）いちじく</t>
    <phoneticPr fontId="6"/>
  </si>
  <si>
    <t>５０）ぎんなん</t>
    <phoneticPr fontId="6"/>
  </si>
  <si>
    <t>５１）びわ</t>
    <phoneticPr fontId="6"/>
  </si>
  <si>
    <t>５２）ブルーベリー</t>
    <phoneticPr fontId="6"/>
  </si>
  <si>
    <t>５３）アボカド</t>
    <phoneticPr fontId="6"/>
  </si>
  <si>
    <t>５４）インドナツメ</t>
    <phoneticPr fontId="6"/>
  </si>
  <si>
    <t>５５）スターフルーツ（ゴレンシ）</t>
    <phoneticPr fontId="6"/>
  </si>
  <si>
    <t>５６）ドラゴンフルーツ（ピタヤ）</t>
    <phoneticPr fontId="6"/>
  </si>
  <si>
    <t>５７）パパイア</t>
    <phoneticPr fontId="6"/>
  </si>
  <si>
    <t>５８）マンゴー</t>
    <phoneticPr fontId="6"/>
  </si>
  <si>
    <t>５９）ライチ</t>
    <phoneticPr fontId="6"/>
  </si>
  <si>
    <t>６０）バナナ</t>
    <phoneticPr fontId="6"/>
  </si>
  <si>
    <t>常緑果樹</t>
    <rPh sb="0" eb="2">
      <t>ジョウリョク</t>
    </rPh>
    <rPh sb="2" eb="4">
      <t>カジュ</t>
    </rPh>
    <phoneticPr fontId="6"/>
  </si>
  <si>
    <t>２）極早生うんしゅうみかん</t>
    <rPh sb="2" eb="5">
      <t>ゴクワセ</t>
    </rPh>
    <phoneticPr fontId="6"/>
  </si>
  <si>
    <t>３）早生うんしゅうみかん</t>
    <rPh sb="2" eb="4">
      <t>ワセ</t>
    </rPh>
    <phoneticPr fontId="6"/>
  </si>
  <si>
    <t>４）普通うんしゅうみかん</t>
    <rPh sb="2" eb="4">
      <t>フツウ</t>
    </rPh>
    <phoneticPr fontId="6"/>
  </si>
  <si>
    <t>その他の常緑果樹</t>
    <rPh sb="2" eb="3">
      <t>タ</t>
    </rPh>
    <rPh sb="4" eb="6">
      <t>ジョウリョク</t>
    </rPh>
    <rPh sb="6" eb="8">
      <t>カジュ</t>
    </rPh>
    <phoneticPr fontId="6"/>
  </si>
  <si>
    <t>落葉果樹</t>
    <rPh sb="0" eb="2">
      <t>ラクヨウ</t>
    </rPh>
    <rPh sb="2" eb="4">
      <t>カジュ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</si>
</sst>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.0;[Red]\-#,##0.0"/>
    <numFmt numFmtId="178" formatCode="0.0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2"/>
      <name val="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MS 明朝"/>
      <family val="3"/>
      <charset val="128"/>
    </font>
    <font>
      <b/>
      <sz val="11"/>
      <name val="MS 明朝"/>
      <family val="3"/>
      <charset val="128"/>
    </font>
    <font>
      <b/>
      <sz val="14"/>
      <name val="MS 明朝"/>
      <family val="3"/>
      <charset val="128"/>
    </font>
    <font>
      <sz val="12"/>
      <name val="MS 明朝"/>
      <family val="3"/>
      <charset val="128"/>
    </font>
    <font>
      <sz val="10"/>
      <name val="MS 明朝"/>
      <family val="3"/>
      <charset val="128"/>
    </font>
    <font>
      <u/>
      <sz val="11"/>
      <name val="MS 明朝"/>
      <family val="3"/>
      <charset val="128"/>
    </font>
    <font>
      <sz val="12"/>
      <color indexed="8"/>
      <name val="MS 明朝"/>
      <family val="3"/>
      <charset val="128"/>
    </font>
    <font>
      <sz val="12"/>
      <color theme="1"/>
      <name val="MS 明朝"/>
      <family val="3"/>
      <charset val="128"/>
    </font>
    <font>
      <sz val="12"/>
      <color rgb="FFFF0000"/>
      <name val="MS 明朝"/>
      <family val="3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gray125">
        <bgColor theme="0"/>
      </patternFill>
    </fill>
    <fill>
      <patternFill patternType="gray06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/>
    <xf numFmtId="38" fontId="5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6">
    <xf numFmtId="0" fontId="0" fillId="0" borderId="0" xfId="0"/>
    <xf numFmtId="0" fontId="0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0" fillId="2" borderId="15" xfId="0" applyFont="1" applyFill="1" applyBorder="1" applyAlignment="1" applyProtection="1">
      <alignment vertical="center"/>
    </xf>
    <xf numFmtId="0" fontId="0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vertical="center"/>
    </xf>
    <xf numFmtId="0" fontId="12" fillId="2" borderId="5" xfId="0" applyFont="1" applyFill="1" applyBorder="1" applyAlignment="1" applyProtection="1">
      <alignment vertical="center"/>
    </xf>
    <xf numFmtId="0" fontId="12" fillId="3" borderId="7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vertical="center"/>
    </xf>
    <xf numFmtId="0" fontId="12" fillId="2" borderId="4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vertical="center"/>
    </xf>
    <xf numFmtId="0" fontId="12" fillId="2" borderId="13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12" fillId="2" borderId="10" xfId="0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vertical="center"/>
    </xf>
    <xf numFmtId="0" fontId="12" fillId="2" borderId="15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2" fillId="3" borderId="14" xfId="0" applyFont="1" applyFill="1" applyBorder="1" applyAlignment="1" applyProtection="1">
      <alignment vertical="center"/>
    </xf>
    <xf numFmtId="0" fontId="12" fillId="3" borderId="11" xfId="0" applyFont="1" applyFill="1" applyBorder="1" applyAlignment="1" applyProtection="1">
      <alignment vertical="center"/>
    </xf>
    <xf numFmtId="0" fontId="12" fillId="3" borderId="10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vertical="center"/>
    </xf>
    <xf numFmtId="0" fontId="12" fillId="4" borderId="4" xfId="0" applyFont="1" applyFill="1" applyBorder="1" applyAlignment="1" applyProtection="1">
      <alignment vertical="center"/>
    </xf>
    <xf numFmtId="0" fontId="12" fillId="3" borderId="12" xfId="0" applyFont="1" applyFill="1" applyBorder="1" applyAlignment="1" applyProtection="1">
      <alignment vertical="center"/>
    </xf>
    <xf numFmtId="0" fontId="12" fillId="3" borderId="1" xfId="0" applyFont="1" applyFill="1" applyBorder="1" applyAlignment="1" applyProtection="1">
      <alignment vertical="center"/>
    </xf>
    <xf numFmtId="0" fontId="12" fillId="3" borderId="15" xfId="0" applyFont="1" applyFill="1" applyBorder="1" applyAlignment="1" applyProtection="1">
      <alignment vertical="center"/>
    </xf>
    <xf numFmtId="0" fontId="12" fillId="0" borderId="9" xfId="0" applyFont="1" applyBorder="1" applyAlignment="1">
      <alignment vertical="center"/>
    </xf>
    <xf numFmtId="0" fontId="12" fillId="0" borderId="5" xfId="0" applyFont="1" applyBorder="1"/>
    <xf numFmtId="0" fontId="12" fillId="3" borderId="5" xfId="0" applyFont="1" applyFill="1" applyBorder="1" applyAlignment="1" applyProtection="1">
      <alignment vertical="center"/>
    </xf>
    <xf numFmtId="0" fontId="12" fillId="4" borderId="5" xfId="0" applyFont="1" applyFill="1" applyBorder="1" applyAlignment="1" applyProtection="1">
      <alignment vertical="center"/>
    </xf>
    <xf numFmtId="0" fontId="12" fillId="2" borderId="7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4" borderId="2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horizontal="left" vertical="center"/>
    </xf>
    <xf numFmtId="0" fontId="12" fillId="4" borderId="8" xfId="0" applyFont="1" applyFill="1" applyBorder="1" applyAlignment="1" applyProtection="1">
      <alignment vertical="center"/>
    </xf>
    <xf numFmtId="0" fontId="12" fillId="4" borderId="11" xfId="0" applyFont="1" applyFill="1" applyBorder="1" applyAlignment="1" applyProtection="1">
      <alignment vertical="center"/>
    </xf>
    <xf numFmtId="0" fontId="12" fillId="3" borderId="13" xfId="0" applyFont="1" applyFill="1" applyBorder="1" applyAlignment="1" applyProtection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14" xfId="0" applyFont="1" applyBorder="1"/>
    <xf numFmtId="0" fontId="12" fillId="0" borderId="3" xfId="0" applyFont="1" applyBorder="1" applyAlignment="1">
      <alignment horizontal="left" vertical="center"/>
    </xf>
    <xf numFmtId="0" fontId="12" fillId="0" borderId="2" xfId="0" applyFont="1" applyBorder="1"/>
    <xf numFmtId="0" fontId="12" fillId="0" borderId="0" xfId="0" applyFont="1" applyBorder="1"/>
    <xf numFmtId="0" fontId="12" fillId="0" borderId="5" xfId="0" applyFont="1" applyBorder="1" applyAlignment="1">
      <alignment horizontal="left" vertical="center"/>
    </xf>
    <xf numFmtId="0" fontId="12" fillId="0" borderId="10" xfId="0" applyFont="1" applyFill="1" applyBorder="1" applyAlignment="1" applyProtection="1">
      <alignment vertical="center"/>
    </xf>
    <xf numFmtId="176" fontId="12" fillId="2" borderId="0" xfId="0" applyNumberFormat="1" applyFont="1" applyFill="1" applyBorder="1" applyAlignment="1" applyProtection="1">
      <alignment vertical="center"/>
      <protection locked="0"/>
    </xf>
    <xf numFmtId="176" fontId="12" fillId="3" borderId="6" xfId="0" applyNumberFormat="1" applyFont="1" applyFill="1" applyBorder="1" applyAlignment="1" applyProtection="1">
      <alignment vertical="center"/>
      <protection locked="0"/>
    </xf>
    <xf numFmtId="177" fontId="12" fillId="3" borderId="14" xfId="1" applyNumberFormat="1" applyFont="1" applyFill="1" applyBorder="1" applyAlignment="1" applyProtection="1">
      <alignment vertical="center"/>
    </xf>
    <xf numFmtId="177" fontId="12" fillId="3" borderId="1" xfId="1" applyNumberFormat="1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0" fontId="12" fillId="4" borderId="1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76" fontId="15" fillId="0" borderId="13" xfId="0" applyNumberFormat="1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176" fontId="18" fillId="0" borderId="7" xfId="0" applyNumberFormat="1" applyFont="1" applyBorder="1" applyAlignment="1">
      <alignment vertical="center"/>
    </xf>
    <xf numFmtId="176" fontId="18" fillId="0" borderId="13" xfId="0" applyNumberFormat="1" applyFont="1" applyBorder="1" applyAlignment="1">
      <alignment vertical="center"/>
    </xf>
    <xf numFmtId="176" fontId="18" fillId="5" borderId="1" xfId="0" applyNumberFormat="1" applyFont="1" applyFill="1" applyBorder="1" applyAlignment="1">
      <alignment vertical="center"/>
    </xf>
    <xf numFmtId="176" fontId="18" fillId="5" borderId="2" xfId="0" applyNumberFormat="1" applyFont="1" applyFill="1" applyBorder="1" applyAlignment="1">
      <alignment vertical="center"/>
    </xf>
    <xf numFmtId="176" fontId="19" fillId="0" borderId="13" xfId="0" applyNumberFormat="1" applyFont="1" applyBorder="1" applyAlignment="1">
      <alignment vertical="center"/>
    </xf>
    <xf numFmtId="176" fontId="19" fillId="0" borderId="7" xfId="0" applyNumberFormat="1" applyFont="1" applyBorder="1" applyAlignment="1">
      <alignment vertical="center"/>
    </xf>
    <xf numFmtId="176" fontId="15" fillId="2" borderId="15" xfId="1" applyNumberFormat="1" applyFont="1" applyFill="1" applyBorder="1" applyAlignment="1" applyProtection="1">
      <alignment vertical="center"/>
    </xf>
    <xf numFmtId="176" fontId="15" fillId="4" borderId="7" xfId="1" applyNumberFormat="1" applyFont="1" applyFill="1" applyBorder="1" applyAlignment="1" applyProtection="1">
      <alignment vertical="center"/>
    </xf>
    <xf numFmtId="176" fontId="19" fillId="5" borderId="7" xfId="0" applyNumberFormat="1" applyFont="1" applyFill="1" applyBorder="1" applyAlignment="1">
      <alignment vertical="center"/>
    </xf>
    <xf numFmtId="176" fontId="15" fillId="0" borderId="7" xfId="0" applyNumberFormat="1" applyFont="1" applyBorder="1" applyAlignment="1">
      <alignment vertical="center"/>
    </xf>
    <xf numFmtId="176" fontId="15" fillId="0" borderId="13" xfId="0" applyNumberFormat="1" applyFont="1" applyBorder="1" applyAlignment="1">
      <alignment vertical="center"/>
    </xf>
    <xf numFmtId="176" fontId="12" fillId="2" borderId="0" xfId="1" applyNumberFormat="1" applyFont="1" applyFill="1" applyAlignment="1" applyProtection="1">
      <alignment vertical="center"/>
    </xf>
    <xf numFmtId="176" fontId="12" fillId="2" borderId="0" xfId="1" applyNumberFormat="1" applyFont="1" applyFill="1" applyBorder="1" applyAlignment="1" applyProtection="1">
      <alignment vertical="center"/>
    </xf>
    <xf numFmtId="176" fontId="13" fillId="2" borderId="0" xfId="1" applyNumberFormat="1" applyFont="1" applyFill="1" applyBorder="1" applyAlignment="1" applyProtection="1">
      <alignment vertical="center"/>
    </xf>
    <xf numFmtId="176" fontId="12" fillId="2" borderId="4" xfId="1" applyNumberFormat="1" applyFont="1" applyFill="1" applyBorder="1" applyAlignment="1" applyProtection="1">
      <alignment horizontal="center" vertical="center"/>
    </xf>
    <xf numFmtId="176" fontId="12" fillId="2" borderId="7" xfId="1" applyNumberFormat="1" applyFont="1" applyFill="1" applyBorder="1" applyAlignment="1" applyProtection="1">
      <alignment horizontal="center" vertical="center"/>
    </xf>
    <xf numFmtId="176" fontId="12" fillId="2" borderId="2" xfId="1" applyNumberFormat="1" applyFont="1" applyFill="1" applyBorder="1" applyAlignment="1" applyProtection="1">
      <alignment horizontal="center" vertical="center"/>
    </xf>
    <xf numFmtId="176" fontId="12" fillId="2" borderId="1" xfId="1" applyNumberFormat="1" applyFont="1" applyFill="1" applyBorder="1" applyAlignment="1" applyProtection="1">
      <alignment horizontal="center" vertical="center"/>
    </xf>
    <xf numFmtId="176" fontId="15" fillId="2" borderId="0" xfId="1" applyNumberFormat="1" applyFont="1" applyFill="1" applyBorder="1" applyAlignment="1" applyProtection="1">
      <alignment vertical="center"/>
    </xf>
    <xf numFmtId="176" fontId="15" fillId="2" borderId="8" xfId="1" applyNumberFormat="1" applyFont="1" applyFill="1" applyBorder="1" applyAlignment="1" applyProtection="1">
      <alignment vertical="center"/>
    </xf>
    <xf numFmtId="176" fontId="15" fillId="3" borderId="7" xfId="1" applyNumberFormat="1" applyFont="1" applyFill="1" applyBorder="1" applyAlignment="1" applyProtection="1">
      <alignment vertical="center"/>
    </xf>
    <xf numFmtId="176" fontId="15" fillId="2" borderId="7" xfId="1" applyNumberFormat="1" applyFont="1" applyFill="1" applyBorder="1" applyAlignment="1" applyProtection="1">
      <alignment vertical="center"/>
    </xf>
    <xf numFmtId="176" fontId="15" fillId="2" borderId="13" xfId="1" applyNumberFormat="1" applyFont="1" applyFill="1" applyBorder="1" applyAlignment="1" applyProtection="1">
      <alignment vertical="center"/>
    </xf>
    <xf numFmtId="176" fontId="12" fillId="2" borderId="1" xfId="1" applyNumberFormat="1" applyFont="1" applyFill="1" applyBorder="1" applyAlignment="1" applyProtection="1">
      <alignment vertical="center"/>
    </xf>
    <xf numFmtId="176" fontId="13" fillId="2" borderId="1" xfId="1" applyNumberFormat="1" applyFont="1" applyFill="1" applyBorder="1" applyAlignment="1" applyProtection="1">
      <alignment vertical="center"/>
    </xf>
    <xf numFmtId="176" fontId="15" fillId="0" borderId="8" xfId="3" applyNumberFormat="1" applyFont="1" applyFill="1" applyBorder="1">
      <alignment vertical="center"/>
    </xf>
    <xf numFmtId="176" fontId="15" fillId="2" borderId="15" xfId="1" applyNumberFormat="1" applyFont="1" applyFill="1" applyBorder="1" applyAlignment="1" applyProtection="1">
      <alignment vertical="center"/>
      <protection locked="0"/>
    </xf>
    <xf numFmtId="176" fontId="15" fillId="2" borderId="0" xfId="1" applyNumberFormat="1" applyFont="1" applyFill="1" applyBorder="1" applyAlignment="1" applyProtection="1">
      <alignment vertical="center"/>
      <protection locked="0"/>
    </xf>
    <xf numFmtId="176" fontId="15" fillId="2" borderId="8" xfId="1" applyNumberFormat="1" applyFont="1" applyFill="1" applyBorder="1" applyAlignment="1" applyProtection="1">
      <alignment vertical="center"/>
      <protection locked="0"/>
    </xf>
    <xf numFmtId="176" fontId="15" fillId="3" borderId="7" xfId="1" applyNumberFormat="1" applyFont="1" applyFill="1" applyBorder="1" applyAlignment="1" applyProtection="1">
      <alignment vertical="center"/>
      <protection locked="0"/>
    </xf>
    <xf numFmtId="176" fontId="19" fillId="5" borderId="13" xfId="0" applyNumberFormat="1" applyFont="1" applyFill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10" xfId="0" applyNumberFormat="1" applyFont="1" applyBorder="1" applyAlignment="1">
      <alignment vertical="center"/>
    </xf>
    <xf numFmtId="176" fontId="15" fillId="5" borderId="7" xfId="0" applyNumberFormat="1" applyFont="1" applyFill="1" applyBorder="1" applyAlignment="1">
      <alignment vertical="center"/>
    </xf>
    <xf numFmtId="176" fontId="15" fillId="5" borderId="13" xfId="0" applyNumberFormat="1" applyFont="1" applyFill="1" applyBorder="1" applyAlignment="1">
      <alignment vertical="center"/>
    </xf>
    <xf numFmtId="176" fontId="20" fillId="5" borderId="7" xfId="0" applyNumberFormat="1" applyFont="1" applyFill="1" applyBorder="1" applyAlignment="1">
      <alignment vertical="center"/>
    </xf>
    <xf numFmtId="176" fontId="15" fillId="4" borderId="8" xfId="1" applyNumberFormat="1" applyFont="1" applyFill="1" applyBorder="1" applyAlignment="1" applyProtection="1">
      <alignment vertical="center"/>
    </xf>
    <xf numFmtId="176" fontId="15" fillId="2" borderId="7" xfId="1" applyNumberFormat="1" applyFont="1" applyFill="1" applyBorder="1" applyAlignment="1" applyProtection="1">
      <alignment vertical="center"/>
      <protection locked="0"/>
    </xf>
    <xf numFmtId="176" fontId="15" fillId="4" borderId="11" xfId="1" applyNumberFormat="1" applyFont="1" applyFill="1" applyBorder="1" applyAlignment="1" applyProtection="1">
      <alignment vertical="center"/>
    </xf>
    <xf numFmtId="176" fontId="15" fillId="2" borderId="4" xfId="1" applyNumberFormat="1" applyFont="1" applyFill="1" applyBorder="1" applyAlignment="1" applyProtection="1">
      <alignment vertical="center"/>
    </xf>
    <xf numFmtId="176" fontId="12" fillId="0" borderId="1" xfId="1" applyNumberFormat="1" applyFont="1" applyFill="1" applyBorder="1" applyAlignment="1" applyProtection="1">
      <alignment vertical="center"/>
    </xf>
    <xf numFmtId="176" fontId="15" fillId="3" borderId="11" xfId="1" applyNumberFormat="1" applyFont="1" applyFill="1" applyBorder="1" applyAlignment="1" applyProtection="1">
      <alignment vertical="center"/>
    </xf>
    <xf numFmtId="176" fontId="15" fillId="2" borderId="2" xfId="1" applyNumberFormat="1" applyFont="1" applyFill="1" applyBorder="1" applyAlignment="1" applyProtection="1">
      <alignment vertical="center"/>
    </xf>
    <xf numFmtId="176" fontId="15" fillId="2" borderId="3" xfId="1" applyNumberFormat="1" applyFont="1" applyFill="1" applyBorder="1" applyAlignment="1" applyProtection="1">
      <alignment vertical="center"/>
      <protection locked="0"/>
    </xf>
    <xf numFmtId="176" fontId="15" fillId="2" borderId="3" xfId="1" applyNumberFormat="1" applyFont="1" applyFill="1" applyBorder="1" applyAlignment="1" applyProtection="1">
      <alignment vertical="center"/>
    </xf>
    <xf numFmtId="176" fontId="15" fillId="3" borderId="6" xfId="1" applyNumberFormat="1" applyFont="1" applyFill="1" applyBorder="1" applyAlignment="1" applyProtection="1">
      <alignment vertical="center"/>
      <protection locked="0"/>
    </xf>
    <xf numFmtId="176" fontId="15" fillId="3" borderId="6" xfId="1" applyNumberFormat="1" applyFont="1" applyFill="1" applyBorder="1" applyAlignment="1" applyProtection="1">
      <alignment vertical="center"/>
    </xf>
    <xf numFmtId="176" fontId="15" fillId="4" borderId="4" xfId="1" applyNumberFormat="1" applyFont="1" applyFill="1" applyBorder="1" applyAlignment="1" applyProtection="1">
      <alignment vertical="center"/>
    </xf>
    <xf numFmtId="176" fontId="15" fillId="3" borderId="12" xfId="1" applyNumberFormat="1" applyFont="1" applyFill="1" applyBorder="1" applyAlignment="1" applyProtection="1">
      <alignment vertical="center"/>
    </xf>
    <xf numFmtId="176" fontId="12" fillId="2" borderId="0" xfId="0" applyNumberFormat="1" applyFont="1" applyFill="1" applyAlignment="1" applyProtection="1">
      <alignment vertical="center"/>
    </xf>
    <xf numFmtId="176" fontId="15" fillId="0" borderId="4" xfId="0" applyNumberFormat="1" applyFont="1" applyFill="1" applyBorder="1" applyAlignment="1">
      <alignment vertical="center"/>
    </xf>
    <xf numFmtId="176" fontId="15" fillId="0" borderId="10" xfId="0" applyNumberFormat="1" applyFont="1" applyFill="1" applyBorder="1" applyAlignment="1">
      <alignment vertical="center"/>
    </xf>
    <xf numFmtId="176" fontId="15" fillId="0" borderId="7" xfId="1" applyNumberFormat="1" applyFont="1" applyFill="1" applyBorder="1" applyAlignment="1" applyProtection="1">
      <alignment vertical="center"/>
    </xf>
    <xf numFmtId="176" fontId="15" fillId="2" borderId="11" xfId="1" applyNumberFormat="1" applyFont="1" applyFill="1" applyBorder="1" applyAlignment="1" applyProtection="1">
      <alignment vertical="center"/>
    </xf>
    <xf numFmtId="176" fontId="15" fillId="2" borderId="5" xfId="1" applyNumberFormat="1" applyFont="1" applyFill="1" applyBorder="1" applyAlignment="1" applyProtection="1">
      <alignment horizontal="right" vertical="center"/>
    </xf>
    <xf numFmtId="176" fontId="15" fillId="4" borderId="5" xfId="1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2" fillId="0" borderId="10" xfId="1" applyNumberFormat="1" applyFont="1" applyFill="1" applyBorder="1" applyAlignment="1" applyProtection="1">
      <alignment vertical="center"/>
    </xf>
    <xf numFmtId="176" fontId="15" fillId="2" borderId="6" xfId="1" applyNumberFormat="1" applyFont="1" applyFill="1" applyBorder="1" applyAlignment="1" applyProtection="1">
      <alignment vertical="center"/>
    </xf>
    <xf numFmtId="176" fontId="15" fillId="3" borderId="14" xfId="1" applyNumberFormat="1" applyFont="1" applyFill="1" applyBorder="1" applyAlignment="1" applyProtection="1">
      <alignment vertical="center"/>
    </xf>
    <xf numFmtId="176" fontId="15" fillId="3" borderId="15" xfId="1" applyNumberFormat="1" applyFont="1" applyFill="1" applyBorder="1" applyAlignment="1" applyProtection="1">
      <alignment vertical="center"/>
    </xf>
    <xf numFmtId="176" fontId="12" fillId="0" borderId="0" xfId="1" applyNumberFormat="1" applyFont="1" applyFill="1" applyBorder="1" applyAlignment="1" applyProtection="1">
      <alignment vertical="center"/>
    </xf>
    <xf numFmtId="176" fontId="15" fillId="2" borderId="0" xfId="1" applyNumberFormat="1" applyFont="1" applyFill="1" applyAlignment="1" applyProtection="1">
      <alignment vertical="center"/>
    </xf>
    <xf numFmtId="176" fontId="15" fillId="3" borderId="2" xfId="1" applyNumberFormat="1" applyFont="1" applyFill="1" applyBorder="1" applyAlignment="1" applyProtection="1">
      <alignment vertical="center"/>
    </xf>
    <xf numFmtId="176" fontId="15" fillId="2" borderId="1" xfId="1" applyNumberFormat="1" applyFont="1" applyFill="1" applyBorder="1" applyAlignment="1" applyProtection="1">
      <alignment vertical="center"/>
    </xf>
    <xf numFmtId="176" fontId="15" fillId="2" borderId="6" xfId="1" applyNumberFormat="1" applyFont="1" applyFill="1" applyBorder="1" applyAlignment="1" applyProtection="1">
      <alignment vertical="center"/>
      <protection locked="0"/>
    </xf>
    <xf numFmtId="176" fontId="15" fillId="3" borderId="8" xfId="1" applyNumberFormat="1" applyFont="1" applyFill="1" applyBorder="1" applyAlignment="1" applyProtection="1">
      <alignment vertical="center"/>
    </xf>
    <xf numFmtId="176" fontId="12" fillId="4" borderId="0" xfId="1" applyNumberFormat="1" applyFont="1" applyFill="1" applyBorder="1" applyAlignment="1" applyProtection="1">
      <alignment vertical="center"/>
    </xf>
    <xf numFmtId="176" fontId="15" fillId="3" borderId="4" xfId="1" applyNumberFormat="1" applyFont="1" applyFill="1" applyBorder="1" applyAlignment="1" applyProtection="1">
      <alignment vertical="center"/>
    </xf>
    <xf numFmtId="176" fontId="15" fillId="0" borderId="10" xfId="1" applyNumberFormat="1" applyFont="1" applyFill="1" applyBorder="1" applyAlignment="1" applyProtection="1">
      <alignment vertical="center"/>
    </xf>
    <xf numFmtId="176" fontId="12" fillId="2" borderId="10" xfId="1" applyNumberFormat="1" applyFont="1" applyFill="1" applyBorder="1" applyAlignment="1" applyProtection="1">
      <alignment vertical="center"/>
    </xf>
    <xf numFmtId="176" fontId="15" fillId="4" borderId="14" xfId="1" applyNumberFormat="1" applyFont="1" applyFill="1" applyBorder="1" applyAlignment="1" applyProtection="1">
      <alignment vertical="center"/>
    </xf>
    <xf numFmtId="176" fontId="5" fillId="2" borderId="0" xfId="1" applyNumberFormat="1" applyFont="1" applyFill="1" applyAlignment="1" applyProtection="1">
      <alignment vertical="center"/>
    </xf>
    <xf numFmtId="3" fontId="12" fillId="2" borderId="0" xfId="1" applyNumberFormat="1" applyFont="1" applyFill="1" applyAlignment="1" applyProtection="1">
      <alignment vertical="center"/>
    </xf>
    <xf numFmtId="3" fontId="12" fillId="2" borderId="0" xfId="1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 applyAlignment="1" applyProtection="1">
      <alignment horizontal="right" vertical="center"/>
    </xf>
    <xf numFmtId="3" fontId="12" fillId="2" borderId="5" xfId="1" applyNumberFormat="1" applyFont="1" applyFill="1" applyBorder="1" applyAlignment="1" applyProtection="1">
      <alignment vertical="center"/>
    </xf>
    <xf numFmtId="3" fontId="16" fillId="2" borderId="7" xfId="1" applyNumberFormat="1" applyFont="1" applyFill="1" applyBorder="1" applyAlignment="1" applyProtection="1">
      <alignment horizontal="center" vertical="center"/>
    </xf>
    <xf numFmtId="3" fontId="18" fillId="0" borderId="13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18" fillId="5" borderId="1" xfId="0" applyNumberFormat="1" applyFont="1" applyFill="1" applyBorder="1" applyAlignment="1">
      <alignment vertical="center"/>
    </xf>
    <xf numFmtId="3" fontId="18" fillId="5" borderId="2" xfId="0" applyNumberFormat="1" applyFont="1" applyFill="1" applyBorder="1" applyAlignment="1">
      <alignment vertical="center"/>
    </xf>
    <xf numFmtId="3" fontId="19" fillId="0" borderId="7" xfId="0" applyNumberFormat="1" applyFont="1" applyBorder="1" applyAlignment="1">
      <alignment vertical="center"/>
    </xf>
    <xf numFmtId="3" fontId="15" fillId="2" borderId="15" xfId="1" applyNumberFormat="1" applyFont="1" applyFill="1" applyBorder="1" applyAlignment="1" applyProtection="1">
      <alignment vertical="center"/>
    </xf>
    <xf numFmtId="3" fontId="15" fillId="4" borderId="7" xfId="1" applyNumberFormat="1" applyFont="1" applyFill="1" applyBorder="1" applyAlignment="1" applyProtection="1">
      <alignment vertical="center"/>
    </xf>
    <xf numFmtId="3" fontId="15" fillId="2" borderId="13" xfId="1" applyNumberFormat="1" applyFont="1" applyFill="1" applyBorder="1" applyAlignment="1" applyProtection="1">
      <alignment vertical="center"/>
    </xf>
    <xf numFmtId="3" fontId="15" fillId="2" borderId="7" xfId="1" applyNumberFormat="1" applyFont="1" applyFill="1" applyBorder="1" applyAlignment="1" applyProtection="1">
      <alignment vertical="center"/>
    </xf>
    <xf numFmtId="3" fontId="15" fillId="3" borderId="7" xfId="1" applyNumberFormat="1" applyFont="1" applyFill="1" applyBorder="1" applyAlignment="1" applyProtection="1">
      <alignment vertical="center"/>
    </xf>
    <xf numFmtId="3" fontId="15" fillId="2" borderId="8" xfId="1" applyNumberFormat="1" applyFont="1" applyFill="1" applyBorder="1" applyAlignment="1" applyProtection="1">
      <alignment vertical="center"/>
    </xf>
    <xf numFmtId="3" fontId="12" fillId="2" borderId="1" xfId="1" applyNumberFormat="1" applyFont="1" applyFill="1" applyBorder="1" applyAlignment="1" applyProtection="1">
      <alignment vertical="center"/>
    </xf>
    <xf numFmtId="3" fontId="15" fillId="2" borderId="7" xfId="1" applyNumberFormat="1" applyFont="1" applyFill="1" applyBorder="1" applyAlignment="1" applyProtection="1">
      <alignment vertical="center"/>
      <protection locked="0"/>
    </xf>
    <xf numFmtId="3" fontId="15" fillId="3" borderId="7" xfId="1" applyNumberFormat="1" applyFont="1" applyFill="1" applyBorder="1" applyAlignment="1" applyProtection="1">
      <alignment vertical="center"/>
      <protection locked="0"/>
    </xf>
    <xf numFmtId="3" fontId="19" fillId="5" borderId="7" xfId="0" applyNumberFormat="1" applyFont="1" applyFill="1" applyBorder="1" applyAlignment="1">
      <alignment vertical="center"/>
    </xf>
    <xf numFmtId="3" fontId="15" fillId="4" borderId="8" xfId="1" applyNumberFormat="1" applyFont="1" applyFill="1" applyBorder="1" applyAlignment="1" applyProtection="1">
      <alignment vertical="center"/>
    </xf>
    <xf numFmtId="3" fontId="15" fillId="2" borderId="11" xfId="1" applyNumberFormat="1" applyFont="1" applyFill="1" applyBorder="1" applyAlignment="1" applyProtection="1">
      <alignment vertical="center"/>
    </xf>
    <xf numFmtId="3" fontId="15" fillId="4" borderId="11" xfId="1" applyNumberFormat="1" applyFont="1" applyFill="1" applyBorder="1" applyAlignment="1" applyProtection="1">
      <alignment vertical="center"/>
    </xf>
    <xf numFmtId="3" fontId="15" fillId="2" borderId="4" xfId="1" applyNumberFormat="1" applyFont="1" applyFill="1" applyBorder="1" applyAlignment="1" applyProtection="1">
      <alignment vertical="center"/>
    </xf>
    <xf numFmtId="3" fontId="12" fillId="0" borderId="1" xfId="1" applyNumberFormat="1" applyFont="1" applyFill="1" applyBorder="1" applyAlignment="1" applyProtection="1">
      <alignment vertical="center"/>
    </xf>
    <xf numFmtId="3" fontId="12" fillId="0" borderId="0" xfId="1" applyNumberFormat="1" applyFont="1" applyFill="1" applyBorder="1" applyAlignment="1" applyProtection="1">
      <alignment vertical="center"/>
    </xf>
    <xf numFmtId="3" fontId="19" fillId="0" borderId="11" xfId="0" applyNumberFormat="1" applyFont="1" applyBorder="1" applyAlignment="1">
      <alignment vertical="center"/>
    </xf>
    <xf numFmtId="3" fontId="15" fillId="3" borderId="11" xfId="1" applyNumberFormat="1" applyFont="1" applyFill="1" applyBorder="1" applyAlignment="1" applyProtection="1">
      <alignment vertical="center"/>
    </xf>
    <xf numFmtId="3" fontId="15" fillId="2" borderId="2" xfId="1" applyNumberFormat="1" applyFont="1" applyFill="1" applyBorder="1" applyAlignment="1" applyProtection="1">
      <alignment vertical="center"/>
    </xf>
    <xf numFmtId="3" fontId="19" fillId="5" borderId="11" xfId="0" applyNumberFormat="1" applyFont="1" applyFill="1" applyBorder="1" applyAlignment="1">
      <alignment vertical="center"/>
    </xf>
    <xf numFmtId="3" fontId="15" fillId="4" borderId="4" xfId="1" applyNumberFormat="1" applyFont="1" applyFill="1" applyBorder="1" applyAlignment="1" applyProtection="1">
      <alignment vertical="center"/>
    </xf>
    <xf numFmtId="3" fontId="15" fillId="3" borderId="12" xfId="1" applyNumberFormat="1" applyFont="1" applyFill="1" applyBorder="1" applyAlignment="1" applyProtection="1">
      <alignment vertical="center"/>
    </xf>
    <xf numFmtId="3" fontId="12" fillId="2" borderId="0" xfId="0" applyNumberFormat="1" applyFont="1" applyFill="1" applyAlignment="1" applyProtection="1">
      <alignment vertical="center"/>
    </xf>
    <xf numFmtId="3" fontId="15" fillId="0" borderId="4" xfId="0" applyNumberFormat="1" applyFont="1" applyFill="1" applyBorder="1" applyAlignment="1">
      <alignment vertical="center"/>
    </xf>
    <xf numFmtId="3" fontId="15" fillId="0" borderId="12" xfId="0" applyNumberFormat="1" applyFont="1" applyFill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3" fontId="15" fillId="5" borderId="7" xfId="0" applyNumberFormat="1" applyFont="1" applyFill="1" applyBorder="1" applyAlignment="1">
      <alignment vertical="center"/>
    </xf>
    <xf numFmtId="3" fontId="15" fillId="5" borderId="11" xfId="0" applyNumberFormat="1" applyFont="1" applyFill="1" applyBorder="1" applyAlignment="1">
      <alignment vertical="center"/>
    </xf>
    <xf numFmtId="3" fontId="15" fillId="0" borderId="7" xfId="1" applyNumberFormat="1" applyFont="1" applyFill="1" applyBorder="1" applyAlignment="1" applyProtection="1">
      <alignment vertical="center"/>
    </xf>
    <xf numFmtId="3" fontId="15" fillId="0" borderId="4" xfId="0" applyNumberFormat="1" applyFont="1" applyBorder="1" applyAlignment="1">
      <alignment vertical="center"/>
    </xf>
    <xf numFmtId="3" fontId="15" fillId="0" borderId="12" xfId="0" applyNumberFormat="1" applyFont="1" applyBorder="1" applyAlignment="1">
      <alignment vertical="center"/>
    </xf>
    <xf numFmtId="3" fontId="15" fillId="0" borderId="7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vertical="center"/>
    </xf>
    <xf numFmtId="3" fontId="15" fillId="2" borderId="5" xfId="1" applyNumberFormat="1" applyFont="1" applyFill="1" applyBorder="1" applyAlignment="1" applyProtection="1">
      <alignment horizontal="right" vertical="center"/>
    </xf>
    <xf numFmtId="3" fontId="15" fillId="2" borderId="2" xfId="1" applyNumberFormat="1" applyFont="1" applyFill="1" applyBorder="1" applyAlignment="1" applyProtection="1">
      <alignment horizontal="right" vertical="center"/>
    </xf>
    <xf numFmtId="3" fontId="15" fillId="4" borderId="5" xfId="1" applyNumberFormat="1" applyFont="1" applyFill="1" applyBorder="1" applyAlignment="1" applyProtection="1">
      <alignment horizontal="right" vertical="center"/>
    </xf>
    <xf numFmtId="3" fontId="15" fillId="4" borderId="2" xfId="1" applyNumberFormat="1" applyFont="1" applyFill="1" applyBorder="1" applyAlignment="1" applyProtection="1">
      <alignment horizontal="right" vertical="center"/>
    </xf>
    <xf numFmtId="3" fontId="15" fillId="0" borderId="2" xfId="0" applyNumberFormat="1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3" fontId="12" fillId="0" borderId="10" xfId="1" applyNumberFormat="1" applyFont="1" applyFill="1" applyBorder="1" applyAlignment="1" applyProtection="1">
      <alignment vertical="center"/>
    </xf>
    <xf numFmtId="3" fontId="15" fillId="2" borderId="8" xfId="1" applyNumberFormat="1" applyFont="1" applyFill="1" applyBorder="1" applyAlignment="1" applyProtection="1">
      <alignment vertical="center"/>
      <protection locked="0"/>
    </xf>
    <xf numFmtId="3" fontId="15" fillId="3" borderId="14" xfId="1" applyNumberFormat="1" applyFont="1" applyFill="1" applyBorder="1" applyAlignment="1" applyProtection="1">
      <alignment vertical="center"/>
    </xf>
    <xf numFmtId="3" fontId="15" fillId="2" borderId="14" xfId="1" applyNumberFormat="1" applyFont="1" applyFill="1" applyBorder="1" applyAlignment="1" applyProtection="1">
      <alignment vertical="center"/>
      <protection locked="0"/>
    </xf>
    <xf numFmtId="3" fontId="15" fillId="3" borderId="15" xfId="1" applyNumberFormat="1" applyFont="1" applyFill="1" applyBorder="1" applyAlignment="1" applyProtection="1">
      <alignment vertical="center"/>
    </xf>
    <xf numFmtId="3" fontId="15" fillId="2" borderId="0" xfId="1" applyNumberFormat="1" applyFont="1" applyFill="1" applyAlignment="1" applyProtection="1">
      <alignment vertical="center"/>
    </xf>
    <xf numFmtId="3" fontId="15" fillId="2" borderId="0" xfId="1" applyNumberFormat="1" applyFont="1" applyFill="1" applyBorder="1" applyAlignment="1" applyProtection="1">
      <alignment vertical="center"/>
    </xf>
    <xf numFmtId="3" fontId="15" fillId="3" borderId="2" xfId="1" applyNumberFormat="1" applyFont="1" applyFill="1" applyBorder="1" applyAlignment="1" applyProtection="1">
      <alignment vertical="center"/>
    </xf>
    <xf numFmtId="3" fontId="15" fillId="2" borderId="6" xfId="1" applyNumberFormat="1" applyFont="1" applyFill="1" applyBorder="1" applyAlignment="1" applyProtection="1">
      <alignment vertical="center"/>
      <protection locked="0"/>
    </xf>
    <xf numFmtId="3" fontId="15" fillId="2" borderId="2" xfId="1" applyNumberFormat="1" applyFont="1" applyFill="1" applyBorder="1" applyAlignment="1" applyProtection="1">
      <alignment vertical="center"/>
      <protection locked="0"/>
    </xf>
    <xf numFmtId="3" fontId="15" fillId="3" borderId="8" xfId="1" applyNumberFormat="1" applyFont="1" applyFill="1" applyBorder="1" applyAlignment="1" applyProtection="1">
      <alignment vertical="center"/>
    </xf>
    <xf numFmtId="3" fontId="12" fillId="4" borderId="1" xfId="1" applyNumberFormat="1" applyFont="1" applyFill="1" applyBorder="1" applyAlignment="1" applyProtection="1">
      <alignment vertical="center"/>
    </xf>
    <xf numFmtId="3" fontId="12" fillId="4" borderId="0" xfId="1" applyNumberFormat="1" applyFont="1" applyFill="1" applyBorder="1" applyAlignment="1" applyProtection="1">
      <alignment vertical="center"/>
    </xf>
    <xf numFmtId="3" fontId="15" fillId="0" borderId="10" xfId="1" applyNumberFormat="1" applyFont="1" applyFill="1" applyBorder="1" applyAlignment="1" applyProtection="1">
      <alignment vertical="center"/>
    </xf>
    <xf numFmtId="3" fontId="12" fillId="2" borderId="10" xfId="1" applyNumberFormat="1" applyFont="1" applyFill="1" applyBorder="1" applyAlignment="1" applyProtection="1">
      <alignment vertical="center"/>
    </xf>
    <xf numFmtId="3" fontId="15" fillId="3" borderId="4" xfId="1" applyNumberFormat="1" applyFont="1" applyFill="1" applyBorder="1" applyAlignment="1" applyProtection="1">
      <alignment vertical="center"/>
    </xf>
    <xf numFmtId="3" fontId="15" fillId="4" borderId="14" xfId="1" applyNumberFormat="1" applyFont="1" applyFill="1" applyBorder="1" applyAlignment="1" applyProtection="1">
      <alignment vertical="center"/>
    </xf>
    <xf numFmtId="3" fontId="5" fillId="2" borderId="0" xfId="1" applyNumberFormat="1" applyFont="1" applyFill="1" applyAlignment="1" applyProtection="1">
      <alignment vertical="center"/>
    </xf>
    <xf numFmtId="176" fontId="20" fillId="3" borderId="7" xfId="1" applyNumberFormat="1" applyFont="1" applyFill="1" applyBorder="1" applyAlignment="1" applyProtection="1">
      <alignment vertical="center"/>
    </xf>
    <xf numFmtId="3" fontId="20" fillId="3" borderId="7" xfId="1" applyNumberFormat="1" applyFont="1" applyFill="1" applyBorder="1" applyAlignment="1" applyProtection="1">
      <alignment vertical="center"/>
    </xf>
    <xf numFmtId="176" fontId="20" fillId="5" borderId="13" xfId="0" applyNumberFormat="1" applyFont="1" applyFill="1" applyBorder="1" applyAlignment="1">
      <alignment vertical="center"/>
    </xf>
    <xf numFmtId="3" fontId="20" fillId="5" borderId="7" xfId="0" applyNumberFormat="1" applyFont="1" applyFill="1" applyBorder="1" applyAlignment="1">
      <alignment vertical="center"/>
    </xf>
    <xf numFmtId="176" fontId="20" fillId="3" borderId="7" xfId="1" applyNumberFormat="1" applyFont="1" applyFill="1" applyBorder="1" applyAlignment="1" applyProtection="1">
      <alignment vertical="center"/>
      <protection locked="0"/>
    </xf>
    <xf numFmtId="3" fontId="20" fillId="3" borderId="7" xfId="1" applyNumberFormat="1" applyFont="1" applyFill="1" applyBorder="1" applyAlignment="1" applyProtection="1">
      <alignment vertical="center"/>
      <protection locked="0"/>
    </xf>
    <xf numFmtId="176" fontId="20" fillId="5" borderId="13" xfId="2" applyNumberFormat="1" applyFont="1" applyFill="1" applyBorder="1" applyAlignment="1">
      <alignment vertical="center"/>
    </xf>
    <xf numFmtId="176" fontId="20" fillId="5" borderId="7" xfId="2" applyNumberFormat="1" applyFont="1" applyFill="1" applyBorder="1" applyAlignment="1">
      <alignment vertical="center"/>
    </xf>
    <xf numFmtId="3" fontId="20" fillId="5" borderId="7" xfId="2" applyNumberFormat="1" applyFont="1" applyFill="1" applyBorder="1" applyAlignment="1">
      <alignment vertical="center"/>
    </xf>
    <xf numFmtId="176" fontId="15" fillId="5" borderId="13" xfId="3" applyNumberFormat="1" applyFont="1" applyFill="1" applyBorder="1">
      <alignment vertical="center"/>
    </xf>
    <xf numFmtId="176" fontId="15" fillId="5" borderId="7" xfId="3" applyNumberFormat="1" applyFont="1" applyFill="1" applyBorder="1">
      <alignment vertical="center"/>
    </xf>
    <xf numFmtId="3" fontId="15" fillId="5" borderId="13" xfId="3" applyNumberFormat="1" applyFont="1" applyFill="1" applyBorder="1">
      <alignment vertical="center"/>
    </xf>
    <xf numFmtId="3" fontId="15" fillId="5" borderId="7" xfId="3" applyNumberFormat="1" applyFont="1" applyFill="1" applyBorder="1">
      <alignment vertical="center"/>
    </xf>
    <xf numFmtId="176" fontId="15" fillId="0" borderId="13" xfId="3" applyNumberFormat="1" applyFont="1" applyFill="1" applyBorder="1">
      <alignment vertical="center"/>
    </xf>
    <xf numFmtId="176" fontId="15" fillId="0" borderId="9" xfId="3" applyNumberFormat="1" applyFont="1" applyFill="1" applyBorder="1">
      <alignment vertical="center"/>
    </xf>
    <xf numFmtId="176" fontId="15" fillId="0" borderId="7" xfId="3" applyNumberFormat="1" applyFont="1" applyFill="1" applyBorder="1">
      <alignment vertical="center"/>
    </xf>
    <xf numFmtId="176" fontId="15" fillId="0" borderId="11" xfId="3" applyNumberFormat="1" applyFont="1" applyFill="1" applyBorder="1">
      <alignment vertical="center"/>
    </xf>
    <xf numFmtId="176" fontId="15" fillId="0" borderId="10" xfId="3" applyNumberFormat="1" applyFont="1" applyFill="1" applyBorder="1">
      <alignment vertical="center"/>
    </xf>
    <xf numFmtId="176" fontId="15" fillId="0" borderId="6" xfId="3" applyNumberFormat="1" applyFont="1" applyFill="1" applyBorder="1">
      <alignment vertical="center"/>
    </xf>
    <xf numFmtId="176" fontId="15" fillId="0" borderId="4" xfId="3" applyNumberFormat="1" applyFont="1" applyFill="1" applyBorder="1">
      <alignment vertical="center"/>
    </xf>
    <xf numFmtId="3" fontId="15" fillId="0" borderId="7" xfId="3" applyNumberFormat="1" applyFont="1" applyFill="1" applyBorder="1">
      <alignment vertical="center"/>
    </xf>
    <xf numFmtId="3" fontId="15" fillId="0" borderId="11" xfId="3" applyNumberFormat="1" applyFont="1" applyFill="1" applyBorder="1">
      <alignment vertical="center"/>
    </xf>
    <xf numFmtId="3" fontId="20" fillId="5" borderId="11" xfId="0" applyNumberFormat="1" applyFont="1" applyFill="1" applyBorder="1" applyAlignment="1">
      <alignment vertical="center"/>
    </xf>
    <xf numFmtId="3" fontId="20" fillId="5" borderId="11" xfId="2" applyNumberFormat="1" applyFont="1" applyFill="1" applyBorder="1" applyAlignment="1">
      <alignment vertical="center"/>
    </xf>
    <xf numFmtId="176" fontId="20" fillId="3" borderId="4" xfId="1" applyNumberFormat="1" applyFont="1" applyFill="1" applyBorder="1" applyAlignment="1" applyProtection="1">
      <alignment vertical="center"/>
    </xf>
    <xf numFmtId="3" fontId="20" fillId="3" borderId="4" xfId="1" applyNumberFormat="1" applyFont="1" applyFill="1" applyBorder="1" applyAlignment="1" applyProtection="1">
      <alignment vertical="center"/>
    </xf>
    <xf numFmtId="176" fontId="15" fillId="0" borderId="0" xfId="3" applyNumberFormat="1" applyFont="1" applyFill="1">
      <alignment vertical="center"/>
    </xf>
    <xf numFmtId="3" fontId="15" fillId="0" borderId="0" xfId="3" applyNumberFormat="1" applyFont="1" applyFill="1">
      <alignment vertical="center"/>
    </xf>
    <xf numFmtId="3" fontId="15" fillId="0" borderId="8" xfId="3" applyNumberFormat="1" applyFont="1" applyFill="1" applyBorder="1">
      <alignment vertical="center"/>
    </xf>
    <xf numFmtId="0" fontId="12" fillId="3" borderId="6" xfId="0" applyFont="1" applyFill="1" applyBorder="1" applyAlignment="1" applyProtection="1">
      <alignment vertical="center"/>
    </xf>
    <xf numFmtId="0" fontId="15" fillId="3" borderId="7" xfId="1" applyNumberFormat="1" applyFont="1" applyFill="1" applyBorder="1" applyAlignment="1" applyProtection="1">
      <alignment vertical="center"/>
    </xf>
    <xf numFmtId="0" fontId="15" fillId="2" borderId="7" xfId="1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176" fontId="15" fillId="5" borderId="1" xfId="0" applyNumberFormat="1" applyFont="1" applyFill="1" applyBorder="1" applyAlignment="1">
      <alignment vertical="center"/>
    </xf>
    <xf numFmtId="176" fontId="15" fillId="5" borderId="2" xfId="0" applyNumberFormat="1" applyFont="1" applyFill="1" applyBorder="1" applyAlignment="1">
      <alignment vertical="center"/>
    </xf>
    <xf numFmtId="3" fontId="15" fillId="5" borderId="1" xfId="0" applyNumberFormat="1" applyFont="1" applyFill="1" applyBorder="1" applyAlignment="1">
      <alignment vertical="center"/>
    </xf>
    <xf numFmtId="3" fontId="15" fillId="5" borderId="2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3" fontId="15" fillId="2" borderId="11" xfId="1" applyNumberFormat="1" applyFont="1" applyFill="1" applyBorder="1" applyAlignment="1" applyProtection="1">
      <alignment vertical="center"/>
      <protection locked="0"/>
    </xf>
    <xf numFmtId="176" fontId="15" fillId="0" borderId="0" xfId="0" applyNumberFormat="1" applyFont="1" applyAlignment="1">
      <alignment vertical="center"/>
    </xf>
    <xf numFmtId="176" fontId="15" fillId="0" borderId="8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5" fillId="0" borderId="8" xfId="0" applyNumberFormat="1" applyFont="1" applyBorder="1" applyAlignment="1">
      <alignment vertical="center"/>
    </xf>
    <xf numFmtId="3" fontId="15" fillId="5" borderId="13" xfId="0" applyNumberFormat="1" applyFont="1" applyFill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176" fontId="15" fillId="0" borderId="11" xfId="0" applyNumberFormat="1" applyFont="1" applyBorder="1" applyAlignment="1">
      <alignment vertical="center"/>
    </xf>
    <xf numFmtId="176" fontId="15" fillId="2" borderId="13" xfId="1" applyNumberFormat="1" applyFont="1" applyFill="1" applyBorder="1" applyAlignment="1" applyProtection="1">
      <alignment vertical="center"/>
      <protection locked="0"/>
    </xf>
    <xf numFmtId="176" fontId="15" fillId="2" borderId="11" xfId="1" applyNumberFormat="1" applyFont="1" applyFill="1" applyBorder="1" applyAlignment="1" applyProtection="1">
      <alignment vertical="center"/>
      <protection locked="0"/>
    </xf>
    <xf numFmtId="3" fontId="15" fillId="2" borderId="4" xfId="1" applyNumberFormat="1" applyFont="1" applyFill="1" applyBorder="1" applyAlignment="1" applyProtection="1">
      <alignment vertical="center"/>
      <protection locked="0"/>
    </xf>
    <xf numFmtId="4" fontId="15" fillId="2" borderId="7" xfId="1" applyNumberFormat="1" applyFont="1" applyFill="1" applyBorder="1" applyAlignment="1" applyProtection="1">
      <alignment vertical="center"/>
      <protection locked="0"/>
    </xf>
    <xf numFmtId="4" fontId="15" fillId="2" borderId="11" xfId="1" applyNumberFormat="1" applyFont="1" applyFill="1" applyBorder="1" applyAlignment="1" applyProtection="1">
      <alignment vertical="center"/>
    </xf>
    <xf numFmtId="4" fontId="15" fillId="2" borderId="13" xfId="1" applyNumberFormat="1" applyFont="1" applyFill="1" applyBorder="1" applyAlignment="1" applyProtection="1">
      <alignment vertical="center"/>
      <protection locked="0"/>
    </xf>
    <xf numFmtId="4" fontId="15" fillId="2" borderId="7" xfId="1" applyNumberFormat="1" applyFont="1" applyFill="1" applyBorder="1" applyAlignment="1" applyProtection="1">
      <alignment vertical="center"/>
    </xf>
    <xf numFmtId="176" fontId="15" fillId="5" borderId="8" xfId="0" applyNumberFormat="1" applyFont="1" applyFill="1" applyBorder="1" applyAlignment="1">
      <alignment vertical="center"/>
    </xf>
    <xf numFmtId="176" fontId="15" fillId="5" borderId="0" xfId="0" applyNumberFormat="1" applyFont="1" applyFill="1" applyBorder="1" applyAlignment="1">
      <alignment vertical="center"/>
    </xf>
    <xf numFmtId="176" fontId="15" fillId="5" borderId="4" xfId="0" applyNumberFormat="1" applyFont="1" applyFill="1" applyBorder="1" applyAlignment="1">
      <alignment vertical="center"/>
    </xf>
    <xf numFmtId="176" fontId="15" fillId="5" borderId="10" xfId="0" applyNumberFormat="1" applyFont="1" applyFill="1" applyBorder="1" applyAlignment="1">
      <alignment vertical="center"/>
    </xf>
    <xf numFmtId="176" fontId="15" fillId="0" borderId="13" xfId="1" applyNumberFormat="1" applyFont="1" applyFill="1" applyBorder="1" applyAlignment="1" applyProtection="1">
      <alignment vertical="center"/>
    </xf>
    <xf numFmtId="176" fontId="15" fillId="5" borderId="14" xfId="0" applyNumberFormat="1" applyFont="1" applyFill="1" applyBorder="1" applyAlignment="1">
      <alignment vertical="center"/>
    </xf>
    <xf numFmtId="176" fontId="15" fillId="2" borderId="11" xfId="0" applyNumberFormat="1" applyFont="1" applyFill="1" applyBorder="1" applyAlignment="1" applyProtection="1">
      <alignment vertical="center"/>
    </xf>
    <xf numFmtId="3" fontId="15" fillId="2" borderId="11" xfId="0" applyNumberFormat="1" applyFont="1" applyFill="1" applyBorder="1" applyAlignment="1" applyProtection="1">
      <alignment vertical="center"/>
    </xf>
    <xf numFmtId="176" fontId="15" fillId="0" borderId="13" xfId="2" applyNumberFormat="1" applyFont="1" applyBorder="1" applyAlignment="1">
      <alignment vertical="center"/>
    </xf>
    <xf numFmtId="176" fontId="15" fillId="0" borderId="7" xfId="2" applyNumberFormat="1" applyFont="1" applyBorder="1" applyAlignment="1">
      <alignment vertical="center"/>
    </xf>
    <xf numFmtId="176" fontId="15" fillId="0" borderId="13" xfId="2" applyNumberFormat="1" applyFont="1" applyFill="1" applyBorder="1" applyAlignment="1">
      <alignment vertical="center"/>
    </xf>
    <xf numFmtId="176" fontId="15" fillId="0" borderId="2" xfId="2" applyNumberFormat="1" applyFont="1" applyBorder="1" applyAlignment="1">
      <alignment vertical="center"/>
    </xf>
    <xf numFmtId="176" fontId="15" fillId="0" borderId="1" xfId="2" applyNumberFormat="1" applyFont="1" applyBorder="1" applyAlignment="1">
      <alignment vertical="center"/>
    </xf>
    <xf numFmtId="3" fontId="15" fillId="0" borderId="13" xfId="2" applyNumberFormat="1" applyFont="1" applyBorder="1" applyAlignment="1">
      <alignment vertical="center"/>
    </xf>
    <xf numFmtId="3" fontId="15" fillId="0" borderId="7" xfId="2" applyNumberFormat="1" applyFont="1" applyBorder="1" applyAlignment="1">
      <alignment vertical="center"/>
    </xf>
    <xf numFmtId="176" fontId="15" fillId="5" borderId="1" xfId="2" applyNumberFormat="1" applyFont="1" applyFill="1" applyBorder="1" applyAlignment="1">
      <alignment vertical="center"/>
    </xf>
    <xf numFmtId="176" fontId="15" fillId="5" borderId="2" xfId="2" applyNumberFormat="1" applyFont="1" applyFill="1" applyBorder="1" applyAlignment="1">
      <alignment vertical="center"/>
    </xf>
    <xf numFmtId="3" fontId="15" fillId="5" borderId="1" xfId="2" applyNumberFormat="1" applyFont="1" applyFill="1" applyBorder="1" applyAlignment="1">
      <alignment vertical="center"/>
    </xf>
    <xf numFmtId="3" fontId="15" fillId="5" borderId="2" xfId="2" applyNumberFormat="1" applyFont="1" applyFill="1" applyBorder="1" applyAlignment="1">
      <alignment vertical="center"/>
    </xf>
    <xf numFmtId="176" fontId="15" fillId="0" borderId="0" xfId="2" applyNumberFormat="1" applyFont="1" applyAlignment="1">
      <alignment vertical="center"/>
    </xf>
    <xf numFmtId="176" fontId="15" fillId="0" borderId="8" xfId="2" applyNumberFormat="1" applyFont="1" applyBorder="1" applyAlignment="1">
      <alignment vertical="center"/>
    </xf>
    <xf numFmtId="176" fontId="15" fillId="0" borderId="0" xfId="2" applyNumberFormat="1" applyFont="1" applyFill="1" applyAlignment="1">
      <alignment vertical="center"/>
    </xf>
    <xf numFmtId="3" fontId="15" fillId="0" borderId="0" xfId="2" applyNumberFormat="1" applyFont="1" applyAlignment="1">
      <alignment vertical="center"/>
    </xf>
    <xf numFmtId="3" fontId="15" fillId="0" borderId="8" xfId="2" applyNumberFormat="1" applyFont="1" applyBorder="1" applyAlignment="1">
      <alignment vertical="center"/>
    </xf>
    <xf numFmtId="176" fontId="15" fillId="5" borderId="13" xfId="2" applyNumberFormat="1" applyFont="1" applyFill="1" applyBorder="1" applyAlignment="1">
      <alignment vertical="center"/>
    </xf>
    <xf numFmtId="176" fontId="15" fillId="5" borderId="7" xfId="2" applyNumberFormat="1" applyFont="1" applyFill="1" applyBorder="1" applyAlignment="1">
      <alignment vertical="center"/>
    </xf>
    <xf numFmtId="3" fontId="15" fillId="5" borderId="13" xfId="2" applyNumberFormat="1" applyFont="1" applyFill="1" applyBorder="1" applyAlignment="1">
      <alignment vertical="center"/>
    </xf>
    <xf numFmtId="3" fontId="15" fillId="5" borderId="7" xfId="2" applyNumberFormat="1" applyFont="1" applyFill="1" applyBorder="1" applyAlignment="1">
      <alignment vertical="center"/>
    </xf>
    <xf numFmtId="176" fontId="15" fillId="0" borderId="3" xfId="2" applyNumberFormat="1" applyFont="1" applyBorder="1" applyAlignment="1">
      <alignment vertical="center"/>
    </xf>
    <xf numFmtId="3" fontId="15" fillId="0" borderId="9" xfId="2" applyNumberFormat="1" applyFont="1" applyBorder="1" applyAlignment="1">
      <alignment vertical="center"/>
    </xf>
    <xf numFmtId="3" fontId="15" fillId="0" borderId="4" xfId="2" applyNumberFormat="1" applyFont="1" applyBorder="1" applyAlignment="1">
      <alignment vertical="center"/>
    </xf>
    <xf numFmtId="176" fontId="15" fillId="5" borderId="6" xfId="2" applyNumberFormat="1" applyFont="1" applyFill="1" applyBorder="1" applyAlignment="1">
      <alignment vertical="center"/>
    </xf>
    <xf numFmtId="3" fontId="15" fillId="5" borderId="6" xfId="2" applyNumberFormat="1" applyFont="1" applyFill="1" applyBorder="1" applyAlignment="1">
      <alignment vertical="center"/>
    </xf>
    <xf numFmtId="176" fontId="15" fillId="0" borderId="6" xfId="2" applyNumberFormat="1" applyFont="1" applyFill="1" applyBorder="1" applyAlignment="1">
      <alignment vertical="center"/>
    </xf>
    <xf numFmtId="176" fontId="15" fillId="0" borderId="7" xfId="2" applyNumberFormat="1" applyFont="1" applyFill="1" applyBorder="1" applyAlignment="1">
      <alignment vertical="center"/>
    </xf>
    <xf numFmtId="176" fontId="15" fillId="0" borderId="11" xfId="2" applyNumberFormat="1" applyFont="1" applyFill="1" applyBorder="1" applyAlignment="1">
      <alignment vertical="center"/>
    </xf>
    <xf numFmtId="3" fontId="15" fillId="0" borderId="7" xfId="2" applyNumberFormat="1" applyFont="1" applyFill="1" applyBorder="1" applyAlignment="1">
      <alignment vertical="center"/>
    </xf>
    <xf numFmtId="3" fontId="15" fillId="0" borderId="11" xfId="2" applyNumberFormat="1" applyFont="1" applyFill="1" applyBorder="1" applyAlignment="1">
      <alignment vertical="center"/>
    </xf>
    <xf numFmtId="176" fontId="15" fillId="0" borderId="4" xfId="2" applyNumberFormat="1" applyFont="1" applyBorder="1" applyAlignment="1">
      <alignment vertical="center"/>
    </xf>
    <xf numFmtId="176" fontId="15" fillId="0" borderId="10" xfId="2" applyNumberFormat="1" applyFont="1" applyBorder="1" applyAlignment="1">
      <alignment vertical="center"/>
    </xf>
    <xf numFmtId="176" fontId="15" fillId="0" borderId="10" xfId="2" applyNumberFormat="1" applyFont="1" applyFill="1" applyBorder="1" applyAlignment="1">
      <alignment vertical="center"/>
    </xf>
    <xf numFmtId="176" fontId="15" fillId="0" borderId="4" xfId="2" applyNumberFormat="1" applyFont="1" applyFill="1" applyBorder="1" applyAlignment="1">
      <alignment vertical="center"/>
    </xf>
    <xf numFmtId="3" fontId="15" fillId="0" borderId="12" xfId="2" applyNumberFormat="1" applyFont="1" applyBorder="1" applyAlignment="1">
      <alignment vertical="center"/>
    </xf>
    <xf numFmtId="3" fontId="15" fillId="0" borderId="11" xfId="2" applyNumberFormat="1" applyFont="1" applyBorder="1" applyAlignment="1">
      <alignment vertical="center"/>
    </xf>
    <xf numFmtId="3" fontId="15" fillId="5" borderId="11" xfId="2" applyNumberFormat="1" applyFont="1" applyFill="1" applyBorder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5" fillId="0" borderId="8" xfId="0" applyNumberFormat="1" applyFont="1" applyFill="1" applyBorder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176" fontId="15" fillId="0" borderId="6" xfId="0" applyNumberFormat="1" applyFont="1" applyFill="1" applyBorder="1" applyAlignment="1">
      <alignment vertical="center"/>
    </xf>
    <xf numFmtId="176" fontId="15" fillId="0" borderId="11" xfId="0" applyNumberFormat="1" applyFont="1" applyFill="1" applyBorder="1" applyAlignment="1">
      <alignment vertical="center"/>
    </xf>
    <xf numFmtId="176" fontId="15" fillId="2" borderId="5" xfId="1" applyNumberFormat="1" applyFont="1" applyFill="1" applyBorder="1" applyAlignment="1" applyProtection="1">
      <alignment vertical="center"/>
      <protection locked="0"/>
    </xf>
    <xf numFmtId="176" fontId="15" fillId="2" borderId="5" xfId="1" applyNumberFormat="1" applyFont="1" applyFill="1" applyBorder="1" applyAlignment="1" applyProtection="1">
      <alignment vertical="center"/>
    </xf>
    <xf numFmtId="176" fontId="15" fillId="3" borderId="5" xfId="1" applyNumberFormat="1" applyFont="1" applyFill="1" applyBorder="1" applyAlignment="1" applyProtection="1">
      <alignment vertical="center"/>
      <protection locked="0"/>
    </xf>
    <xf numFmtId="176" fontId="15" fillId="3" borderId="5" xfId="1" applyNumberFormat="1" applyFont="1" applyFill="1" applyBorder="1" applyAlignment="1" applyProtection="1">
      <alignment vertical="center"/>
    </xf>
    <xf numFmtId="176" fontId="15" fillId="2" borderId="2" xfId="1" applyNumberFormat="1" applyFont="1" applyFill="1" applyBorder="1" applyAlignment="1" applyProtection="1">
      <alignment vertical="center"/>
      <protection locked="0"/>
    </xf>
    <xf numFmtId="3" fontId="15" fillId="2" borderId="5" xfId="1" applyNumberFormat="1" applyFont="1" applyFill="1" applyBorder="1" applyAlignment="1" applyProtection="1">
      <alignment vertical="center"/>
      <protection locked="0"/>
    </xf>
    <xf numFmtId="3" fontId="15" fillId="0" borderId="13" xfId="0" applyNumberFormat="1" applyFont="1" applyFill="1" applyBorder="1" applyAlignment="1">
      <alignment vertical="center"/>
    </xf>
    <xf numFmtId="3" fontId="15" fillId="5" borderId="10" xfId="0" applyNumberFormat="1" applyFont="1" applyFill="1" applyBorder="1" applyAlignment="1">
      <alignment vertical="center"/>
    </xf>
    <xf numFmtId="3" fontId="15" fillId="5" borderId="4" xfId="0" applyNumberFormat="1" applyFont="1" applyFill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176" fontId="15" fillId="2" borderId="4" xfId="1" applyNumberFormat="1" applyFont="1" applyFill="1" applyBorder="1" applyAlignment="1" applyProtection="1">
      <alignment vertical="center"/>
      <protection locked="0"/>
    </xf>
    <xf numFmtId="176" fontId="15" fillId="2" borderId="14" xfId="1" applyNumberFormat="1" applyFont="1" applyFill="1" applyBorder="1" applyAlignment="1" applyProtection="1">
      <alignment vertical="center"/>
      <protection locked="0"/>
    </xf>
    <xf numFmtId="176" fontId="15" fillId="2" borderId="14" xfId="1" applyNumberFormat="1" applyFont="1" applyFill="1" applyBorder="1" applyAlignment="1" applyProtection="1">
      <alignment vertical="center"/>
    </xf>
    <xf numFmtId="176" fontId="15" fillId="2" borderId="12" xfId="1" applyNumberFormat="1" applyFont="1" applyFill="1" applyBorder="1" applyAlignment="1" applyProtection="1">
      <alignment vertical="center"/>
      <protection locked="0"/>
    </xf>
    <xf numFmtId="176" fontId="15" fillId="2" borderId="10" xfId="1" applyNumberFormat="1" applyFont="1" applyFill="1" applyBorder="1" applyAlignment="1" applyProtection="1">
      <alignment vertical="center"/>
      <protection locked="0"/>
    </xf>
    <xf numFmtId="176" fontId="15" fillId="2" borderId="12" xfId="1" applyNumberFormat="1" applyFont="1" applyFill="1" applyBorder="1" applyAlignment="1" applyProtection="1">
      <alignment vertical="center"/>
    </xf>
    <xf numFmtId="3" fontId="15" fillId="2" borderId="12" xfId="1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76" fontId="15" fillId="0" borderId="7" xfId="1" applyNumberFormat="1" applyFont="1" applyFill="1" applyBorder="1" applyAlignment="1">
      <alignment vertical="center"/>
    </xf>
    <xf numFmtId="3" fontId="15" fillId="3" borderId="6" xfId="1" applyNumberFormat="1" applyFont="1" applyFill="1" applyBorder="1" applyAlignment="1" applyProtection="1">
      <alignment vertical="center"/>
    </xf>
    <xf numFmtId="176" fontId="15" fillId="0" borderId="0" xfId="3" applyNumberFormat="1" applyFont="1">
      <alignment vertical="center"/>
    </xf>
    <xf numFmtId="176" fontId="15" fillId="0" borderId="8" xfId="3" applyNumberFormat="1" applyFont="1" applyBorder="1">
      <alignment vertical="center"/>
    </xf>
    <xf numFmtId="3" fontId="15" fillId="0" borderId="0" xfId="3" applyNumberFormat="1" applyFont="1">
      <alignment vertical="center"/>
    </xf>
    <xf numFmtId="3" fontId="15" fillId="0" borderId="8" xfId="3" applyNumberFormat="1" applyFont="1" applyBorder="1">
      <alignment vertical="center"/>
    </xf>
    <xf numFmtId="176" fontId="15" fillId="0" borderId="13" xfId="3" applyNumberFormat="1" applyFont="1" applyBorder="1">
      <alignment vertical="center"/>
    </xf>
    <xf numFmtId="176" fontId="15" fillId="0" borderId="6" xfId="3" applyNumberFormat="1" applyFont="1" applyBorder="1">
      <alignment vertical="center"/>
    </xf>
    <xf numFmtId="176" fontId="15" fillId="0" borderId="7" xfId="3" applyNumberFormat="1" applyFont="1" applyBorder="1">
      <alignment vertical="center"/>
    </xf>
    <xf numFmtId="176" fontId="15" fillId="0" borderId="11" xfId="3" applyNumberFormat="1" applyFont="1" applyBorder="1">
      <alignment vertical="center"/>
    </xf>
    <xf numFmtId="3" fontId="15" fillId="0" borderId="7" xfId="3" applyNumberFormat="1" applyFont="1" applyBorder="1">
      <alignment vertical="center"/>
    </xf>
    <xf numFmtId="3" fontId="15" fillId="0" borderId="11" xfId="3" applyNumberFormat="1" applyFont="1" applyBorder="1">
      <alignment vertical="center"/>
    </xf>
    <xf numFmtId="176" fontId="15" fillId="0" borderId="4" xfId="3" applyNumberFormat="1" applyFont="1" applyBorder="1">
      <alignment vertical="center"/>
    </xf>
    <xf numFmtId="176" fontId="15" fillId="0" borderId="10" xfId="3" applyNumberFormat="1" applyFont="1" applyBorder="1">
      <alignment vertical="center"/>
    </xf>
    <xf numFmtId="3" fontId="15" fillId="0" borderId="4" xfId="3" applyNumberFormat="1" applyFont="1" applyBorder="1">
      <alignment vertical="center"/>
    </xf>
    <xf numFmtId="3" fontId="15" fillId="0" borderId="12" xfId="3" applyNumberFormat="1" applyFont="1" applyBorder="1">
      <alignment vertical="center"/>
    </xf>
    <xf numFmtId="3" fontId="15" fillId="5" borderId="11" xfId="3" applyNumberFormat="1" applyFont="1" applyFill="1" applyBorder="1">
      <alignment vertical="center"/>
    </xf>
    <xf numFmtId="176" fontId="15" fillId="2" borderId="10" xfId="3" applyNumberFormat="1" applyFont="1" applyFill="1" applyBorder="1">
      <alignment vertical="center"/>
    </xf>
    <xf numFmtId="3" fontId="15" fillId="0" borderId="12" xfId="3" applyNumberFormat="1" applyFont="1" applyFill="1" applyBorder="1">
      <alignment vertical="center"/>
    </xf>
    <xf numFmtId="176" fontId="15" fillId="3" borderId="13" xfId="3" applyNumberFormat="1" applyFont="1" applyFill="1" applyBorder="1">
      <alignment vertical="center"/>
    </xf>
    <xf numFmtId="176" fontId="15" fillId="0" borderId="2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176" fontId="15" fillId="0" borderId="1" xfId="3" applyNumberFormat="1" applyFont="1" applyFill="1" applyBorder="1">
      <alignment vertical="center"/>
    </xf>
    <xf numFmtId="176" fontId="15" fillId="0" borderId="2" xfId="3" applyNumberFormat="1" applyFont="1" applyFill="1" applyBorder="1">
      <alignment vertical="center"/>
    </xf>
    <xf numFmtId="3" fontId="15" fillId="0" borderId="2" xfId="3" applyNumberFormat="1" applyFont="1" applyBorder="1">
      <alignment vertical="center"/>
    </xf>
    <xf numFmtId="3" fontId="15" fillId="0" borderId="14" xfId="3" applyNumberFormat="1" applyFont="1" applyBorder="1">
      <alignment vertical="center"/>
    </xf>
    <xf numFmtId="3" fontId="15" fillId="0" borderId="4" xfId="3" applyNumberFormat="1" applyFont="1" applyFill="1" applyBorder="1">
      <alignment vertical="center"/>
    </xf>
    <xf numFmtId="176" fontId="15" fillId="0" borderId="11" xfId="1" applyNumberFormat="1" applyFont="1" applyFill="1" applyBorder="1" applyAlignment="1" applyProtection="1">
      <alignment vertical="center"/>
    </xf>
    <xf numFmtId="176" fontId="15" fillId="0" borderId="6" xfId="1" applyNumberFormat="1" applyFont="1" applyFill="1" applyBorder="1" applyAlignment="1" applyProtection="1">
      <alignment vertical="center"/>
    </xf>
    <xf numFmtId="3" fontId="15" fillId="0" borderId="11" xfId="1" applyNumberFormat="1" applyFont="1" applyFill="1" applyBorder="1" applyAlignment="1" applyProtection="1">
      <alignment vertical="center"/>
    </xf>
    <xf numFmtId="176" fontId="15" fillId="0" borderId="8" xfId="2" applyNumberFormat="1" applyFont="1" applyFill="1" applyBorder="1" applyAlignment="1">
      <alignment vertical="center"/>
    </xf>
    <xf numFmtId="176" fontId="15" fillId="0" borderId="6" xfId="2" applyNumberFormat="1" applyFont="1" applyBorder="1" applyAlignment="1">
      <alignment vertical="center"/>
    </xf>
    <xf numFmtId="176" fontId="15" fillId="0" borderId="11" xfId="2" applyNumberFormat="1" applyFont="1" applyBorder="1" applyAlignment="1">
      <alignment vertical="center"/>
    </xf>
    <xf numFmtId="3" fontId="15" fillId="2" borderId="12" xfId="1" applyNumberFormat="1" applyFont="1" applyFill="1" applyBorder="1" applyAlignment="1" applyProtection="1">
      <alignment vertical="center"/>
    </xf>
    <xf numFmtId="3" fontId="15" fillId="0" borderId="4" xfId="2" applyNumberFormat="1" applyFont="1" applyFill="1" applyBorder="1" applyAlignment="1">
      <alignment vertical="center"/>
    </xf>
    <xf numFmtId="3" fontId="15" fillId="0" borderId="12" xfId="2" applyNumberFormat="1" applyFont="1" applyFill="1" applyBorder="1" applyAlignment="1">
      <alignment vertical="center"/>
    </xf>
    <xf numFmtId="3" fontId="15" fillId="2" borderId="4" xfId="0" applyNumberFormat="1" applyFont="1" applyFill="1" applyBorder="1" applyAlignment="1">
      <alignment vertical="center"/>
    </xf>
    <xf numFmtId="3" fontId="15" fillId="2" borderId="12" xfId="0" applyNumberFormat="1" applyFont="1" applyFill="1" applyBorder="1" applyAlignment="1">
      <alignment vertical="center"/>
    </xf>
    <xf numFmtId="3" fontId="15" fillId="2" borderId="7" xfId="0" applyNumberFormat="1" applyFont="1" applyFill="1" applyBorder="1" applyAlignment="1">
      <alignment vertical="center"/>
    </xf>
    <xf numFmtId="3" fontId="15" fillId="2" borderId="11" xfId="0" applyNumberFormat="1" applyFont="1" applyFill="1" applyBorder="1" applyAlignment="1">
      <alignment vertical="center"/>
    </xf>
    <xf numFmtId="3" fontId="15" fillId="3" borderId="7" xfId="0" applyNumberFormat="1" applyFont="1" applyFill="1" applyBorder="1" applyAlignment="1">
      <alignment vertical="center"/>
    </xf>
    <xf numFmtId="3" fontId="15" fillId="3" borderId="11" xfId="0" applyNumberFormat="1" applyFont="1" applyFill="1" applyBorder="1" applyAlignment="1">
      <alignment vertical="center"/>
    </xf>
    <xf numFmtId="176" fontId="15" fillId="2" borderId="4" xfId="0" applyNumberFormat="1" applyFont="1" applyFill="1" applyBorder="1" applyAlignment="1">
      <alignment vertical="center"/>
    </xf>
    <xf numFmtId="176" fontId="15" fillId="2" borderId="10" xfId="0" applyNumberFormat="1" applyFont="1" applyFill="1" applyBorder="1" applyAlignment="1">
      <alignment vertical="center"/>
    </xf>
    <xf numFmtId="176" fontId="15" fillId="2" borderId="7" xfId="0" applyNumberFormat="1" applyFont="1" applyFill="1" applyBorder="1" applyAlignment="1">
      <alignment vertical="center"/>
    </xf>
    <xf numFmtId="176" fontId="15" fillId="2" borderId="13" xfId="0" applyNumberFormat="1" applyFont="1" applyFill="1" applyBorder="1" applyAlignment="1">
      <alignment vertical="center"/>
    </xf>
    <xf numFmtId="176" fontId="15" fillId="3" borderId="7" xfId="0" applyNumberFormat="1" applyFont="1" applyFill="1" applyBorder="1" applyAlignment="1">
      <alignment vertical="center"/>
    </xf>
    <xf numFmtId="176" fontId="15" fillId="3" borderId="13" xfId="0" applyNumberFormat="1" applyFont="1" applyFill="1" applyBorder="1" applyAlignment="1">
      <alignment vertical="center"/>
    </xf>
    <xf numFmtId="4" fontId="15" fillId="2" borderId="13" xfId="1" applyNumberFormat="1" applyFont="1" applyFill="1" applyBorder="1" applyAlignment="1" applyProtection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5" fillId="0" borderId="13" xfId="0" applyNumberFormat="1" applyFont="1" applyFill="1" applyBorder="1" applyAlignment="1">
      <alignment vertical="center"/>
    </xf>
    <xf numFmtId="4" fontId="15" fillId="5" borderId="13" xfId="0" applyNumberFormat="1" applyFont="1" applyFill="1" applyBorder="1" applyAlignment="1">
      <alignment vertical="center"/>
    </xf>
    <xf numFmtId="3" fontId="15" fillId="0" borderId="7" xfId="1" applyNumberFormat="1" applyFont="1" applyFill="1" applyBorder="1" applyAlignment="1" applyProtection="1">
      <alignment vertical="center"/>
      <protection locked="0"/>
    </xf>
    <xf numFmtId="0" fontId="21" fillId="0" borderId="7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5" fillId="2" borderId="7" xfId="0" applyFont="1" applyFill="1" applyBorder="1" applyAlignment="1" applyProtection="1">
      <alignment vertical="center"/>
    </xf>
    <xf numFmtId="0" fontId="15" fillId="2" borderId="11" xfId="0" applyFont="1" applyFill="1" applyBorder="1" applyAlignment="1" applyProtection="1">
      <alignment vertical="center"/>
    </xf>
    <xf numFmtId="0" fontId="19" fillId="0" borderId="7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3" fillId="2" borderId="0" xfId="0" applyFont="1" applyFill="1" applyAlignment="1" applyProtection="1">
      <alignment vertical="center"/>
    </xf>
    <xf numFmtId="0" fontId="19" fillId="0" borderId="13" xfId="11" applyFont="1" applyBorder="1">
      <alignment vertical="center"/>
    </xf>
    <xf numFmtId="0" fontId="19" fillId="0" borderId="7" xfId="11" applyFont="1" applyBorder="1">
      <alignment vertical="center"/>
    </xf>
    <xf numFmtId="178" fontId="19" fillId="5" borderId="1" xfId="11" applyNumberFormat="1" applyFont="1" applyFill="1" applyBorder="1">
      <alignment vertical="center"/>
    </xf>
    <xf numFmtId="0" fontId="19" fillId="5" borderId="7" xfId="11" applyFont="1" applyFill="1" applyBorder="1">
      <alignment vertical="center"/>
    </xf>
    <xf numFmtId="0" fontId="19" fillId="5" borderId="2" xfId="11" applyFont="1" applyFill="1" applyBorder="1">
      <alignment vertical="center"/>
    </xf>
    <xf numFmtId="0" fontId="19" fillId="5" borderId="1" xfId="11" applyFont="1" applyFill="1" applyBorder="1">
      <alignment vertical="center"/>
    </xf>
    <xf numFmtId="0" fontId="12" fillId="2" borderId="16" xfId="0" applyFont="1" applyFill="1" applyBorder="1" applyAlignment="1" applyProtection="1">
      <alignment vertical="justify" wrapText="1"/>
    </xf>
    <xf numFmtId="0" fontId="12" fillId="2" borderId="17" xfId="0" applyFont="1" applyFill="1" applyBorder="1" applyAlignment="1" applyProtection="1">
      <alignment vertical="justify" wrapText="1"/>
    </xf>
    <xf numFmtId="0" fontId="12" fillId="2" borderId="18" xfId="0" applyFont="1" applyFill="1" applyBorder="1" applyAlignment="1" applyProtection="1">
      <alignment vertical="justify" wrapText="1"/>
    </xf>
    <xf numFmtId="0" fontId="12" fillId="2" borderId="19" xfId="0" applyFont="1" applyFill="1" applyBorder="1" applyAlignment="1" applyProtection="1">
      <alignment vertical="justify" wrapText="1"/>
    </xf>
    <xf numFmtId="0" fontId="12" fillId="2" borderId="20" xfId="0" applyFont="1" applyFill="1" applyBorder="1" applyAlignment="1" applyProtection="1">
      <alignment vertical="justify" wrapText="1"/>
    </xf>
    <xf numFmtId="0" fontId="12" fillId="2" borderId="21" xfId="0" applyFont="1" applyFill="1" applyBorder="1" applyAlignment="1" applyProtection="1">
      <alignment vertical="justify" wrapText="1"/>
    </xf>
    <xf numFmtId="176" fontId="12" fillId="2" borderId="6" xfId="1" applyNumberFormat="1" applyFont="1" applyFill="1" applyBorder="1" applyAlignment="1" applyProtection="1">
      <alignment horizontal="center" vertical="center"/>
    </xf>
    <xf numFmtId="176" fontId="12" fillId="2" borderId="13" xfId="1" applyNumberFormat="1" applyFont="1" applyFill="1" applyBorder="1" applyAlignment="1" applyProtection="1">
      <alignment horizontal="center" vertical="center"/>
    </xf>
    <xf numFmtId="176" fontId="12" fillId="2" borderId="11" xfId="1" applyNumberFormat="1" applyFont="1" applyFill="1" applyBorder="1" applyAlignment="1" applyProtection="1">
      <alignment horizontal="center" vertical="center"/>
    </xf>
    <xf numFmtId="0" fontId="12" fillId="0" borderId="9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2" borderId="9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left" vertical="center"/>
    </xf>
    <xf numFmtId="3" fontId="12" fillId="2" borderId="9" xfId="1" applyNumberFormat="1" applyFont="1" applyFill="1" applyBorder="1" applyAlignment="1" applyProtection="1">
      <alignment horizontal="center" vertical="center"/>
    </xf>
    <xf numFmtId="3" fontId="12" fillId="2" borderId="12" xfId="1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left" vertical="center"/>
    </xf>
  </cellXfs>
  <cellStyles count="13">
    <cellStyle name="桁区切り" xfId="1" builtinId="6"/>
    <cellStyle name="桁区切り 2" xfId="4" xr:uid="{00000000-0005-0000-0000-000001000000}"/>
    <cellStyle name="桁区切り 3" xfId="12" xr:uid="{00000000-0005-0000-0000-000002000000}"/>
    <cellStyle name="標準" xfId="0" builtinId="0"/>
    <cellStyle name="標準 2" xfId="2" xr:uid="{00000000-0005-0000-0000-000004000000}"/>
    <cellStyle name="標準 2 2" xfId="5" xr:uid="{00000000-0005-0000-0000-000005000000}"/>
    <cellStyle name="標準 3" xfId="3" xr:uid="{00000000-0005-0000-0000-000006000000}"/>
    <cellStyle name="標準 4" xfId="6" xr:uid="{00000000-0005-0000-0000-000007000000}"/>
    <cellStyle name="標準 5" xfId="7" xr:uid="{00000000-0005-0000-0000-000008000000}"/>
    <cellStyle name="標準 6" xfId="8" xr:uid="{00000000-0005-0000-0000-000009000000}"/>
    <cellStyle name="標準 7" xfId="9" xr:uid="{00000000-0005-0000-0000-00000A000000}"/>
    <cellStyle name="標準 8" xfId="10" xr:uid="{00000000-0005-0000-0000-00000B000000}"/>
    <cellStyle name="標準 9" xfId="11" xr:uid="{00000000-0005-0000-0000-00000C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493</xdr:row>
      <xdr:rowOff>285750</xdr:rowOff>
    </xdr:from>
    <xdr:to>
      <xdr:col>3</xdr:col>
      <xdr:colOff>733425</xdr:colOff>
      <xdr:row>494</xdr:row>
      <xdr:rowOff>0</xdr:rowOff>
    </xdr:to>
    <xdr:sp macro="" textlink="">
      <xdr:nvSpPr>
        <xdr:cNvPr id="2" name="Line 17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142875" y="82810350"/>
          <a:ext cx="2600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950</xdr:row>
      <xdr:rowOff>247650</xdr:rowOff>
    </xdr:from>
    <xdr:to>
      <xdr:col>4</xdr:col>
      <xdr:colOff>0</xdr:colOff>
      <xdr:row>951</xdr:row>
      <xdr:rowOff>0</xdr:rowOff>
    </xdr:to>
    <xdr:sp macro="" textlink="">
      <xdr:nvSpPr>
        <xdr:cNvPr id="3" name="Line 19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714375" y="161677350"/>
          <a:ext cx="20288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0000"/>
  </sheetPr>
  <dimension ref="A1:Y1185"/>
  <sheetViews>
    <sheetView tabSelected="1" topLeftCell="A220" zoomScale="80" zoomScaleNormal="80" zoomScaleSheetLayoutView="75" workbookViewId="0">
      <selection activeCell="L46" sqref="L46"/>
    </sheetView>
  </sheetViews>
  <sheetFormatPr defaultColWidth="9" defaultRowHeight="19.5" customHeight="1"/>
  <cols>
    <col min="1" max="1" width="2" style="2" customWidth="1"/>
    <col min="2" max="2" width="7.44140625" style="2" customWidth="1"/>
    <col min="3" max="3" width="4.109375" style="2" customWidth="1"/>
    <col min="4" max="4" width="10.77734375" style="2" customWidth="1"/>
    <col min="5" max="11" width="10.44140625" style="142" customWidth="1"/>
    <col min="12" max="12" width="11.88671875" style="142" bestFit="1" customWidth="1"/>
    <col min="13" max="17" width="10.44140625" style="142" customWidth="1"/>
    <col min="18" max="19" width="10.44140625" style="210" customWidth="1"/>
    <col min="20" max="16384" width="9" style="2"/>
  </cols>
  <sheetData>
    <row r="1" spans="1:19" ht="19.5" customHeight="1">
      <c r="B1" s="9" t="s">
        <v>55</v>
      </c>
      <c r="C1" s="10"/>
      <c r="D1" s="10"/>
      <c r="E1" s="80"/>
      <c r="F1" s="80"/>
      <c r="G1" s="81"/>
      <c r="H1" s="80"/>
      <c r="I1" s="80"/>
      <c r="J1" s="80"/>
      <c r="K1" s="80"/>
      <c r="L1" s="80"/>
      <c r="M1" s="80"/>
      <c r="N1" s="80"/>
      <c r="O1" s="80"/>
      <c r="P1" s="80"/>
      <c r="Q1" s="80"/>
      <c r="R1" s="143"/>
      <c r="S1" s="143"/>
    </row>
    <row r="2" spans="1:19" s="1" customFormat="1" ht="19.5" customHeight="1">
      <c r="A2" s="5"/>
      <c r="B2" s="11" t="s">
        <v>148</v>
      </c>
      <c r="C2" s="12"/>
      <c r="D2" s="13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144"/>
      <c r="S2" s="144"/>
    </row>
    <row r="3" spans="1:19" s="1" customFormat="1" ht="15.75" customHeight="1">
      <c r="B3" s="13"/>
      <c r="C3" s="14" t="s">
        <v>196</v>
      </c>
      <c r="D3" s="14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44"/>
      <c r="S3" s="144"/>
    </row>
    <row r="4" spans="1:19" s="1" customFormat="1" ht="19.5" customHeight="1">
      <c r="B4" s="13"/>
      <c r="C4" s="14" t="s">
        <v>147</v>
      </c>
      <c r="E4" s="82"/>
      <c r="F4" s="82"/>
      <c r="G4" s="82"/>
      <c r="H4" s="81"/>
      <c r="I4" s="81"/>
      <c r="J4" s="81"/>
      <c r="K4" s="81"/>
      <c r="L4" s="81"/>
      <c r="M4" s="81"/>
      <c r="N4" s="81"/>
      <c r="O4" s="81"/>
      <c r="P4" s="81"/>
      <c r="Q4" s="81"/>
      <c r="R4" s="144"/>
      <c r="S4" s="145" t="s">
        <v>0</v>
      </c>
    </row>
    <row r="5" spans="1:19" ht="19.5" customHeight="1">
      <c r="A5" s="1"/>
      <c r="B5" s="410" t="s">
        <v>72</v>
      </c>
      <c r="C5" s="411"/>
      <c r="D5" s="412"/>
      <c r="E5" s="416" t="s">
        <v>95</v>
      </c>
      <c r="F5" s="417"/>
      <c r="G5" s="418"/>
      <c r="H5" s="416" t="s">
        <v>94</v>
      </c>
      <c r="I5" s="417"/>
      <c r="J5" s="418"/>
      <c r="K5" s="83" t="s">
        <v>1</v>
      </c>
      <c r="L5" s="83" t="s">
        <v>2</v>
      </c>
      <c r="M5" s="416" t="s">
        <v>93</v>
      </c>
      <c r="N5" s="417"/>
      <c r="O5" s="418"/>
      <c r="P5" s="416" t="s">
        <v>92</v>
      </c>
      <c r="Q5" s="418"/>
      <c r="R5" s="423" t="s">
        <v>65</v>
      </c>
      <c r="S5" s="424"/>
    </row>
    <row r="6" spans="1:19" ht="19.5" customHeight="1">
      <c r="A6" s="1"/>
      <c r="B6" s="413"/>
      <c r="C6" s="414"/>
      <c r="D6" s="415"/>
      <c r="E6" s="84" t="s">
        <v>4</v>
      </c>
      <c r="F6" s="84" t="s">
        <v>5</v>
      </c>
      <c r="G6" s="84" t="s">
        <v>6</v>
      </c>
      <c r="H6" s="84" t="s">
        <v>7</v>
      </c>
      <c r="I6" s="84" t="s">
        <v>8</v>
      </c>
      <c r="J6" s="84" t="s">
        <v>9</v>
      </c>
      <c r="K6" s="85" t="s">
        <v>3</v>
      </c>
      <c r="L6" s="86" t="s">
        <v>3</v>
      </c>
      <c r="M6" s="84" t="s">
        <v>10</v>
      </c>
      <c r="N6" s="84" t="s">
        <v>11</v>
      </c>
      <c r="O6" s="84" t="s">
        <v>3</v>
      </c>
      <c r="P6" s="84" t="s">
        <v>12</v>
      </c>
      <c r="Q6" s="84" t="s">
        <v>13</v>
      </c>
      <c r="R6" s="146"/>
      <c r="S6" s="147" t="s">
        <v>73</v>
      </c>
    </row>
    <row r="7" spans="1:19" ht="19.5" customHeight="1">
      <c r="A7" s="1"/>
      <c r="B7" s="15"/>
      <c r="C7" s="15" t="s">
        <v>18</v>
      </c>
      <c r="D7" s="16"/>
      <c r="E7" s="67">
        <v>111.7</v>
      </c>
      <c r="F7" s="68">
        <v>0.7</v>
      </c>
      <c r="G7" s="67">
        <v>112.4</v>
      </c>
      <c r="H7" s="68"/>
      <c r="I7" s="67"/>
      <c r="J7" s="68"/>
      <c r="K7" s="67">
        <v>112.4</v>
      </c>
      <c r="L7" s="69">
        <v>1877.7</v>
      </c>
      <c r="M7" s="70">
        <v>759.30773514851489</v>
      </c>
      <c r="N7" s="69">
        <v>869.89226485148515</v>
      </c>
      <c r="O7" s="70">
        <v>1629.2</v>
      </c>
      <c r="P7" s="69">
        <v>1274.4528465346534</v>
      </c>
      <c r="Q7" s="69">
        <v>354.74715346534651</v>
      </c>
      <c r="R7" s="148">
        <v>280</v>
      </c>
      <c r="S7" s="149">
        <v>280</v>
      </c>
    </row>
    <row r="8" spans="1:19" ht="19.5" customHeight="1">
      <c r="A8" s="1"/>
      <c r="B8" s="15" t="s">
        <v>70</v>
      </c>
      <c r="C8" s="17"/>
      <c r="D8" s="18" t="s">
        <v>54</v>
      </c>
      <c r="E8" s="71"/>
      <c r="F8" s="72"/>
      <c r="G8" s="71">
        <v>0</v>
      </c>
      <c r="H8" s="72"/>
      <c r="I8" s="71"/>
      <c r="J8" s="72"/>
      <c r="K8" s="71"/>
      <c r="L8" s="72"/>
      <c r="M8" s="71"/>
      <c r="N8" s="72"/>
      <c r="O8" s="71"/>
      <c r="P8" s="72"/>
      <c r="Q8" s="72"/>
      <c r="R8" s="150"/>
      <c r="S8" s="151"/>
    </row>
    <row r="9" spans="1:19" ht="19.5" customHeight="1">
      <c r="A9" s="1"/>
      <c r="B9" s="15"/>
      <c r="C9" s="15" t="s">
        <v>19</v>
      </c>
      <c r="D9" s="19"/>
      <c r="E9" s="79">
        <v>0.3</v>
      </c>
      <c r="F9" s="78"/>
      <c r="G9" s="79">
        <v>0.3</v>
      </c>
      <c r="H9" s="78"/>
      <c r="I9" s="79"/>
      <c r="J9" s="78"/>
      <c r="K9" s="79">
        <v>0.3</v>
      </c>
      <c r="L9" s="78">
        <v>7.3</v>
      </c>
      <c r="M9" s="79">
        <v>7.3</v>
      </c>
      <c r="N9" s="78"/>
      <c r="O9" s="79">
        <v>7.3</v>
      </c>
      <c r="P9" s="78">
        <v>7.3</v>
      </c>
      <c r="Q9" s="78"/>
      <c r="R9" s="249">
        <v>1</v>
      </c>
      <c r="S9" s="185">
        <v>1</v>
      </c>
    </row>
    <row r="10" spans="1:19" ht="19.5" customHeight="1">
      <c r="A10" s="1"/>
      <c r="B10" s="15"/>
      <c r="C10" s="17"/>
      <c r="D10" s="18" t="s">
        <v>14</v>
      </c>
      <c r="E10" s="250">
        <v>0.3</v>
      </c>
      <c r="F10" s="251"/>
      <c r="G10" s="250">
        <v>0.3</v>
      </c>
      <c r="H10" s="251"/>
      <c r="I10" s="250"/>
      <c r="J10" s="251"/>
      <c r="K10" s="250">
        <v>0.3</v>
      </c>
      <c r="L10" s="251">
        <v>7.3</v>
      </c>
      <c r="M10" s="250">
        <v>7.3</v>
      </c>
      <c r="N10" s="251"/>
      <c r="O10" s="250">
        <v>7.3</v>
      </c>
      <c r="P10" s="251">
        <v>7.3</v>
      </c>
      <c r="Q10" s="251"/>
      <c r="R10" s="252">
        <v>1</v>
      </c>
      <c r="S10" s="253">
        <v>1</v>
      </c>
    </row>
    <row r="11" spans="1:19" ht="19.5" customHeight="1">
      <c r="A11" s="1"/>
      <c r="B11" s="15"/>
      <c r="C11" s="15" t="s">
        <v>20</v>
      </c>
      <c r="D11" s="19"/>
      <c r="E11" s="79">
        <v>2.9</v>
      </c>
      <c r="F11" s="78"/>
      <c r="G11" s="67">
        <v>2.9</v>
      </c>
      <c r="H11" s="68"/>
      <c r="I11" s="67"/>
      <c r="J11" s="68"/>
      <c r="K11" s="67">
        <v>2.9</v>
      </c>
      <c r="L11" s="78">
        <v>21</v>
      </c>
      <c r="M11" s="79">
        <v>7</v>
      </c>
      <c r="N11" s="78">
        <v>8</v>
      </c>
      <c r="O11" s="79">
        <v>15</v>
      </c>
      <c r="P11" s="78">
        <v>11</v>
      </c>
      <c r="Q11" s="78">
        <v>4</v>
      </c>
      <c r="R11" s="249">
        <v>27</v>
      </c>
      <c r="S11" s="185">
        <v>27</v>
      </c>
    </row>
    <row r="12" spans="1:19" ht="19.5" customHeight="1">
      <c r="A12" s="1"/>
      <c r="B12" s="15"/>
      <c r="C12" s="17"/>
      <c r="D12" s="18" t="s">
        <v>14</v>
      </c>
      <c r="E12" s="250"/>
      <c r="F12" s="251"/>
      <c r="G12" s="250">
        <v>0</v>
      </c>
      <c r="H12" s="251"/>
      <c r="I12" s="250"/>
      <c r="J12" s="251"/>
      <c r="K12" s="250">
        <v>0</v>
      </c>
      <c r="L12" s="251"/>
      <c r="M12" s="250"/>
      <c r="N12" s="251"/>
      <c r="O12" s="250">
        <v>0</v>
      </c>
      <c r="P12" s="251"/>
      <c r="Q12" s="251"/>
      <c r="R12" s="252"/>
      <c r="S12" s="253"/>
    </row>
    <row r="13" spans="1:19" ht="19.5" customHeight="1">
      <c r="A13" s="1"/>
      <c r="B13" s="15"/>
      <c r="C13" s="13" t="s">
        <v>53</v>
      </c>
      <c r="D13" s="19"/>
      <c r="E13" s="75">
        <f t="shared" ref="E13:S13" si="0">E11+E9+E7</f>
        <v>114.9</v>
      </c>
      <c r="F13" s="75">
        <f t="shared" si="0"/>
        <v>0.7</v>
      </c>
      <c r="G13" s="75">
        <f t="shared" si="0"/>
        <v>115.60000000000001</v>
      </c>
      <c r="H13" s="75">
        <f t="shared" si="0"/>
        <v>0</v>
      </c>
      <c r="I13" s="75">
        <f t="shared" si="0"/>
        <v>0</v>
      </c>
      <c r="J13" s="75">
        <f t="shared" si="0"/>
        <v>0</v>
      </c>
      <c r="K13" s="75">
        <f>K11+K9+K7</f>
        <v>115.60000000000001</v>
      </c>
      <c r="L13" s="75">
        <f t="shared" si="0"/>
        <v>1906</v>
      </c>
      <c r="M13" s="75">
        <f t="shared" si="0"/>
        <v>773.60773514851485</v>
      </c>
      <c r="N13" s="75">
        <f t="shared" si="0"/>
        <v>877.89226485148515</v>
      </c>
      <c r="O13" s="75">
        <f t="shared" si="0"/>
        <v>1651.5</v>
      </c>
      <c r="P13" s="75">
        <f t="shared" si="0"/>
        <v>1292.7528465346534</v>
      </c>
      <c r="Q13" s="75">
        <f t="shared" si="0"/>
        <v>358.74715346534651</v>
      </c>
      <c r="R13" s="153">
        <f t="shared" si="0"/>
        <v>308</v>
      </c>
      <c r="S13" s="153">
        <f t="shared" si="0"/>
        <v>308</v>
      </c>
    </row>
    <row r="14" spans="1:19" ht="19.5" customHeight="1">
      <c r="A14" s="1"/>
      <c r="B14" s="17"/>
      <c r="C14" s="20"/>
      <c r="D14" s="21" t="s">
        <v>14</v>
      </c>
      <c r="E14" s="76">
        <f t="shared" ref="E14:S14" si="1">E12+E10+E8</f>
        <v>0.3</v>
      </c>
      <c r="F14" s="76">
        <f t="shared" si="1"/>
        <v>0</v>
      </c>
      <c r="G14" s="76">
        <f t="shared" si="1"/>
        <v>0.3</v>
      </c>
      <c r="H14" s="76">
        <f t="shared" si="1"/>
        <v>0</v>
      </c>
      <c r="I14" s="76">
        <f t="shared" si="1"/>
        <v>0</v>
      </c>
      <c r="J14" s="76">
        <f t="shared" si="1"/>
        <v>0</v>
      </c>
      <c r="K14" s="76">
        <f t="shared" si="1"/>
        <v>0.3</v>
      </c>
      <c r="L14" s="76">
        <f t="shared" si="1"/>
        <v>7.3</v>
      </c>
      <c r="M14" s="76">
        <f t="shared" si="1"/>
        <v>7.3</v>
      </c>
      <c r="N14" s="76">
        <f t="shared" si="1"/>
        <v>0</v>
      </c>
      <c r="O14" s="76">
        <f t="shared" si="1"/>
        <v>7.3</v>
      </c>
      <c r="P14" s="76">
        <f t="shared" si="1"/>
        <v>7.3</v>
      </c>
      <c r="Q14" s="76">
        <f t="shared" si="1"/>
        <v>0</v>
      </c>
      <c r="R14" s="154">
        <f t="shared" si="1"/>
        <v>1</v>
      </c>
      <c r="S14" s="154">
        <f t="shared" si="1"/>
        <v>1</v>
      </c>
    </row>
    <row r="15" spans="1:19" ht="19.5" customHeight="1">
      <c r="A15" s="1"/>
      <c r="B15" s="22"/>
      <c r="C15" s="15" t="s">
        <v>21</v>
      </c>
      <c r="D15" s="19"/>
      <c r="E15" s="404">
        <v>325.64999999999998</v>
      </c>
      <c r="F15" s="405">
        <v>28.7</v>
      </c>
      <c r="G15" s="404">
        <v>354.34999999999997</v>
      </c>
      <c r="H15" s="405"/>
      <c r="I15" s="405"/>
      <c r="J15" s="90"/>
      <c r="K15" s="404">
        <v>354.34999999999997</v>
      </c>
      <c r="L15" s="405">
        <v>6852.5</v>
      </c>
      <c r="M15" s="404">
        <v>3081.1000000000004</v>
      </c>
      <c r="N15" s="405">
        <v>2447.1</v>
      </c>
      <c r="O15" s="404">
        <v>5528.2000000000007</v>
      </c>
      <c r="P15" s="405">
        <v>5291.7999999999993</v>
      </c>
      <c r="Q15" s="405">
        <v>236.4</v>
      </c>
      <c r="R15" s="404">
        <v>327</v>
      </c>
      <c r="S15" s="405">
        <v>327</v>
      </c>
    </row>
    <row r="16" spans="1:19" ht="19.5" customHeight="1">
      <c r="A16" s="1"/>
      <c r="B16" s="23" t="s">
        <v>43</v>
      </c>
      <c r="C16" s="17"/>
      <c r="D16" s="18" t="s">
        <v>14</v>
      </c>
      <c r="E16" s="406">
        <v>1.9</v>
      </c>
      <c r="F16" s="407"/>
      <c r="G16" s="406">
        <v>1.9</v>
      </c>
      <c r="H16" s="408"/>
      <c r="I16" s="408"/>
      <c r="J16" s="408"/>
      <c r="K16" s="406">
        <v>1.9</v>
      </c>
      <c r="L16" s="408">
        <v>83.4</v>
      </c>
      <c r="M16" s="409">
        <v>6.6</v>
      </c>
      <c r="N16" s="408">
        <v>67.2</v>
      </c>
      <c r="O16" s="409">
        <v>73.8</v>
      </c>
      <c r="P16" s="408">
        <v>73.8</v>
      </c>
      <c r="Q16" s="408"/>
      <c r="R16" s="409">
        <v>7</v>
      </c>
      <c r="S16" s="408">
        <v>7</v>
      </c>
    </row>
    <row r="17" spans="1:19" ht="19.5" customHeight="1">
      <c r="A17" s="1"/>
      <c r="B17" s="23"/>
      <c r="C17" s="15" t="s">
        <v>22</v>
      </c>
      <c r="D17" s="19"/>
      <c r="E17" s="79">
        <v>12.3</v>
      </c>
      <c r="F17" s="78"/>
      <c r="G17" s="79">
        <v>12.3</v>
      </c>
      <c r="H17" s="78"/>
      <c r="I17" s="79"/>
      <c r="J17" s="78"/>
      <c r="K17" s="79">
        <v>12.3</v>
      </c>
      <c r="L17" s="78">
        <v>96.6</v>
      </c>
      <c r="M17" s="79">
        <v>2</v>
      </c>
      <c r="N17" s="78">
        <v>94.6</v>
      </c>
      <c r="O17" s="79">
        <v>96.6</v>
      </c>
      <c r="P17" s="78">
        <v>96.6</v>
      </c>
      <c r="Q17" s="78"/>
      <c r="R17" s="249">
        <v>10</v>
      </c>
      <c r="S17" s="185">
        <v>10</v>
      </c>
    </row>
    <row r="18" spans="1:19" ht="19.5" customHeight="1">
      <c r="A18" s="1"/>
      <c r="B18" s="23"/>
      <c r="C18" s="17"/>
      <c r="D18" s="18" t="s">
        <v>14</v>
      </c>
      <c r="E18" s="250">
        <v>1</v>
      </c>
      <c r="F18" s="251"/>
      <c r="G18" s="250">
        <v>1</v>
      </c>
      <c r="H18" s="251"/>
      <c r="I18" s="250"/>
      <c r="J18" s="251"/>
      <c r="K18" s="250">
        <v>1</v>
      </c>
      <c r="L18" s="251">
        <v>23.4</v>
      </c>
      <c r="M18" s="250"/>
      <c r="N18" s="251">
        <v>23.4</v>
      </c>
      <c r="O18" s="250">
        <v>23.4</v>
      </c>
      <c r="P18" s="251">
        <v>23.4</v>
      </c>
      <c r="Q18" s="251"/>
      <c r="R18" s="252">
        <v>4</v>
      </c>
      <c r="S18" s="253">
        <v>4</v>
      </c>
    </row>
    <row r="19" spans="1:19" ht="19.5" customHeight="1">
      <c r="A19" s="1"/>
      <c r="B19" s="15"/>
      <c r="C19" s="13" t="s">
        <v>53</v>
      </c>
      <c r="D19" s="19"/>
      <c r="E19" s="75">
        <f t="shared" ref="E19:S19" si="2">E15+E17</f>
        <v>337.95</v>
      </c>
      <c r="F19" s="75">
        <f t="shared" si="2"/>
        <v>28.7</v>
      </c>
      <c r="G19" s="75">
        <f t="shared" si="2"/>
        <v>366.65</v>
      </c>
      <c r="H19" s="75">
        <f t="shared" si="2"/>
        <v>0</v>
      </c>
      <c r="I19" s="75">
        <f t="shared" si="2"/>
        <v>0</v>
      </c>
      <c r="J19" s="75">
        <f t="shared" si="2"/>
        <v>0</v>
      </c>
      <c r="K19" s="75">
        <f t="shared" si="2"/>
        <v>366.65</v>
      </c>
      <c r="L19" s="75">
        <f t="shared" si="2"/>
        <v>6949.1</v>
      </c>
      <c r="M19" s="75">
        <f t="shared" si="2"/>
        <v>3083.1000000000004</v>
      </c>
      <c r="N19" s="75">
        <f t="shared" si="2"/>
        <v>2541.6999999999998</v>
      </c>
      <c r="O19" s="75">
        <f t="shared" si="2"/>
        <v>5624.8000000000011</v>
      </c>
      <c r="P19" s="75">
        <f t="shared" si="2"/>
        <v>5388.4</v>
      </c>
      <c r="Q19" s="75">
        <f t="shared" si="2"/>
        <v>236.4</v>
      </c>
      <c r="R19" s="153">
        <f t="shared" si="2"/>
        <v>337</v>
      </c>
      <c r="S19" s="153">
        <f t="shared" si="2"/>
        <v>337</v>
      </c>
    </row>
    <row r="20" spans="1:19" ht="19.5" customHeight="1">
      <c r="A20" s="1"/>
      <c r="B20" s="17"/>
      <c r="C20" s="20"/>
      <c r="D20" s="21" t="s">
        <v>14</v>
      </c>
      <c r="E20" s="76">
        <f t="shared" ref="E20:S20" si="3">E18+E16</f>
        <v>2.9</v>
      </c>
      <c r="F20" s="76">
        <f t="shared" si="3"/>
        <v>0</v>
      </c>
      <c r="G20" s="76">
        <f t="shared" si="3"/>
        <v>2.9</v>
      </c>
      <c r="H20" s="76">
        <f t="shared" si="3"/>
        <v>0</v>
      </c>
      <c r="I20" s="76">
        <f t="shared" si="3"/>
        <v>0</v>
      </c>
      <c r="J20" s="76">
        <f t="shared" si="3"/>
        <v>0</v>
      </c>
      <c r="K20" s="76">
        <f t="shared" si="3"/>
        <v>2.9</v>
      </c>
      <c r="L20" s="76">
        <f t="shared" si="3"/>
        <v>106.80000000000001</v>
      </c>
      <c r="M20" s="76">
        <f t="shared" si="3"/>
        <v>6.6</v>
      </c>
      <c r="N20" s="76">
        <f t="shared" si="3"/>
        <v>90.6</v>
      </c>
      <c r="O20" s="76">
        <f t="shared" si="3"/>
        <v>97.199999999999989</v>
      </c>
      <c r="P20" s="76">
        <f t="shared" si="3"/>
        <v>97.199999999999989</v>
      </c>
      <c r="Q20" s="76">
        <f t="shared" si="3"/>
        <v>0</v>
      </c>
      <c r="R20" s="154">
        <f t="shared" si="3"/>
        <v>11</v>
      </c>
      <c r="S20" s="154">
        <f t="shared" si="3"/>
        <v>11</v>
      </c>
    </row>
    <row r="21" spans="1:19" ht="19.5" customHeight="1">
      <c r="A21" s="1"/>
      <c r="B21" s="15"/>
      <c r="C21" s="15" t="s">
        <v>28</v>
      </c>
      <c r="D21" s="19"/>
      <c r="E21" s="79">
        <v>11.8</v>
      </c>
      <c r="F21" s="78">
        <v>0.4</v>
      </c>
      <c r="G21" s="79">
        <v>12.200000000000001</v>
      </c>
      <c r="H21" s="78"/>
      <c r="I21" s="79"/>
      <c r="J21" s="78"/>
      <c r="K21" s="79">
        <v>12.200000000000001</v>
      </c>
      <c r="L21" s="78">
        <v>177.8</v>
      </c>
      <c r="M21" s="79">
        <v>133.19999999999999</v>
      </c>
      <c r="N21" s="78">
        <v>44.6</v>
      </c>
      <c r="O21" s="79">
        <v>177.79999999999998</v>
      </c>
      <c r="P21" s="78">
        <v>177.8</v>
      </c>
      <c r="Q21" s="78"/>
      <c r="R21" s="249">
        <v>10</v>
      </c>
      <c r="S21" s="185">
        <v>10</v>
      </c>
    </row>
    <row r="22" spans="1:19" ht="19.5" customHeight="1">
      <c r="A22" s="1"/>
      <c r="B22" s="15" t="s">
        <v>46</v>
      </c>
      <c r="C22" s="17"/>
      <c r="D22" s="18" t="s">
        <v>14</v>
      </c>
      <c r="E22" s="250">
        <v>0.2</v>
      </c>
      <c r="F22" s="251">
        <v>0</v>
      </c>
      <c r="G22" s="250">
        <v>0.2</v>
      </c>
      <c r="H22" s="251"/>
      <c r="I22" s="250"/>
      <c r="J22" s="251"/>
      <c r="K22" s="250">
        <v>0.2</v>
      </c>
      <c r="L22" s="271">
        <v>1.2</v>
      </c>
      <c r="M22" s="272">
        <v>1.2</v>
      </c>
      <c r="N22" s="271">
        <v>0</v>
      </c>
      <c r="O22" s="272">
        <v>1.2</v>
      </c>
      <c r="P22" s="271">
        <v>1.2</v>
      </c>
      <c r="Q22" s="271"/>
      <c r="R22" s="252">
        <v>2</v>
      </c>
      <c r="S22" s="253">
        <v>2</v>
      </c>
    </row>
    <row r="23" spans="1:19" ht="19.5" customHeight="1">
      <c r="A23" s="1"/>
      <c r="B23" s="15"/>
      <c r="C23" s="15" t="s">
        <v>29</v>
      </c>
      <c r="D23" s="19"/>
      <c r="E23" s="79">
        <v>0.32999999999999996</v>
      </c>
      <c r="F23" s="78"/>
      <c r="G23" s="79">
        <v>0.32999999999999996</v>
      </c>
      <c r="H23" s="78"/>
      <c r="I23" s="79"/>
      <c r="J23" s="78"/>
      <c r="K23" s="79">
        <v>0.32999999999999996</v>
      </c>
      <c r="L23" s="78">
        <v>16.5</v>
      </c>
      <c r="M23" s="79">
        <v>11</v>
      </c>
      <c r="N23" s="78">
        <v>5.5</v>
      </c>
      <c r="O23" s="78">
        <v>16.5</v>
      </c>
      <c r="P23" s="263">
        <v>16.5</v>
      </c>
      <c r="Q23" s="78"/>
      <c r="R23" s="249">
        <v>1</v>
      </c>
      <c r="S23" s="185">
        <v>1</v>
      </c>
    </row>
    <row r="24" spans="1:19" ht="19.5" customHeight="1">
      <c r="A24" s="1"/>
      <c r="B24" s="15"/>
      <c r="C24" s="17"/>
      <c r="D24" s="18" t="s">
        <v>14</v>
      </c>
      <c r="E24" s="250">
        <v>0.32999999999999996</v>
      </c>
      <c r="F24" s="251"/>
      <c r="G24" s="250">
        <v>0.32999999999999996</v>
      </c>
      <c r="H24" s="251"/>
      <c r="I24" s="250"/>
      <c r="J24" s="251"/>
      <c r="K24" s="250">
        <v>0.32999999999999996</v>
      </c>
      <c r="L24" s="251">
        <v>16.5</v>
      </c>
      <c r="M24" s="250">
        <v>11</v>
      </c>
      <c r="N24" s="251">
        <v>5.5</v>
      </c>
      <c r="O24" s="251">
        <v>16.5</v>
      </c>
      <c r="P24" s="276">
        <v>16.5</v>
      </c>
      <c r="Q24" s="251"/>
      <c r="R24" s="252">
        <v>1</v>
      </c>
      <c r="S24" s="253">
        <v>1</v>
      </c>
    </row>
    <row r="25" spans="1:19" ht="19.5" customHeight="1">
      <c r="A25" s="1"/>
      <c r="B25" s="15"/>
      <c r="C25" s="15" t="s">
        <v>30</v>
      </c>
      <c r="D25" s="19"/>
      <c r="E25" s="279">
        <v>1.5</v>
      </c>
      <c r="F25" s="280">
        <v>0</v>
      </c>
      <c r="G25" s="279">
        <v>1.5</v>
      </c>
      <c r="H25" s="280"/>
      <c r="I25" s="279"/>
      <c r="J25" s="280"/>
      <c r="K25" s="281">
        <v>1.5</v>
      </c>
      <c r="L25" s="282">
        <v>15.5</v>
      </c>
      <c r="M25" s="283">
        <v>15.5</v>
      </c>
      <c r="N25" s="282">
        <v>0</v>
      </c>
      <c r="O25" s="283">
        <v>15.5</v>
      </c>
      <c r="P25" s="282">
        <v>15.5</v>
      </c>
      <c r="Q25" s="282"/>
      <c r="R25" s="284">
        <v>2</v>
      </c>
      <c r="S25" s="285">
        <v>2</v>
      </c>
    </row>
    <row r="26" spans="1:19" ht="19.5" customHeight="1">
      <c r="A26" s="1"/>
      <c r="B26" s="15"/>
      <c r="C26" s="17"/>
      <c r="D26" s="18" t="s">
        <v>14</v>
      </c>
      <c r="E26" s="286"/>
      <c r="F26" s="287"/>
      <c r="G26" s="286">
        <v>0</v>
      </c>
      <c r="H26" s="287"/>
      <c r="I26" s="286"/>
      <c r="J26" s="287"/>
      <c r="K26" s="286">
        <v>0</v>
      </c>
      <c r="L26" s="287"/>
      <c r="M26" s="286"/>
      <c r="N26" s="287"/>
      <c r="O26" s="286">
        <v>0</v>
      </c>
      <c r="P26" s="287"/>
      <c r="Q26" s="287"/>
      <c r="R26" s="288"/>
      <c r="S26" s="289"/>
    </row>
    <row r="27" spans="1:19" ht="19.5" customHeight="1">
      <c r="A27" s="1"/>
      <c r="B27" s="15"/>
      <c r="C27" s="15" t="s">
        <v>31</v>
      </c>
      <c r="D27" s="19"/>
      <c r="E27" s="79">
        <v>6.2</v>
      </c>
      <c r="F27" s="78"/>
      <c r="G27" s="79">
        <v>6.2</v>
      </c>
      <c r="H27" s="78"/>
      <c r="I27" s="79"/>
      <c r="J27" s="78"/>
      <c r="K27" s="79">
        <v>6.2</v>
      </c>
      <c r="L27" s="78">
        <v>85.5</v>
      </c>
      <c r="M27" s="79">
        <v>85.5</v>
      </c>
      <c r="N27" s="78"/>
      <c r="O27" s="79">
        <v>85.5</v>
      </c>
      <c r="P27" s="78">
        <v>75</v>
      </c>
      <c r="Q27" s="78">
        <v>10.5</v>
      </c>
      <c r="R27" s="249">
        <v>5</v>
      </c>
      <c r="S27" s="185">
        <v>5</v>
      </c>
    </row>
    <row r="28" spans="1:19" ht="19.5" customHeight="1">
      <c r="A28" s="1"/>
      <c r="B28" s="15"/>
      <c r="C28" s="17"/>
      <c r="D28" s="18" t="s">
        <v>14</v>
      </c>
      <c r="E28" s="250">
        <v>1.3</v>
      </c>
      <c r="F28" s="251"/>
      <c r="G28" s="250">
        <v>1.3</v>
      </c>
      <c r="H28" s="251"/>
      <c r="I28" s="250"/>
      <c r="J28" s="251"/>
      <c r="K28" s="250">
        <v>1.3</v>
      </c>
      <c r="L28" s="251">
        <v>75</v>
      </c>
      <c r="M28" s="250">
        <v>75</v>
      </c>
      <c r="N28" s="251"/>
      <c r="O28" s="250">
        <v>75</v>
      </c>
      <c r="P28" s="251">
        <v>75</v>
      </c>
      <c r="Q28" s="251"/>
      <c r="R28" s="252">
        <v>3</v>
      </c>
      <c r="S28" s="253">
        <v>3</v>
      </c>
    </row>
    <row r="29" spans="1:19" ht="19.5" customHeight="1">
      <c r="A29" s="1"/>
      <c r="B29" s="15"/>
      <c r="C29" s="15" t="s">
        <v>39</v>
      </c>
      <c r="D29" s="19"/>
      <c r="E29" s="67">
        <v>14.6</v>
      </c>
      <c r="F29" s="68"/>
      <c r="G29" s="67">
        <v>14.6</v>
      </c>
      <c r="H29" s="68"/>
      <c r="I29" s="67"/>
      <c r="J29" s="68"/>
      <c r="K29" s="67">
        <v>14.6</v>
      </c>
      <c r="L29" s="68">
        <v>185.8</v>
      </c>
      <c r="M29" s="67">
        <v>185.8</v>
      </c>
      <c r="N29" s="68"/>
      <c r="O29" s="67">
        <v>185.8</v>
      </c>
      <c r="P29" s="68">
        <v>150</v>
      </c>
      <c r="Q29" s="68">
        <v>35.799999999999997</v>
      </c>
      <c r="R29" s="328">
        <v>22</v>
      </c>
      <c r="S29" s="178">
        <v>22</v>
      </c>
    </row>
    <row r="30" spans="1:19" ht="19.5" customHeight="1">
      <c r="A30" s="1"/>
      <c r="B30" s="15"/>
      <c r="C30" s="17"/>
      <c r="D30" s="18" t="s">
        <v>14</v>
      </c>
      <c r="E30" s="250"/>
      <c r="F30" s="251"/>
      <c r="G30" s="250">
        <v>0</v>
      </c>
      <c r="H30" s="251"/>
      <c r="I30" s="250"/>
      <c r="J30" s="251"/>
      <c r="K30" s="250">
        <v>0</v>
      </c>
      <c r="L30" s="251"/>
      <c r="M30" s="250"/>
      <c r="N30" s="251"/>
      <c r="O30" s="250">
        <v>0</v>
      </c>
      <c r="P30" s="251"/>
      <c r="Q30" s="251"/>
      <c r="R30" s="252"/>
      <c r="S30" s="253"/>
    </row>
    <row r="31" spans="1:19" ht="19.5" customHeight="1">
      <c r="A31" s="1"/>
      <c r="B31" s="15"/>
      <c r="C31" s="13" t="s">
        <v>53</v>
      </c>
      <c r="D31" s="19"/>
      <c r="E31" s="75">
        <f t="shared" ref="E31:S31" si="4">E21+E23+E25+E27+E29</f>
        <v>34.43</v>
      </c>
      <c r="F31" s="75">
        <f t="shared" si="4"/>
        <v>0.4</v>
      </c>
      <c r="G31" s="75">
        <f t="shared" si="4"/>
        <v>34.83</v>
      </c>
      <c r="H31" s="75">
        <f t="shared" si="4"/>
        <v>0</v>
      </c>
      <c r="I31" s="75">
        <f t="shared" si="4"/>
        <v>0</v>
      </c>
      <c r="J31" s="75">
        <f t="shared" si="4"/>
        <v>0</v>
      </c>
      <c r="K31" s="75">
        <f>K21+K23+K25+K27+K29</f>
        <v>34.83</v>
      </c>
      <c r="L31" s="75">
        <f t="shared" si="4"/>
        <v>481.1</v>
      </c>
      <c r="M31" s="75">
        <f t="shared" si="4"/>
        <v>431</v>
      </c>
      <c r="N31" s="75">
        <f t="shared" si="4"/>
        <v>50.1</v>
      </c>
      <c r="O31" s="75">
        <f t="shared" si="4"/>
        <v>481.09999999999997</v>
      </c>
      <c r="P31" s="75">
        <f t="shared" si="4"/>
        <v>434.8</v>
      </c>
      <c r="Q31" s="75">
        <f t="shared" si="4"/>
        <v>46.3</v>
      </c>
      <c r="R31" s="153">
        <f t="shared" si="4"/>
        <v>40</v>
      </c>
      <c r="S31" s="153">
        <f t="shared" si="4"/>
        <v>40</v>
      </c>
    </row>
    <row r="32" spans="1:19" ht="19.5" customHeight="1">
      <c r="A32" s="1"/>
      <c r="B32" s="17"/>
      <c r="C32" s="20"/>
      <c r="D32" s="21" t="s">
        <v>14</v>
      </c>
      <c r="E32" s="76">
        <f t="shared" ref="E32:S32" si="5">E22+E24+E26+E28+E30</f>
        <v>1.83</v>
      </c>
      <c r="F32" s="76">
        <f t="shared" si="5"/>
        <v>0</v>
      </c>
      <c r="G32" s="76">
        <f t="shared" si="5"/>
        <v>1.83</v>
      </c>
      <c r="H32" s="76">
        <f t="shared" si="5"/>
        <v>0</v>
      </c>
      <c r="I32" s="76">
        <f t="shared" si="5"/>
        <v>0</v>
      </c>
      <c r="J32" s="76">
        <f t="shared" si="5"/>
        <v>0</v>
      </c>
      <c r="K32" s="76">
        <f t="shared" si="5"/>
        <v>1.83</v>
      </c>
      <c r="L32" s="76">
        <f t="shared" si="5"/>
        <v>92.7</v>
      </c>
      <c r="M32" s="76">
        <f t="shared" si="5"/>
        <v>87.2</v>
      </c>
      <c r="N32" s="76">
        <f t="shared" si="5"/>
        <v>5.5</v>
      </c>
      <c r="O32" s="76">
        <f t="shared" si="5"/>
        <v>92.7</v>
      </c>
      <c r="P32" s="76">
        <f t="shared" si="5"/>
        <v>92.7</v>
      </c>
      <c r="Q32" s="76">
        <f t="shared" si="5"/>
        <v>0</v>
      </c>
      <c r="R32" s="154">
        <f t="shared" si="5"/>
        <v>6</v>
      </c>
      <c r="S32" s="154">
        <f t="shared" si="5"/>
        <v>6</v>
      </c>
    </row>
    <row r="33" spans="1:19" s="1" customFormat="1" ht="19.5" customHeight="1">
      <c r="B33" s="13"/>
      <c r="C33" s="13"/>
      <c r="D33" s="13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144"/>
      <c r="S33" s="144"/>
    </row>
    <row r="34" spans="1:19" s="1" customFormat="1" ht="19.5" customHeight="1">
      <c r="B34" s="13"/>
      <c r="C34" s="14"/>
      <c r="D34" s="14"/>
      <c r="E34" s="82"/>
      <c r="F34" s="82"/>
      <c r="G34" s="82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144"/>
      <c r="S34" s="145" t="s">
        <v>0</v>
      </c>
    </row>
    <row r="35" spans="1:19" ht="19.5" customHeight="1">
      <c r="A35" s="1"/>
      <c r="B35" s="410" t="s">
        <v>72</v>
      </c>
      <c r="C35" s="411"/>
      <c r="D35" s="412"/>
      <c r="E35" s="416" t="s">
        <v>95</v>
      </c>
      <c r="F35" s="417"/>
      <c r="G35" s="418"/>
      <c r="H35" s="416" t="s">
        <v>94</v>
      </c>
      <c r="I35" s="417"/>
      <c r="J35" s="418"/>
      <c r="K35" s="83" t="s">
        <v>1</v>
      </c>
      <c r="L35" s="83" t="s">
        <v>2</v>
      </c>
      <c r="M35" s="416" t="s">
        <v>93</v>
      </c>
      <c r="N35" s="417"/>
      <c r="O35" s="418"/>
      <c r="P35" s="416" t="s">
        <v>92</v>
      </c>
      <c r="Q35" s="418"/>
      <c r="R35" s="423" t="s">
        <v>65</v>
      </c>
      <c r="S35" s="424"/>
    </row>
    <row r="36" spans="1:19" ht="19.5" customHeight="1">
      <c r="A36" s="1"/>
      <c r="B36" s="413"/>
      <c r="C36" s="414"/>
      <c r="D36" s="415"/>
      <c r="E36" s="84" t="s">
        <v>4</v>
      </c>
      <c r="F36" s="84" t="s">
        <v>5</v>
      </c>
      <c r="G36" s="84" t="s">
        <v>6</v>
      </c>
      <c r="H36" s="84" t="s">
        <v>7</v>
      </c>
      <c r="I36" s="84" t="s">
        <v>8</v>
      </c>
      <c r="J36" s="84" t="s">
        <v>9</v>
      </c>
      <c r="K36" s="85" t="s">
        <v>3</v>
      </c>
      <c r="L36" s="86" t="s">
        <v>3</v>
      </c>
      <c r="M36" s="84" t="s">
        <v>10</v>
      </c>
      <c r="N36" s="84" t="s">
        <v>11</v>
      </c>
      <c r="O36" s="84" t="s">
        <v>3</v>
      </c>
      <c r="P36" s="84" t="s">
        <v>12</v>
      </c>
      <c r="Q36" s="84" t="s">
        <v>13</v>
      </c>
      <c r="R36" s="146"/>
      <c r="S36" s="147" t="s">
        <v>73</v>
      </c>
    </row>
    <row r="37" spans="1:19" ht="19.5" customHeight="1">
      <c r="A37" s="1"/>
      <c r="B37" s="22"/>
      <c r="C37" s="15" t="s">
        <v>50</v>
      </c>
      <c r="D37" s="19"/>
      <c r="E37" s="79">
        <v>15.4</v>
      </c>
      <c r="F37" s="78">
        <v>0.4</v>
      </c>
      <c r="G37" s="79">
        <v>15.8</v>
      </c>
      <c r="H37" s="78"/>
      <c r="I37" s="79"/>
      <c r="J37" s="78">
        <v>0</v>
      </c>
      <c r="K37" s="79">
        <v>15.8</v>
      </c>
      <c r="L37" s="78">
        <v>299.5</v>
      </c>
      <c r="M37" s="67">
        <v>292.5</v>
      </c>
      <c r="N37" s="68"/>
      <c r="O37" s="67">
        <v>292.5</v>
      </c>
      <c r="P37" s="68">
        <v>262.5</v>
      </c>
      <c r="Q37" s="78">
        <v>30</v>
      </c>
      <c r="R37" s="249">
        <v>52</v>
      </c>
      <c r="S37" s="185">
        <v>47</v>
      </c>
    </row>
    <row r="38" spans="1:19" ht="19.5" customHeight="1">
      <c r="A38" s="1"/>
      <c r="B38" s="23" t="s">
        <v>49</v>
      </c>
      <c r="C38" s="17"/>
      <c r="D38" s="18" t="s">
        <v>14</v>
      </c>
      <c r="E38" s="250"/>
      <c r="F38" s="251"/>
      <c r="G38" s="250">
        <v>0</v>
      </c>
      <c r="H38" s="251"/>
      <c r="I38" s="250"/>
      <c r="J38" s="251">
        <v>0</v>
      </c>
      <c r="K38" s="250">
        <v>0</v>
      </c>
      <c r="L38" s="251"/>
      <c r="M38" s="250"/>
      <c r="N38" s="251"/>
      <c r="O38" s="250">
        <v>0</v>
      </c>
      <c r="P38" s="251"/>
      <c r="Q38" s="251"/>
      <c r="R38" s="252"/>
      <c r="S38" s="253"/>
    </row>
    <row r="39" spans="1:19" ht="19.5" customHeight="1">
      <c r="A39" s="1"/>
      <c r="B39" s="23"/>
      <c r="C39" s="15" t="s">
        <v>32</v>
      </c>
      <c r="D39" s="19"/>
      <c r="E39" s="75">
        <v>74.7</v>
      </c>
      <c r="F39" s="87">
        <v>12.1</v>
      </c>
      <c r="G39" s="88">
        <v>86.8</v>
      </c>
      <c r="H39" s="87">
        <v>1.6</v>
      </c>
      <c r="I39" s="88"/>
      <c r="J39" s="75">
        <v>1.6</v>
      </c>
      <c r="K39" s="75">
        <v>88.399999999999991</v>
      </c>
      <c r="L39" s="75">
        <v>1438.5</v>
      </c>
      <c r="M39" s="87">
        <v>1314.5</v>
      </c>
      <c r="N39" s="88">
        <v>124</v>
      </c>
      <c r="O39" s="75">
        <v>1438.5</v>
      </c>
      <c r="P39" s="87">
        <v>1103.5</v>
      </c>
      <c r="Q39" s="88">
        <v>335</v>
      </c>
      <c r="R39" s="155">
        <v>38</v>
      </c>
      <c r="S39" s="156">
        <v>38</v>
      </c>
    </row>
    <row r="40" spans="1:19" ht="19.5" customHeight="1">
      <c r="A40" s="1"/>
      <c r="B40" s="23"/>
      <c r="C40" s="17"/>
      <c r="D40" s="18" t="s">
        <v>14</v>
      </c>
      <c r="E40" s="89">
        <v>0.5</v>
      </c>
      <c r="F40" s="89"/>
      <c r="G40" s="89">
        <v>0.5</v>
      </c>
      <c r="H40" s="89"/>
      <c r="I40" s="89"/>
      <c r="J40" s="89">
        <v>0</v>
      </c>
      <c r="K40" s="89">
        <v>0.5</v>
      </c>
      <c r="L40" s="89"/>
      <c r="M40" s="89"/>
      <c r="N40" s="89"/>
      <c r="O40" s="89">
        <v>0</v>
      </c>
      <c r="P40" s="89"/>
      <c r="Q40" s="89"/>
      <c r="R40" s="343">
        <v>3</v>
      </c>
      <c r="S40" s="157">
        <v>3</v>
      </c>
    </row>
    <row r="41" spans="1:19" ht="19.5" customHeight="1">
      <c r="A41" s="1"/>
      <c r="B41" s="23"/>
      <c r="C41" s="15" t="s">
        <v>33</v>
      </c>
      <c r="D41" s="19"/>
      <c r="E41" s="75">
        <v>21</v>
      </c>
      <c r="F41" s="87"/>
      <c r="G41" s="88">
        <v>21</v>
      </c>
      <c r="H41" s="87"/>
      <c r="I41" s="88"/>
      <c r="J41" s="75">
        <v>0</v>
      </c>
      <c r="K41" s="75">
        <v>21</v>
      </c>
      <c r="L41" s="75">
        <v>190</v>
      </c>
      <c r="M41" s="87">
        <v>127</v>
      </c>
      <c r="N41" s="88">
        <v>63</v>
      </c>
      <c r="O41" s="75">
        <v>190</v>
      </c>
      <c r="P41" s="87">
        <v>179</v>
      </c>
      <c r="Q41" s="88">
        <v>11</v>
      </c>
      <c r="R41" s="155">
        <v>18</v>
      </c>
      <c r="S41" s="156">
        <v>18</v>
      </c>
    </row>
    <row r="42" spans="1:19" ht="19.5" customHeight="1">
      <c r="A42" s="1"/>
      <c r="B42" s="23"/>
      <c r="C42" s="17"/>
      <c r="D42" s="18" t="s">
        <v>14</v>
      </c>
      <c r="E42" s="89"/>
      <c r="F42" s="89"/>
      <c r="G42" s="89">
        <v>0</v>
      </c>
      <c r="H42" s="89"/>
      <c r="I42" s="89"/>
      <c r="J42" s="89">
        <v>0</v>
      </c>
      <c r="K42" s="89">
        <v>0</v>
      </c>
      <c r="L42" s="89"/>
      <c r="M42" s="89"/>
      <c r="N42" s="89"/>
      <c r="O42" s="89">
        <v>0</v>
      </c>
      <c r="P42" s="89"/>
      <c r="Q42" s="89"/>
      <c r="R42" s="343"/>
      <c r="S42" s="157"/>
    </row>
    <row r="43" spans="1:19" ht="19.5" customHeight="1">
      <c r="A43" s="1"/>
      <c r="B43" s="15"/>
      <c r="C43" s="13" t="s">
        <v>53</v>
      </c>
      <c r="D43" s="19"/>
      <c r="E43" s="90">
        <f t="shared" ref="E43:S43" si="6">E41+E39+E37</f>
        <v>111.10000000000001</v>
      </c>
      <c r="F43" s="90">
        <f t="shared" si="6"/>
        <v>12.5</v>
      </c>
      <c r="G43" s="90">
        <f t="shared" si="6"/>
        <v>123.6</v>
      </c>
      <c r="H43" s="90">
        <f t="shared" si="6"/>
        <v>1.6</v>
      </c>
      <c r="I43" s="90">
        <f t="shared" si="6"/>
        <v>0</v>
      </c>
      <c r="J43" s="90">
        <f t="shared" si="6"/>
        <v>1.6</v>
      </c>
      <c r="K43" s="90">
        <f t="shared" si="6"/>
        <v>125.19999999999999</v>
      </c>
      <c r="L43" s="90">
        <f t="shared" si="6"/>
        <v>1928</v>
      </c>
      <c r="M43" s="90">
        <f t="shared" si="6"/>
        <v>1734</v>
      </c>
      <c r="N43" s="90">
        <f t="shared" si="6"/>
        <v>187</v>
      </c>
      <c r="O43" s="90">
        <f t="shared" si="6"/>
        <v>1921</v>
      </c>
      <c r="P43" s="90">
        <f t="shared" si="6"/>
        <v>1545</v>
      </c>
      <c r="Q43" s="90">
        <f t="shared" si="6"/>
        <v>376</v>
      </c>
      <c r="R43" s="156">
        <f t="shared" si="6"/>
        <v>108</v>
      </c>
      <c r="S43" s="156">
        <f t="shared" si="6"/>
        <v>103</v>
      </c>
    </row>
    <row r="44" spans="1:19" ht="19.5" customHeight="1">
      <c r="A44" s="1"/>
      <c r="B44" s="17"/>
      <c r="C44" s="20"/>
      <c r="D44" s="21" t="s">
        <v>14</v>
      </c>
      <c r="E44" s="76">
        <f t="shared" ref="E44:S44" si="7">E42+E40+E38</f>
        <v>0.5</v>
      </c>
      <c r="F44" s="76">
        <f t="shared" si="7"/>
        <v>0</v>
      </c>
      <c r="G44" s="76">
        <f t="shared" si="7"/>
        <v>0.5</v>
      </c>
      <c r="H44" s="76">
        <f t="shared" si="7"/>
        <v>0</v>
      </c>
      <c r="I44" s="76">
        <f t="shared" si="7"/>
        <v>0</v>
      </c>
      <c r="J44" s="76">
        <f t="shared" si="7"/>
        <v>0</v>
      </c>
      <c r="K44" s="76">
        <f t="shared" si="7"/>
        <v>0.5</v>
      </c>
      <c r="L44" s="76">
        <f t="shared" si="7"/>
        <v>0</v>
      </c>
      <c r="M44" s="76">
        <f t="shared" si="7"/>
        <v>0</v>
      </c>
      <c r="N44" s="76">
        <f t="shared" si="7"/>
        <v>0</v>
      </c>
      <c r="O44" s="76">
        <f t="shared" si="7"/>
        <v>0</v>
      </c>
      <c r="P44" s="76">
        <f t="shared" si="7"/>
        <v>0</v>
      </c>
      <c r="Q44" s="76">
        <f t="shared" si="7"/>
        <v>0</v>
      </c>
      <c r="R44" s="154">
        <f t="shared" si="7"/>
        <v>3</v>
      </c>
      <c r="S44" s="154">
        <f t="shared" si="7"/>
        <v>3</v>
      </c>
    </row>
    <row r="45" spans="1:19" ht="7.5" customHeight="1">
      <c r="A45" s="1"/>
      <c r="B45" s="24"/>
      <c r="C45" s="25"/>
      <c r="D45" s="25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155"/>
      <c r="S45" s="156"/>
    </row>
    <row r="46" spans="1:19" ht="19.5" customHeight="1">
      <c r="A46" s="1"/>
      <c r="B46" s="15"/>
      <c r="C46" s="13" t="s">
        <v>58</v>
      </c>
      <c r="D46" s="19"/>
      <c r="E46" s="88">
        <f t="shared" ref="E46:S46" si="8">E43+E31+E19+E13</f>
        <v>598.38</v>
      </c>
      <c r="F46" s="88">
        <f t="shared" si="8"/>
        <v>42.300000000000004</v>
      </c>
      <c r="G46" s="88">
        <f t="shared" si="8"/>
        <v>640.67999999999995</v>
      </c>
      <c r="H46" s="88">
        <f t="shared" si="8"/>
        <v>1.6</v>
      </c>
      <c r="I46" s="88">
        <f t="shared" si="8"/>
        <v>0</v>
      </c>
      <c r="J46" s="88">
        <f t="shared" si="8"/>
        <v>1.6</v>
      </c>
      <c r="K46" s="88">
        <f t="shared" si="8"/>
        <v>642.28</v>
      </c>
      <c r="L46" s="88">
        <f t="shared" si="8"/>
        <v>11264.2</v>
      </c>
      <c r="M46" s="88">
        <f t="shared" si="8"/>
        <v>6021.707735148515</v>
      </c>
      <c r="N46" s="88">
        <f t="shared" si="8"/>
        <v>3656.6922648514847</v>
      </c>
      <c r="O46" s="88">
        <f t="shared" si="8"/>
        <v>9678.4000000000015</v>
      </c>
      <c r="P46" s="88">
        <f t="shared" si="8"/>
        <v>8660.9528465346539</v>
      </c>
      <c r="Q46" s="88">
        <f t="shared" si="8"/>
        <v>1017.4471534653466</v>
      </c>
      <c r="R46" s="158">
        <f t="shared" si="8"/>
        <v>793</v>
      </c>
      <c r="S46" s="158">
        <f t="shared" si="8"/>
        <v>788</v>
      </c>
    </row>
    <row r="47" spans="1:19" ht="19.5" customHeight="1">
      <c r="A47" s="1"/>
      <c r="B47" s="17"/>
      <c r="C47" s="20"/>
      <c r="D47" s="21" t="s">
        <v>14</v>
      </c>
      <c r="E47" s="76">
        <f t="shared" ref="E47:S47" si="9">E44+E32+E20+E14</f>
        <v>5.53</v>
      </c>
      <c r="F47" s="76">
        <f t="shared" si="9"/>
        <v>0</v>
      </c>
      <c r="G47" s="76">
        <f t="shared" si="9"/>
        <v>5.53</v>
      </c>
      <c r="H47" s="76">
        <f t="shared" si="9"/>
        <v>0</v>
      </c>
      <c r="I47" s="76">
        <f t="shared" si="9"/>
        <v>0</v>
      </c>
      <c r="J47" s="76">
        <f t="shared" si="9"/>
        <v>0</v>
      </c>
      <c r="K47" s="76">
        <f t="shared" si="9"/>
        <v>5.53</v>
      </c>
      <c r="L47" s="76">
        <f t="shared" si="9"/>
        <v>206.8</v>
      </c>
      <c r="M47" s="76">
        <f t="shared" si="9"/>
        <v>101.1</v>
      </c>
      <c r="N47" s="76">
        <f t="shared" si="9"/>
        <v>96.1</v>
      </c>
      <c r="O47" s="76">
        <f t="shared" si="9"/>
        <v>197.2</v>
      </c>
      <c r="P47" s="76">
        <f t="shared" si="9"/>
        <v>197.2</v>
      </c>
      <c r="Q47" s="76">
        <f t="shared" si="9"/>
        <v>0</v>
      </c>
      <c r="R47" s="154">
        <f t="shared" si="9"/>
        <v>21</v>
      </c>
      <c r="S47" s="154">
        <f t="shared" si="9"/>
        <v>21</v>
      </c>
    </row>
    <row r="48" spans="1:19" ht="19.5" customHeight="1">
      <c r="A48" s="1"/>
      <c r="B48" s="13"/>
      <c r="C48" s="13"/>
      <c r="D48" s="13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144"/>
      <c r="S48" s="144"/>
    </row>
    <row r="49" spans="1:19" ht="19.5" customHeight="1">
      <c r="B49" s="20"/>
      <c r="C49" s="26" t="s">
        <v>197</v>
      </c>
      <c r="D49" s="20"/>
      <c r="E49" s="92"/>
      <c r="F49" s="93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159"/>
      <c r="S49" s="145" t="s">
        <v>0</v>
      </c>
    </row>
    <row r="50" spans="1:19" ht="19.5" customHeight="1">
      <c r="A50" s="1"/>
      <c r="B50" s="410" t="s">
        <v>72</v>
      </c>
      <c r="C50" s="411"/>
      <c r="D50" s="412"/>
      <c r="E50" s="416" t="s">
        <v>95</v>
      </c>
      <c r="F50" s="417"/>
      <c r="G50" s="418"/>
      <c r="H50" s="416" t="s">
        <v>94</v>
      </c>
      <c r="I50" s="417"/>
      <c r="J50" s="418"/>
      <c r="K50" s="83" t="s">
        <v>1</v>
      </c>
      <c r="L50" s="83" t="s">
        <v>2</v>
      </c>
      <c r="M50" s="416" t="s">
        <v>93</v>
      </c>
      <c r="N50" s="417"/>
      <c r="O50" s="418"/>
      <c r="P50" s="416" t="s">
        <v>92</v>
      </c>
      <c r="Q50" s="418"/>
      <c r="R50" s="423" t="s">
        <v>65</v>
      </c>
      <c r="S50" s="424"/>
    </row>
    <row r="51" spans="1:19" ht="19.5" customHeight="1">
      <c r="A51" s="1"/>
      <c r="B51" s="413"/>
      <c r="C51" s="414"/>
      <c r="D51" s="415"/>
      <c r="E51" s="84" t="s">
        <v>4</v>
      </c>
      <c r="F51" s="84" t="s">
        <v>5</v>
      </c>
      <c r="G51" s="84" t="s">
        <v>6</v>
      </c>
      <c r="H51" s="84" t="s">
        <v>7</v>
      </c>
      <c r="I51" s="84" t="s">
        <v>8</v>
      </c>
      <c r="J51" s="84" t="s">
        <v>9</v>
      </c>
      <c r="K51" s="85" t="s">
        <v>3</v>
      </c>
      <c r="L51" s="86" t="s">
        <v>3</v>
      </c>
      <c r="M51" s="84" t="s">
        <v>10</v>
      </c>
      <c r="N51" s="84" t="s">
        <v>11</v>
      </c>
      <c r="O51" s="84" t="s">
        <v>3</v>
      </c>
      <c r="P51" s="84" t="s">
        <v>12</v>
      </c>
      <c r="Q51" s="84" t="s">
        <v>13</v>
      </c>
      <c r="R51" s="146"/>
      <c r="S51" s="147" t="s">
        <v>73</v>
      </c>
    </row>
    <row r="52" spans="1:19" ht="19.5" customHeight="1">
      <c r="A52" s="1"/>
      <c r="B52" s="22"/>
      <c r="C52" s="15" t="s">
        <v>18</v>
      </c>
      <c r="D52" s="19"/>
      <c r="E52" s="237">
        <v>54.6</v>
      </c>
      <c r="F52" s="94">
        <v>0.7</v>
      </c>
      <c r="G52" s="237">
        <v>55.300000000000004</v>
      </c>
      <c r="H52" s="94"/>
      <c r="I52" s="237"/>
      <c r="J52" s="94"/>
      <c r="K52" s="237">
        <v>55.300000000000004</v>
      </c>
      <c r="L52" s="94">
        <v>1070.5</v>
      </c>
      <c r="M52" s="237">
        <v>228.76722408026754</v>
      </c>
      <c r="N52" s="94">
        <v>746.53277591973244</v>
      </c>
      <c r="O52" s="237">
        <v>975.3</v>
      </c>
      <c r="P52" s="94">
        <v>840.49949832775917</v>
      </c>
      <c r="Q52" s="94">
        <v>134.80050167224078</v>
      </c>
      <c r="R52" s="238">
        <v>117</v>
      </c>
      <c r="S52" s="239">
        <v>117</v>
      </c>
    </row>
    <row r="53" spans="1:19" ht="19.5" customHeight="1">
      <c r="A53" s="1"/>
      <c r="B53" s="23" t="s">
        <v>42</v>
      </c>
      <c r="C53" s="17"/>
      <c r="D53" s="18" t="s">
        <v>14</v>
      </c>
      <c r="E53" s="220">
        <v>0</v>
      </c>
      <c r="F53" s="221">
        <v>0</v>
      </c>
      <c r="G53" s="220">
        <v>0</v>
      </c>
      <c r="H53" s="221"/>
      <c r="I53" s="220"/>
      <c r="J53" s="221"/>
      <c r="K53" s="220">
        <v>0</v>
      </c>
      <c r="L53" s="221">
        <v>0</v>
      </c>
      <c r="M53" s="220">
        <v>0</v>
      </c>
      <c r="N53" s="221">
        <v>0</v>
      </c>
      <c r="O53" s="220">
        <v>0</v>
      </c>
      <c r="P53" s="221">
        <v>0</v>
      </c>
      <c r="Q53" s="221">
        <v>0</v>
      </c>
      <c r="R53" s="222">
        <v>0</v>
      </c>
      <c r="S53" s="223">
        <v>0</v>
      </c>
    </row>
    <row r="54" spans="1:19" ht="19.5" customHeight="1">
      <c r="A54" s="1"/>
      <c r="B54" s="23"/>
      <c r="C54" s="15" t="s">
        <v>19</v>
      </c>
      <c r="D54" s="19"/>
      <c r="E54" s="257">
        <v>0.3</v>
      </c>
      <c r="F54" s="258"/>
      <c r="G54" s="257">
        <v>0.3</v>
      </c>
      <c r="H54" s="258"/>
      <c r="I54" s="257"/>
      <c r="J54" s="258"/>
      <c r="K54" s="257">
        <v>0.3</v>
      </c>
      <c r="L54" s="258">
        <v>7.3</v>
      </c>
      <c r="M54" s="257">
        <v>7.3</v>
      </c>
      <c r="N54" s="258"/>
      <c r="O54" s="257">
        <v>7.3</v>
      </c>
      <c r="P54" s="258">
        <v>7.3</v>
      </c>
      <c r="Q54" s="258"/>
      <c r="R54" s="259">
        <v>1</v>
      </c>
      <c r="S54" s="260">
        <v>1</v>
      </c>
    </row>
    <row r="55" spans="1:19" ht="19.5" customHeight="1">
      <c r="A55" s="1"/>
      <c r="B55" s="23"/>
      <c r="C55" s="17"/>
      <c r="D55" s="18" t="s">
        <v>14</v>
      </c>
      <c r="E55" s="103">
        <v>0.3</v>
      </c>
      <c r="F55" s="102"/>
      <c r="G55" s="103">
        <v>0.3</v>
      </c>
      <c r="H55" s="102"/>
      <c r="I55" s="103"/>
      <c r="J55" s="102"/>
      <c r="K55" s="103">
        <v>0.3</v>
      </c>
      <c r="L55" s="102">
        <v>7.3</v>
      </c>
      <c r="M55" s="103">
        <v>7.3</v>
      </c>
      <c r="N55" s="102"/>
      <c r="O55" s="103">
        <v>7.3</v>
      </c>
      <c r="P55" s="102">
        <v>7.3</v>
      </c>
      <c r="Q55" s="102"/>
      <c r="R55" s="261">
        <v>1</v>
      </c>
      <c r="S55" s="180">
        <v>1</v>
      </c>
    </row>
    <row r="56" spans="1:19" ht="19.5" customHeight="1">
      <c r="A56" s="1"/>
      <c r="B56" s="23"/>
      <c r="C56" s="15" t="s">
        <v>20</v>
      </c>
      <c r="D56" s="19"/>
      <c r="E56" s="95">
        <v>0.7</v>
      </c>
      <c r="F56" s="96"/>
      <c r="G56" s="88">
        <v>0.7</v>
      </c>
      <c r="H56" s="96"/>
      <c r="I56" s="97"/>
      <c r="J56" s="75"/>
      <c r="K56" s="75">
        <v>0.7</v>
      </c>
      <c r="L56" s="95">
        <v>6</v>
      </c>
      <c r="M56" s="96">
        <v>3</v>
      </c>
      <c r="N56" s="97">
        <v>2</v>
      </c>
      <c r="O56" s="75">
        <v>5</v>
      </c>
      <c r="P56" s="96">
        <v>4</v>
      </c>
      <c r="Q56" s="97">
        <v>1</v>
      </c>
      <c r="R56" s="256">
        <v>11</v>
      </c>
      <c r="S56" s="160">
        <v>11</v>
      </c>
    </row>
    <row r="57" spans="1:19" ht="19.5" customHeight="1">
      <c r="A57" s="1"/>
      <c r="B57" s="23"/>
      <c r="C57" s="17"/>
      <c r="D57" s="18" t="s">
        <v>14</v>
      </c>
      <c r="E57" s="98"/>
      <c r="F57" s="98"/>
      <c r="G57" s="98">
        <v>0</v>
      </c>
      <c r="H57" s="98"/>
      <c r="I57" s="98"/>
      <c r="J57" s="98"/>
      <c r="K57" s="98">
        <v>0</v>
      </c>
      <c r="L57" s="98"/>
      <c r="M57" s="98"/>
      <c r="N57" s="98"/>
      <c r="O57" s="98">
        <v>0</v>
      </c>
      <c r="P57" s="98"/>
      <c r="Q57" s="98"/>
      <c r="R57" s="161"/>
      <c r="S57" s="161"/>
    </row>
    <row r="58" spans="1:19" ht="19.5" customHeight="1">
      <c r="A58" s="1"/>
      <c r="B58" s="15"/>
      <c r="C58" s="13" t="s">
        <v>53</v>
      </c>
      <c r="D58" s="27"/>
      <c r="E58" s="75">
        <f t="shared" ref="E58:S58" si="10">E52+E54+E56</f>
        <v>55.6</v>
      </c>
      <c r="F58" s="75">
        <f t="shared" si="10"/>
        <v>0.7</v>
      </c>
      <c r="G58" s="75">
        <f t="shared" si="10"/>
        <v>56.300000000000004</v>
      </c>
      <c r="H58" s="75">
        <f t="shared" si="10"/>
        <v>0</v>
      </c>
      <c r="I58" s="75">
        <f t="shared" si="10"/>
        <v>0</v>
      </c>
      <c r="J58" s="75">
        <f t="shared" si="10"/>
        <v>0</v>
      </c>
      <c r="K58" s="75">
        <f t="shared" si="10"/>
        <v>56.300000000000004</v>
      </c>
      <c r="L58" s="75">
        <f t="shared" si="10"/>
        <v>1083.8</v>
      </c>
      <c r="M58" s="75">
        <f t="shared" si="10"/>
        <v>239.06722408026755</v>
      </c>
      <c r="N58" s="75">
        <f t="shared" si="10"/>
        <v>748.53277591973244</v>
      </c>
      <c r="O58" s="75">
        <f t="shared" si="10"/>
        <v>987.59999999999991</v>
      </c>
      <c r="P58" s="75">
        <f t="shared" si="10"/>
        <v>851.79949832775912</v>
      </c>
      <c r="Q58" s="75">
        <f t="shared" si="10"/>
        <v>135.80050167224078</v>
      </c>
      <c r="R58" s="153">
        <f t="shared" si="10"/>
        <v>129</v>
      </c>
      <c r="S58" s="153">
        <f t="shared" si="10"/>
        <v>129</v>
      </c>
    </row>
    <row r="59" spans="1:19" ht="19.5" customHeight="1">
      <c r="A59" s="1"/>
      <c r="B59" s="17"/>
      <c r="C59" s="20"/>
      <c r="D59" s="21" t="s">
        <v>54</v>
      </c>
      <c r="E59" s="76">
        <f>E57+E55+E53</f>
        <v>0.3</v>
      </c>
      <c r="F59" s="76">
        <f>F57+F55+F53</f>
        <v>0</v>
      </c>
      <c r="G59" s="76">
        <f>G57+G55+G53</f>
        <v>0.3</v>
      </c>
      <c r="H59" s="76">
        <f t="shared" ref="H59:I59" si="11">H57+H55+H53</f>
        <v>0</v>
      </c>
      <c r="I59" s="76">
        <f t="shared" si="11"/>
        <v>0</v>
      </c>
      <c r="J59" s="76">
        <f t="shared" ref="J59:S59" si="12">J57+J55+J53</f>
        <v>0</v>
      </c>
      <c r="K59" s="76">
        <f t="shared" si="12"/>
        <v>0.3</v>
      </c>
      <c r="L59" s="76">
        <f t="shared" si="12"/>
        <v>7.3</v>
      </c>
      <c r="M59" s="76">
        <f t="shared" si="12"/>
        <v>7.3</v>
      </c>
      <c r="N59" s="76">
        <f t="shared" si="12"/>
        <v>0</v>
      </c>
      <c r="O59" s="76">
        <f t="shared" si="12"/>
        <v>7.3</v>
      </c>
      <c r="P59" s="76">
        <f t="shared" si="12"/>
        <v>7.3</v>
      </c>
      <c r="Q59" s="76">
        <f t="shared" si="12"/>
        <v>0</v>
      </c>
      <c r="R59" s="154">
        <f t="shared" si="12"/>
        <v>1</v>
      </c>
      <c r="S59" s="154">
        <f t="shared" si="12"/>
        <v>1</v>
      </c>
    </row>
    <row r="60" spans="1:19" ht="19.5" customHeight="1">
      <c r="A60" s="1"/>
      <c r="B60" s="23"/>
      <c r="C60" s="15" t="s">
        <v>21</v>
      </c>
      <c r="D60" s="16"/>
      <c r="E60" s="257">
        <v>257.85000000000002</v>
      </c>
      <c r="F60" s="258">
        <v>26</v>
      </c>
      <c r="G60" s="257">
        <v>283.85000000000002</v>
      </c>
      <c r="H60" s="258"/>
      <c r="I60" s="257"/>
      <c r="J60" s="258"/>
      <c r="K60" s="257">
        <v>283.85000000000002</v>
      </c>
      <c r="L60" s="258">
        <v>5516.5</v>
      </c>
      <c r="M60" s="257">
        <v>2104.4</v>
      </c>
      <c r="N60" s="258">
        <v>2352.8000000000002</v>
      </c>
      <c r="O60" s="257">
        <v>4457.2</v>
      </c>
      <c r="P60" s="258">
        <v>4220.8</v>
      </c>
      <c r="Q60" s="258">
        <v>236.4</v>
      </c>
      <c r="R60" s="259">
        <v>333</v>
      </c>
      <c r="S60" s="260">
        <v>333</v>
      </c>
    </row>
    <row r="61" spans="1:19" ht="19.5" customHeight="1">
      <c r="A61" s="1"/>
      <c r="B61" s="23" t="s">
        <v>43</v>
      </c>
      <c r="C61" s="17"/>
      <c r="D61" s="18" t="s">
        <v>14</v>
      </c>
      <c r="E61" s="103">
        <v>1.7</v>
      </c>
      <c r="F61" s="102">
        <v>0</v>
      </c>
      <c r="G61" s="103">
        <v>1.7</v>
      </c>
      <c r="H61" s="102"/>
      <c r="I61" s="103"/>
      <c r="J61" s="102"/>
      <c r="K61" s="103">
        <v>1.7</v>
      </c>
      <c r="L61" s="102">
        <v>74.599999999999994</v>
      </c>
      <c r="M61" s="103">
        <v>0</v>
      </c>
      <c r="N61" s="102">
        <v>67.2</v>
      </c>
      <c r="O61" s="103">
        <v>67.2</v>
      </c>
      <c r="P61" s="102">
        <v>67.2</v>
      </c>
      <c r="Q61" s="102"/>
      <c r="R61" s="261">
        <v>8</v>
      </c>
      <c r="S61" s="180">
        <v>8</v>
      </c>
    </row>
    <row r="62" spans="1:19" ht="19.5" customHeight="1">
      <c r="A62" s="1"/>
      <c r="B62" s="23"/>
      <c r="C62" s="15" t="s">
        <v>22</v>
      </c>
      <c r="D62" s="19"/>
      <c r="E62" s="257">
        <v>12.3</v>
      </c>
      <c r="F62" s="258"/>
      <c r="G62" s="257">
        <v>12.3</v>
      </c>
      <c r="H62" s="258"/>
      <c r="I62" s="257"/>
      <c r="J62" s="258"/>
      <c r="K62" s="257">
        <v>12.3</v>
      </c>
      <c r="L62" s="258">
        <v>96.6</v>
      </c>
      <c r="M62" s="257">
        <v>2</v>
      </c>
      <c r="N62" s="258">
        <v>94.6</v>
      </c>
      <c r="O62" s="257">
        <v>96.6</v>
      </c>
      <c r="P62" s="258">
        <v>96.6</v>
      </c>
      <c r="Q62" s="258"/>
      <c r="R62" s="259">
        <v>10</v>
      </c>
      <c r="S62" s="260">
        <v>10</v>
      </c>
    </row>
    <row r="63" spans="1:19" ht="19.5" customHeight="1">
      <c r="A63" s="1"/>
      <c r="B63" s="23"/>
      <c r="C63" s="17"/>
      <c r="D63" s="18" t="s">
        <v>14</v>
      </c>
      <c r="E63" s="103">
        <v>1</v>
      </c>
      <c r="F63" s="102"/>
      <c r="G63" s="103">
        <v>1</v>
      </c>
      <c r="H63" s="102"/>
      <c r="I63" s="103"/>
      <c r="J63" s="102"/>
      <c r="K63" s="103">
        <v>1</v>
      </c>
      <c r="L63" s="102">
        <v>23.4</v>
      </c>
      <c r="M63" s="103"/>
      <c r="N63" s="102">
        <v>23.4</v>
      </c>
      <c r="O63" s="103">
        <v>23.4</v>
      </c>
      <c r="P63" s="102">
        <v>23.4</v>
      </c>
      <c r="Q63" s="102"/>
      <c r="R63" s="261">
        <v>4</v>
      </c>
      <c r="S63" s="180">
        <v>4</v>
      </c>
    </row>
    <row r="64" spans="1:19" ht="19.5" customHeight="1">
      <c r="A64" s="1"/>
      <c r="B64" s="15"/>
      <c r="C64" s="28" t="s">
        <v>53</v>
      </c>
      <c r="D64" s="27"/>
      <c r="E64" s="75">
        <f t="shared" ref="E64:S64" si="13">E62+E60</f>
        <v>270.15000000000003</v>
      </c>
      <c r="F64" s="75">
        <f t="shared" si="13"/>
        <v>26</v>
      </c>
      <c r="G64" s="75">
        <f t="shared" si="13"/>
        <v>296.15000000000003</v>
      </c>
      <c r="H64" s="75">
        <f t="shared" si="13"/>
        <v>0</v>
      </c>
      <c r="I64" s="75">
        <f t="shared" si="13"/>
        <v>0</v>
      </c>
      <c r="J64" s="75">
        <f t="shared" si="13"/>
        <v>0</v>
      </c>
      <c r="K64" s="75">
        <f t="shared" si="13"/>
        <v>296.15000000000003</v>
      </c>
      <c r="L64" s="75">
        <f t="shared" si="13"/>
        <v>5613.1</v>
      </c>
      <c r="M64" s="75">
        <f t="shared" si="13"/>
        <v>2106.4</v>
      </c>
      <c r="N64" s="75">
        <f t="shared" si="13"/>
        <v>2447.4</v>
      </c>
      <c r="O64" s="75">
        <f t="shared" si="13"/>
        <v>4553.8</v>
      </c>
      <c r="P64" s="75">
        <f t="shared" si="13"/>
        <v>4317.4000000000005</v>
      </c>
      <c r="Q64" s="75">
        <f t="shared" si="13"/>
        <v>236.4</v>
      </c>
      <c r="R64" s="153">
        <f t="shared" si="13"/>
        <v>343</v>
      </c>
      <c r="S64" s="153">
        <f t="shared" si="13"/>
        <v>343</v>
      </c>
    </row>
    <row r="65" spans="1:19" ht="19.5" customHeight="1">
      <c r="A65" s="1"/>
      <c r="B65" s="17"/>
      <c r="C65" s="16"/>
      <c r="D65" s="21" t="s">
        <v>54</v>
      </c>
      <c r="E65" s="76">
        <f t="shared" ref="E65:S65" si="14">E63+E61</f>
        <v>2.7</v>
      </c>
      <c r="F65" s="76">
        <f t="shared" si="14"/>
        <v>0</v>
      </c>
      <c r="G65" s="76">
        <f t="shared" si="14"/>
        <v>2.7</v>
      </c>
      <c r="H65" s="76">
        <f t="shared" si="14"/>
        <v>0</v>
      </c>
      <c r="I65" s="76">
        <f t="shared" si="14"/>
        <v>0</v>
      </c>
      <c r="J65" s="76">
        <f t="shared" si="14"/>
        <v>0</v>
      </c>
      <c r="K65" s="76">
        <f t="shared" si="14"/>
        <v>2.7</v>
      </c>
      <c r="L65" s="76">
        <f t="shared" si="14"/>
        <v>98</v>
      </c>
      <c r="M65" s="76">
        <f t="shared" si="14"/>
        <v>0</v>
      </c>
      <c r="N65" s="76">
        <f t="shared" si="14"/>
        <v>90.6</v>
      </c>
      <c r="O65" s="76">
        <f t="shared" si="14"/>
        <v>90.6</v>
      </c>
      <c r="P65" s="76">
        <f t="shared" si="14"/>
        <v>90.6</v>
      </c>
      <c r="Q65" s="76">
        <f t="shared" si="14"/>
        <v>0</v>
      </c>
      <c r="R65" s="154">
        <f t="shared" si="14"/>
        <v>12</v>
      </c>
      <c r="S65" s="154">
        <f t="shared" si="14"/>
        <v>12</v>
      </c>
    </row>
    <row r="66" spans="1:19" ht="19.5" customHeight="1">
      <c r="A66" s="1"/>
      <c r="B66" s="13"/>
      <c r="C66" s="13"/>
      <c r="D66" s="13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144"/>
      <c r="S66" s="144"/>
    </row>
    <row r="67" spans="1:19" ht="19.5" customHeight="1">
      <c r="B67" s="20"/>
      <c r="C67" s="26"/>
      <c r="D67" s="20"/>
      <c r="E67" s="92"/>
      <c r="F67" s="93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159"/>
      <c r="S67" s="145" t="s">
        <v>0</v>
      </c>
    </row>
    <row r="68" spans="1:19" ht="19.5" customHeight="1">
      <c r="A68" s="1"/>
      <c r="B68" s="410" t="s">
        <v>72</v>
      </c>
      <c r="C68" s="411"/>
      <c r="D68" s="412"/>
      <c r="E68" s="416" t="s">
        <v>91</v>
      </c>
      <c r="F68" s="417"/>
      <c r="G68" s="418"/>
      <c r="H68" s="416" t="s">
        <v>90</v>
      </c>
      <c r="I68" s="417"/>
      <c r="J68" s="418"/>
      <c r="K68" s="83" t="s">
        <v>1</v>
      </c>
      <c r="L68" s="83" t="s">
        <v>2</v>
      </c>
      <c r="M68" s="416" t="s">
        <v>89</v>
      </c>
      <c r="N68" s="417"/>
      <c r="O68" s="418"/>
      <c r="P68" s="416" t="s">
        <v>88</v>
      </c>
      <c r="Q68" s="418"/>
      <c r="R68" s="423" t="s">
        <v>65</v>
      </c>
      <c r="S68" s="424"/>
    </row>
    <row r="69" spans="1:19" ht="19.5" customHeight="1">
      <c r="A69" s="1"/>
      <c r="B69" s="413"/>
      <c r="C69" s="414"/>
      <c r="D69" s="415"/>
      <c r="E69" s="84" t="s">
        <v>4</v>
      </c>
      <c r="F69" s="84" t="s">
        <v>5</v>
      </c>
      <c r="G69" s="84" t="s">
        <v>6</v>
      </c>
      <c r="H69" s="84" t="s">
        <v>7</v>
      </c>
      <c r="I69" s="84" t="s">
        <v>8</v>
      </c>
      <c r="J69" s="84" t="s">
        <v>9</v>
      </c>
      <c r="K69" s="85" t="s">
        <v>3</v>
      </c>
      <c r="L69" s="86" t="s">
        <v>3</v>
      </c>
      <c r="M69" s="84" t="s">
        <v>10</v>
      </c>
      <c r="N69" s="84" t="s">
        <v>11</v>
      </c>
      <c r="O69" s="84" t="s">
        <v>3</v>
      </c>
      <c r="P69" s="84" t="s">
        <v>12</v>
      </c>
      <c r="Q69" s="84" t="s">
        <v>13</v>
      </c>
      <c r="R69" s="146"/>
      <c r="S69" s="147" t="s">
        <v>73</v>
      </c>
    </row>
    <row r="70" spans="1:19" ht="19.5" customHeight="1">
      <c r="A70" s="1"/>
      <c r="B70" s="15"/>
      <c r="C70" s="15" t="s">
        <v>28</v>
      </c>
      <c r="D70" s="16"/>
      <c r="E70" s="257">
        <v>8.9</v>
      </c>
      <c r="F70" s="258">
        <v>0.4</v>
      </c>
      <c r="G70" s="257">
        <v>9.3000000000000007</v>
      </c>
      <c r="H70" s="258"/>
      <c r="I70" s="257"/>
      <c r="J70" s="258"/>
      <c r="K70" s="257">
        <v>9.3000000000000007</v>
      </c>
      <c r="L70" s="258">
        <v>148.80000000000001</v>
      </c>
      <c r="M70" s="257">
        <v>104.2</v>
      </c>
      <c r="N70" s="258">
        <v>44.6</v>
      </c>
      <c r="O70" s="257">
        <v>148.80000000000001</v>
      </c>
      <c r="P70" s="258">
        <v>148.80000000000001</v>
      </c>
      <c r="Q70" s="258">
        <v>0</v>
      </c>
      <c r="R70" s="259">
        <v>7</v>
      </c>
      <c r="S70" s="260">
        <v>7</v>
      </c>
    </row>
    <row r="71" spans="1:19" ht="19.5" customHeight="1">
      <c r="A71" s="1"/>
      <c r="B71" s="15" t="s">
        <v>46</v>
      </c>
      <c r="C71" s="17"/>
      <c r="D71" s="18" t="s">
        <v>14</v>
      </c>
      <c r="E71" s="103">
        <v>0.2</v>
      </c>
      <c r="F71" s="102">
        <v>0</v>
      </c>
      <c r="G71" s="103">
        <v>0.2</v>
      </c>
      <c r="H71" s="102"/>
      <c r="I71" s="103"/>
      <c r="J71" s="102"/>
      <c r="K71" s="103">
        <v>0.2</v>
      </c>
      <c r="L71" s="273">
        <v>1.2</v>
      </c>
      <c r="M71" s="274">
        <v>1.2</v>
      </c>
      <c r="N71" s="273">
        <v>0</v>
      </c>
      <c r="O71" s="274">
        <v>1.2</v>
      </c>
      <c r="P71" s="273">
        <v>1.2</v>
      </c>
      <c r="Q71" s="273">
        <v>0</v>
      </c>
      <c r="R71" s="261">
        <v>2</v>
      </c>
      <c r="S71" s="180">
        <v>2</v>
      </c>
    </row>
    <row r="72" spans="1:19" ht="19.5" customHeight="1">
      <c r="A72" s="1"/>
      <c r="B72" s="15"/>
      <c r="C72" s="15" t="s">
        <v>29</v>
      </c>
      <c r="D72" s="19"/>
      <c r="E72" s="257">
        <v>0.32999999999999996</v>
      </c>
      <c r="F72" s="258"/>
      <c r="G72" s="257">
        <v>0.32999999999999996</v>
      </c>
      <c r="H72" s="258"/>
      <c r="I72" s="257"/>
      <c r="J72" s="258"/>
      <c r="K72" s="257">
        <v>0.32999999999999996</v>
      </c>
      <c r="L72" s="100">
        <v>16.5</v>
      </c>
      <c r="M72" s="101">
        <v>11</v>
      </c>
      <c r="N72" s="100">
        <v>5.5</v>
      </c>
      <c r="O72" s="101">
        <v>16.5</v>
      </c>
      <c r="P72" s="100">
        <v>16.5</v>
      </c>
      <c r="Q72" s="100"/>
      <c r="R72" s="259">
        <v>1</v>
      </c>
      <c r="S72" s="260">
        <v>1</v>
      </c>
    </row>
    <row r="73" spans="1:19" ht="19.5" customHeight="1">
      <c r="A73" s="1"/>
      <c r="B73" s="15"/>
      <c r="C73" s="17"/>
      <c r="D73" s="18" t="s">
        <v>14</v>
      </c>
      <c r="E73" s="103">
        <v>0.32999999999999996</v>
      </c>
      <c r="F73" s="102"/>
      <c r="G73" s="103">
        <v>0.32999999999999996</v>
      </c>
      <c r="H73" s="102"/>
      <c r="I73" s="103"/>
      <c r="J73" s="102"/>
      <c r="K73" s="103">
        <v>0.32999999999999996</v>
      </c>
      <c r="L73" s="102">
        <v>16.5</v>
      </c>
      <c r="M73" s="103">
        <v>11</v>
      </c>
      <c r="N73" s="102">
        <v>5.5</v>
      </c>
      <c r="O73" s="103">
        <v>16.5</v>
      </c>
      <c r="P73" s="102">
        <v>16.5</v>
      </c>
      <c r="Q73" s="102"/>
      <c r="R73" s="261">
        <v>1</v>
      </c>
      <c r="S73" s="180">
        <v>1</v>
      </c>
    </row>
    <row r="74" spans="1:19" ht="19.5" customHeight="1">
      <c r="A74" s="1"/>
      <c r="B74" s="15"/>
      <c r="C74" s="15" t="s">
        <v>30</v>
      </c>
      <c r="D74" s="19"/>
      <c r="E74" s="290">
        <v>0.2</v>
      </c>
      <c r="F74" s="291">
        <v>0</v>
      </c>
      <c r="G74" s="290">
        <v>0.2</v>
      </c>
      <c r="H74" s="291"/>
      <c r="I74" s="290"/>
      <c r="J74" s="291"/>
      <c r="K74" s="292">
        <v>0.2</v>
      </c>
      <c r="L74" s="291">
        <v>1.5</v>
      </c>
      <c r="M74" s="290">
        <v>1.5</v>
      </c>
      <c r="N74" s="291">
        <v>0</v>
      </c>
      <c r="O74" s="290">
        <v>1.5</v>
      </c>
      <c r="P74" s="291">
        <v>1.5</v>
      </c>
      <c r="Q74" s="291">
        <v>0</v>
      </c>
      <c r="R74" s="293">
        <v>1</v>
      </c>
      <c r="S74" s="294">
        <v>1</v>
      </c>
    </row>
    <row r="75" spans="1:19" ht="19.5" customHeight="1">
      <c r="A75" s="1"/>
      <c r="B75" s="15"/>
      <c r="C75" s="17"/>
      <c r="D75" s="18" t="s">
        <v>14</v>
      </c>
      <c r="E75" s="295"/>
      <c r="F75" s="296"/>
      <c r="G75" s="295">
        <v>0</v>
      </c>
      <c r="H75" s="296"/>
      <c r="I75" s="295"/>
      <c r="J75" s="296"/>
      <c r="K75" s="295">
        <v>0</v>
      </c>
      <c r="L75" s="296"/>
      <c r="M75" s="295"/>
      <c r="N75" s="296"/>
      <c r="O75" s="295">
        <v>0</v>
      </c>
      <c r="P75" s="296"/>
      <c r="Q75" s="296"/>
      <c r="R75" s="297"/>
      <c r="S75" s="298"/>
    </row>
    <row r="76" spans="1:19" ht="19.5" customHeight="1">
      <c r="A76" s="1"/>
      <c r="B76" s="15"/>
      <c r="C76" s="15" t="s">
        <v>31</v>
      </c>
      <c r="D76" s="19"/>
      <c r="E76" s="257">
        <v>2.7</v>
      </c>
      <c r="F76" s="258"/>
      <c r="G76" s="257">
        <v>2.7</v>
      </c>
      <c r="H76" s="258"/>
      <c r="I76" s="257"/>
      <c r="J76" s="258"/>
      <c r="K76" s="257">
        <v>2.7</v>
      </c>
      <c r="L76" s="258">
        <v>4.7</v>
      </c>
      <c r="M76" s="257">
        <v>4.7</v>
      </c>
      <c r="N76" s="258"/>
      <c r="O76" s="257">
        <v>4.7</v>
      </c>
      <c r="P76" s="258"/>
      <c r="Q76" s="258">
        <v>4.7</v>
      </c>
      <c r="R76" s="259">
        <v>5</v>
      </c>
      <c r="S76" s="260">
        <v>5</v>
      </c>
    </row>
    <row r="77" spans="1:19" ht="19.5" customHeight="1">
      <c r="A77" s="1"/>
      <c r="B77" s="15"/>
      <c r="C77" s="17"/>
      <c r="D77" s="18" t="s">
        <v>14</v>
      </c>
      <c r="E77" s="103">
        <v>0.4</v>
      </c>
      <c r="F77" s="102"/>
      <c r="G77" s="103">
        <v>0.4</v>
      </c>
      <c r="H77" s="102"/>
      <c r="I77" s="103"/>
      <c r="J77" s="102"/>
      <c r="K77" s="103">
        <v>0.4</v>
      </c>
      <c r="L77" s="102">
        <v>23</v>
      </c>
      <c r="M77" s="103">
        <v>23</v>
      </c>
      <c r="N77" s="102"/>
      <c r="O77" s="103">
        <v>23</v>
      </c>
      <c r="P77" s="102">
        <v>23</v>
      </c>
      <c r="Q77" s="102"/>
      <c r="R77" s="261">
        <v>3</v>
      </c>
      <c r="S77" s="180">
        <v>3</v>
      </c>
    </row>
    <row r="78" spans="1:19" ht="19.5" customHeight="1">
      <c r="A78" s="1"/>
      <c r="B78" s="15"/>
      <c r="C78" s="15" t="s">
        <v>39</v>
      </c>
      <c r="D78" s="19"/>
      <c r="E78" s="316">
        <v>4.5999999999999996</v>
      </c>
      <c r="F78" s="317"/>
      <c r="G78" s="316">
        <v>4.5999999999999996</v>
      </c>
      <c r="H78" s="317"/>
      <c r="I78" s="316"/>
      <c r="J78" s="317"/>
      <c r="K78" s="316">
        <v>4.5999999999999996</v>
      </c>
      <c r="L78" s="317">
        <v>60</v>
      </c>
      <c r="M78" s="316">
        <v>60</v>
      </c>
      <c r="N78" s="317"/>
      <c r="O78" s="316">
        <v>60</v>
      </c>
      <c r="P78" s="317">
        <v>48</v>
      </c>
      <c r="Q78" s="317">
        <v>12</v>
      </c>
      <c r="R78" s="318">
        <v>17</v>
      </c>
      <c r="S78" s="319">
        <v>17</v>
      </c>
    </row>
    <row r="79" spans="1:19" ht="19.5" customHeight="1">
      <c r="A79" s="1"/>
      <c r="B79" s="23"/>
      <c r="C79" s="17"/>
      <c r="D79" s="18" t="s">
        <v>14</v>
      </c>
      <c r="E79" s="103"/>
      <c r="F79" s="102"/>
      <c r="G79" s="103">
        <v>0</v>
      </c>
      <c r="H79" s="102"/>
      <c r="I79" s="103"/>
      <c r="J79" s="102"/>
      <c r="K79" s="103">
        <v>0</v>
      </c>
      <c r="L79" s="102"/>
      <c r="M79" s="103"/>
      <c r="N79" s="102"/>
      <c r="O79" s="103">
        <v>0</v>
      </c>
      <c r="P79" s="102"/>
      <c r="Q79" s="102"/>
      <c r="R79" s="261"/>
      <c r="S79" s="180"/>
    </row>
    <row r="80" spans="1:19" ht="19.5" customHeight="1">
      <c r="A80" s="1"/>
      <c r="B80" s="15"/>
      <c r="C80" s="13" t="s">
        <v>53</v>
      </c>
      <c r="D80" s="27"/>
      <c r="E80" s="75">
        <f>E70+E72+E74+E76+E78</f>
        <v>16.729999999999997</v>
      </c>
      <c r="F80" s="75"/>
      <c r="G80" s="75">
        <f t="shared" ref="G80:S80" si="15">G70+G72+G74+G76+G78</f>
        <v>17.130000000000003</v>
      </c>
      <c r="H80" s="75">
        <f t="shared" si="15"/>
        <v>0</v>
      </c>
      <c r="I80" s="75">
        <f t="shared" si="15"/>
        <v>0</v>
      </c>
      <c r="J80" s="75">
        <f t="shared" si="15"/>
        <v>0</v>
      </c>
      <c r="K80" s="75">
        <f t="shared" si="15"/>
        <v>17.130000000000003</v>
      </c>
      <c r="L80" s="75">
        <f t="shared" si="15"/>
        <v>231.5</v>
      </c>
      <c r="M80" s="75">
        <f t="shared" si="15"/>
        <v>181.4</v>
      </c>
      <c r="N80" s="75">
        <f t="shared" si="15"/>
        <v>50.1</v>
      </c>
      <c r="O80" s="75">
        <f t="shared" si="15"/>
        <v>231.5</v>
      </c>
      <c r="P80" s="75">
        <f t="shared" si="15"/>
        <v>214.8</v>
      </c>
      <c r="Q80" s="75">
        <f t="shared" si="15"/>
        <v>16.7</v>
      </c>
      <c r="R80" s="153">
        <f t="shared" si="15"/>
        <v>31</v>
      </c>
      <c r="S80" s="153">
        <f t="shared" si="15"/>
        <v>31</v>
      </c>
    </row>
    <row r="81" spans="1:19" ht="19.5" customHeight="1">
      <c r="A81" s="1"/>
      <c r="B81" s="17"/>
      <c r="C81" s="16"/>
      <c r="D81" s="21" t="s">
        <v>54</v>
      </c>
      <c r="E81" s="76">
        <f>E71+E73+E75+E77+E79</f>
        <v>0.93</v>
      </c>
      <c r="F81" s="76"/>
      <c r="G81" s="76">
        <f t="shared" ref="G81:S81" si="16">G71+G73+G75+G77+G79</f>
        <v>0.93</v>
      </c>
      <c r="H81" s="76">
        <f t="shared" si="16"/>
        <v>0</v>
      </c>
      <c r="I81" s="76">
        <f t="shared" si="16"/>
        <v>0</v>
      </c>
      <c r="J81" s="76">
        <f t="shared" si="16"/>
        <v>0</v>
      </c>
      <c r="K81" s="76">
        <f t="shared" si="16"/>
        <v>0.93</v>
      </c>
      <c r="L81" s="76">
        <f t="shared" si="16"/>
        <v>40.700000000000003</v>
      </c>
      <c r="M81" s="76">
        <f t="shared" si="16"/>
        <v>35.200000000000003</v>
      </c>
      <c r="N81" s="76">
        <f t="shared" si="16"/>
        <v>5.5</v>
      </c>
      <c r="O81" s="76">
        <f t="shared" si="16"/>
        <v>40.700000000000003</v>
      </c>
      <c r="P81" s="76">
        <f t="shared" si="16"/>
        <v>40.700000000000003</v>
      </c>
      <c r="Q81" s="76">
        <f t="shared" si="16"/>
        <v>0</v>
      </c>
      <c r="R81" s="154">
        <f t="shared" si="16"/>
        <v>6</v>
      </c>
      <c r="S81" s="154">
        <f t="shared" si="16"/>
        <v>6</v>
      </c>
    </row>
    <row r="82" spans="1:19" ht="19.5" customHeight="1">
      <c r="A82" s="1"/>
      <c r="B82" s="15"/>
      <c r="C82" s="15" t="s">
        <v>50</v>
      </c>
      <c r="D82" s="16"/>
      <c r="E82" s="257">
        <v>0.9</v>
      </c>
      <c r="F82" s="258"/>
      <c r="G82" s="257">
        <v>0.9</v>
      </c>
      <c r="H82" s="258"/>
      <c r="I82" s="257"/>
      <c r="J82" s="258"/>
      <c r="K82" s="257">
        <v>0.9</v>
      </c>
      <c r="L82" s="258">
        <v>18</v>
      </c>
      <c r="M82" s="257">
        <v>16.2</v>
      </c>
      <c r="N82" s="258"/>
      <c r="O82" s="257">
        <v>16.2</v>
      </c>
      <c r="P82" s="258">
        <v>16.2</v>
      </c>
      <c r="Q82" s="258"/>
      <c r="R82" s="259">
        <v>9</v>
      </c>
      <c r="S82" s="260">
        <v>9</v>
      </c>
    </row>
    <row r="83" spans="1:19" ht="19.5" customHeight="1">
      <c r="A83" s="1"/>
      <c r="B83" s="15" t="s">
        <v>49</v>
      </c>
      <c r="C83" s="17"/>
      <c r="D83" s="18" t="s">
        <v>14</v>
      </c>
      <c r="E83" s="103"/>
      <c r="F83" s="102"/>
      <c r="G83" s="103">
        <v>0</v>
      </c>
      <c r="H83" s="102"/>
      <c r="I83" s="103"/>
      <c r="J83" s="102"/>
      <c r="K83" s="103">
        <v>0</v>
      </c>
      <c r="L83" s="102"/>
      <c r="M83" s="103"/>
      <c r="N83" s="102"/>
      <c r="O83" s="103">
        <v>0</v>
      </c>
      <c r="P83" s="102"/>
      <c r="Q83" s="102"/>
      <c r="R83" s="261"/>
      <c r="S83" s="180"/>
    </row>
    <row r="84" spans="1:19" ht="19.5" customHeight="1">
      <c r="A84" s="1"/>
      <c r="B84" s="15"/>
      <c r="C84" s="15" t="s">
        <v>32</v>
      </c>
      <c r="D84" s="19"/>
      <c r="E84" s="344">
        <v>19.8</v>
      </c>
      <c r="F84" s="345">
        <v>7.5</v>
      </c>
      <c r="G84" s="344">
        <v>27.3</v>
      </c>
      <c r="H84" s="345">
        <v>0.8</v>
      </c>
      <c r="I84" s="344"/>
      <c r="J84" s="345">
        <v>0.8</v>
      </c>
      <c r="K84" s="344">
        <v>28.1</v>
      </c>
      <c r="L84" s="345">
        <v>513</v>
      </c>
      <c r="M84" s="344">
        <v>389</v>
      </c>
      <c r="N84" s="345">
        <v>124</v>
      </c>
      <c r="O84" s="344">
        <v>513</v>
      </c>
      <c r="P84" s="345">
        <v>328.3</v>
      </c>
      <c r="Q84" s="345">
        <v>184.7</v>
      </c>
      <c r="R84" s="346">
        <v>31</v>
      </c>
      <c r="S84" s="347">
        <v>31</v>
      </c>
    </row>
    <row r="85" spans="1:19" ht="19.5" customHeight="1">
      <c r="A85" s="1"/>
      <c r="B85" s="15"/>
      <c r="C85" s="17"/>
      <c r="D85" s="18" t="s">
        <v>14</v>
      </c>
      <c r="E85" s="220">
        <v>0.4</v>
      </c>
      <c r="F85" s="221"/>
      <c r="G85" s="220">
        <v>0.4</v>
      </c>
      <c r="H85" s="221"/>
      <c r="I85" s="220"/>
      <c r="J85" s="221"/>
      <c r="K85" s="220">
        <v>0.4</v>
      </c>
      <c r="L85" s="221"/>
      <c r="M85" s="220"/>
      <c r="N85" s="221"/>
      <c r="O85" s="220">
        <v>0</v>
      </c>
      <c r="P85" s="221"/>
      <c r="Q85" s="221"/>
      <c r="R85" s="222">
        <v>2</v>
      </c>
      <c r="S85" s="223">
        <v>2</v>
      </c>
    </row>
    <row r="86" spans="1:19" ht="19.5" customHeight="1">
      <c r="A86" s="1"/>
      <c r="B86" s="15"/>
      <c r="C86" s="15" t="s">
        <v>33</v>
      </c>
      <c r="D86" s="19"/>
      <c r="E86" s="290">
        <v>6</v>
      </c>
      <c r="F86" s="291"/>
      <c r="G86" s="290">
        <v>6</v>
      </c>
      <c r="H86" s="291"/>
      <c r="I86" s="290"/>
      <c r="J86" s="291"/>
      <c r="K86" s="290">
        <v>6</v>
      </c>
      <c r="L86" s="291">
        <v>55</v>
      </c>
      <c r="M86" s="290">
        <v>12</v>
      </c>
      <c r="N86" s="291">
        <v>43</v>
      </c>
      <c r="O86" s="290">
        <v>55</v>
      </c>
      <c r="P86" s="291">
        <v>55</v>
      </c>
      <c r="Q86" s="291"/>
      <c r="R86" s="293">
        <v>14</v>
      </c>
      <c r="S86" s="294">
        <v>14</v>
      </c>
    </row>
    <row r="87" spans="1:19" ht="19.5" customHeight="1">
      <c r="A87" s="1"/>
      <c r="B87" s="15"/>
      <c r="C87" s="17"/>
      <c r="D87" s="18" t="s">
        <v>14</v>
      </c>
      <c r="E87" s="295"/>
      <c r="F87" s="296"/>
      <c r="G87" s="295">
        <v>0</v>
      </c>
      <c r="H87" s="296"/>
      <c r="I87" s="295"/>
      <c r="J87" s="296"/>
      <c r="K87" s="295">
        <v>0</v>
      </c>
      <c r="L87" s="296"/>
      <c r="M87" s="295"/>
      <c r="N87" s="296"/>
      <c r="O87" s="295">
        <v>0</v>
      </c>
      <c r="P87" s="296"/>
      <c r="Q87" s="296"/>
      <c r="R87" s="297"/>
      <c r="S87" s="298"/>
    </row>
    <row r="88" spans="1:19" ht="19.5" customHeight="1">
      <c r="A88" s="1"/>
      <c r="B88" s="15"/>
      <c r="C88" s="13" t="s">
        <v>53</v>
      </c>
      <c r="D88" s="19"/>
      <c r="E88" s="90">
        <f t="shared" ref="E88:S88" si="17">E86+E84+E82</f>
        <v>26.7</v>
      </c>
      <c r="F88" s="90">
        <f t="shared" si="17"/>
        <v>7.5</v>
      </c>
      <c r="G88" s="90">
        <f t="shared" si="17"/>
        <v>34.199999999999996</v>
      </c>
      <c r="H88" s="90">
        <f t="shared" si="17"/>
        <v>0.8</v>
      </c>
      <c r="I88" s="90">
        <f t="shared" si="17"/>
        <v>0</v>
      </c>
      <c r="J88" s="90">
        <f t="shared" si="17"/>
        <v>0.8</v>
      </c>
      <c r="K88" s="90">
        <f t="shared" si="17"/>
        <v>35</v>
      </c>
      <c r="L88" s="90">
        <f t="shared" si="17"/>
        <v>586</v>
      </c>
      <c r="M88" s="90">
        <f t="shared" si="17"/>
        <v>417.2</v>
      </c>
      <c r="N88" s="90">
        <f t="shared" si="17"/>
        <v>167</v>
      </c>
      <c r="O88" s="90">
        <f t="shared" si="17"/>
        <v>584.20000000000005</v>
      </c>
      <c r="P88" s="90">
        <f t="shared" si="17"/>
        <v>399.5</v>
      </c>
      <c r="Q88" s="90">
        <f t="shared" si="17"/>
        <v>184.7</v>
      </c>
      <c r="R88" s="156">
        <f t="shared" si="17"/>
        <v>54</v>
      </c>
      <c r="S88" s="156">
        <f t="shared" si="17"/>
        <v>54</v>
      </c>
    </row>
    <row r="89" spans="1:19" ht="19.5" customHeight="1">
      <c r="A89" s="1"/>
      <c r="B89" s="15"/>
      <c r="C89" s="13"/>
      <c r="D89" s="21" t="s">
        <v>54</v>
      </c>
      <c r="E89" s="105">
        <f t="shared" ref="E89:S89" si="18">E87+E85+E83</f>
        <v>0.4</v>
      </c>
      <c r="F89" s="105">
        <f t="shared" si="18"/>
        <v>0</v>
      </c>
      <c r="G89" s="105">
        <f t="shared" si="18"/>
        <v>0.4</v>
      </c>
      <c r="H89" s="105">
        <f t="shared" si="18"/>
        <v>0</v>
      </c>
      <c r="I89" s="105">
        <f t="shared" si="18"/>
        <v>0</v>
      </c>
      <c r="J89" s="105">
        <f t="shared" si="18"/>
        <v>0</v>
      </c>
      <c r="K89" s="105">
        <f t="shared" si="18"/>
        <v>0.4</v>
      </c>
      <c r="L89" s="105">
        <f t="shared" si="18"/>
        <v>0</v>
      </c>
      <c r="M89" s="105">
        <f t="shared" si="18"/>
        <v>0</v>
      </c>
      <c r="N89" s="105">
        <f t="shared" si="18"/>
        <v>0</v>
      </c>
      <c r="O89" s="105">
        <f t="shared" si="18"/>
        <v>0</v>
      </c>
      <c r="P89" s="105">
        <f t="shared" si="18"/>
        <v>0</v>
      </c>
      <c r="Q89" s="105">
        <f t="shared" si="18"/>
        <v>0</v>
      </c>
      <c r="R89" s="163">
        <f t="shared" si="18"/>
        <v>2</v>
      </c>
      <c r="S89" s="163">
        <f t="shared" si="18"/>
        <v>2</v>
      </c>
    </row>
    <row r="90" spans="1:19" s="1" customFormat="1" ht="7.5" customHeight="1">
      <c r="B90" s="24"/>
      <c r="C90" s="25"/>
      <c r="D90" s="25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155"/>
      <c r="S90" s="164"/>
    </row>
    <row r="91" spans="1:19" ht="19.5" customHeight="1">
      <c r="A91" s="1"/>
      <c r="B91" s="15"/>
      <c r="C91" s="28" t="s">
        <v>58</v>
      </c>
      <c r="D91" s="16"/>
      <c r="E91" s="88">
        <f t="shared" ref="E91:S91" si="19">E88+E80+E64+E58</f>
        <v>369.18000000000006</v>
      </c>
      <c r="F91" s="88">
        <f t="shared" si="19"/>
        <v>34.200000000000003</v>
      </c>
      <c r="G91" s="88">
        <f t="shared" si="19"/>
        <v>403.78000000000003</v>
      </c>
      <c r="H91" s="88">
        <f t="shared" si="19"/>
        <v>0.8</v>
      </c>
      <c r="I91" s="88">
        <f t="shared" si="19"/>
        <v>0</v>
      </c>
      <c r="J91" s="88">
        <f t="shared" si="19"/>
        <v>0.8</v>
      </c>
      <c r="K91" s="88">
        <f t="shared" si="19"/>
        <v>404.58000000000004</v>
      </c>
      <c r="L91" s="88">
        <f t="shared" si="19"/>
        <v>7514.4000000000005</v>
      </c>
      <c r="M91" s="88">
        <f t="shared" si="19"/>
        <v>2944.0672240802674</v>
      </c>
      <c r="N91" s="88">
        <f t="shared" si="19"/>
        <v>3413.0327759197326</v>
      </c>
      <c r="O91" s="88">
        <f t="shared" si="19"/>
        <v>6357.1</v>
      </c>
      <c r="P91" s="88">
        <f t="shared" si="19"/>
        <v>5783.4994983277602</v>
      </c>
      <c r="Q91" s="88">
        <f t="shared" si="19"/>
        <v>573.60050167224074</v>
      </c>
      <c r="R91" s="158">
        <f t="shared" si="19"/>
        <v>557</v>
      </c>
      <c r="S91" s="158">
        <f t="shared" si="19"/>
        <v>557</v>
      </c>
    </row>
    <row r="92" spans="1:19" ht="19.5" customHeight="1">
      <c r="A92" s="1"/>
      <c r="B92" s="17"/>
      <c r="C92" s="20"/>
      <c r="D92" s="21" t="s">
        <v>14</v>
      </c>
      <c r="E92" s="76">
        <f t="shared" ref="E92:S92" si="20">E89+E81+E65+E59</f>
        <v>4.33</v>
      </c>
      <c r="F92" s="76">
        <f t="shared" si="20"/>
        <v>0</v>
      </c>
      <c r="G92" s="76">
        <f t="shared" si="20"/>
        <v>4.33</v>
      </c>
      <c r="H92" s="76">
        <f t="shared" si="20"/>
        <v>0</v>
      </c>
      <c r="I92" s="76">
        <f t="shared" si="20"/>
        <v>0</v>
      </c>
      <c r="J92" s="76">
        <f t="shared" si="20"/>
        <v>0</v>
      </c>
      <c r="K92" s="76">
        <f t="shared" si="20"/>
        <v>4.33</v>
      </c>
      <c r="L92" s="76">
        <f t="shared" si="20"/>
        <v>146</v>
      </c>
      <c r="M92" s="76">
        <f t="shared" si="20"/>
        <v>42.5</v>
      </c>
      <c r="N92" s="76">
        <f t="shared" si="20"/>
        <v>96.1</v>
      </c>
      <c r="O92" s="76">
        <f t="shared" si="20"/>
        <v>138.60000000000002</v>
      </c>
      <c r="P92" s="76">
        <f t="shared" si="20"/>
        <v>138.60000000000002</v>
      </c>
      <c r="Q92" s="76">
        <f t="shared" si="20"/>
        <v>0</v>
      </c>
      <c r="R92" s="154">
        <f t="shared" si="20"/>
        <v>21</v>
      </c>
      <c r="S92" s="154">
        <f t="shared" si="20"/>
        <v>21</v>
      </c>
    </row>
    <row r="93" spans="1:19" ht="19.5" customHeight="1">
      <c r="A93" s="1"/>
      <c r="B93" s="13"/>
      <c r="C93" s="13"/>
      <c r="D93" s="13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144"/>
      <c r="S93" s="144"/>
    </row>
    <row r="94" spans="1:19" ht="19.5" customHeight="1">
      <c r="B94" s="20"/>
      <c r="C94" s="26" t="s">
        <v>198</v>
      </c>
      <c r="D94" s="20"/>
      <c r="E94" s="92"/>
      <c r="F94" s="93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159"/>
      <c r="S94" s="145" t="s">
        <v>0</v>
      </c>
    </row>
    <row r="95" spans="1:19" ht="19.5" customHeight="1">
      <c r="A95" s="1"/>
      <c r="B95" s="410" t="s">
        <v>72</v>
      </c>
      <c r="C95" s="411"/>
      <c r="D95" s="412"/>
      <c r="E95" s="416" t="s">
        <v>95</v>
      </c>
      <c r="F95" s="417"/>
      <c r="G95" s="418"/>
      <c r="H95" s="416" t="s">
        <v>94</v>
      </c>
      <c r="I95" s="417"/>
      <c r="J95" s="418"/>
      <c r="K95" s="83" t="s">
        <v>1</v>
      </c>
      <c r="L95" s="83" t="s">
        <v>2</v>
      </c>
      <c r="M95" s="416" t="s">
        <v>93</v>
      </c>
      <c r="N95" s="417"/>
      <c r="O95" s="418"/>
      <c r="P95" s="416" t="s">
        <v>92</v>
      </c>
      <c r="Q95" s="418"/>
      <c r="R95" s="423" t="s">
        <v>65</v>
      </c>
      <c r="S95" s="424"/>
    </row>
    <row r="96" spans="1:19" ht="19.5" customHeight="1">
      <c r="A96" s="1"/>
      <c r="B96" s="413"/>
      <c r="C96" s="414"/>
      <c r="D96" s="415"/>
      <c r="E96" s="84" t="s">
        <v>4</v>
      </c>
      <c r="F96" s="84" t="s">
        <v>5</v>
      </c>
      <c r="G96" s="84" t="s">
        <v>6</v>
      </c>
      <c r="H96" s="84" t="s">
        <v>7</v>
      </c>
      <c r="I96" s="84" t="s">
        <v>8</v>
      </c>
      <c r="J96" s="84" t="s">
        <v>9</v>
      </c>
      <c r="K96" s="85" t="s">
        <v>3</v>
      </c>
      <c r="L96" s="86" t="s">
        <v>3</v>
      </c>
      <c r="M96" s="84" t="s">
        <v>10</v>
      </c>
      <c r="N96" s="84" t="s">
        <v>11</v>
      </c>
      <c r="O96" s="84" t="s">
        <v>3</v>
      </c>
      <c r="P96" s="84" t="s">
        <v>12</v>
      </c>
      <c r="Q96" s="84" t="s">
        <v>13</v>
      </c>
      <c r="R96" s="146"/>
      <c r="S96" s="147" t="s">
        <v>73</v>
      </c>
    </row>
    <row r="97" spans="1:19" ht="19.5" customHeight="1">
      <c r="A97" s="1"/>
      <c r="B97" s="22"/>
      <c r="C97" s="15" t="s">
        <v>18</v>
      </c>
      <c r="D97" s="19"/>
      <c r="E97" s="106">
        <v>52.7</v>
      </c>
      <c r="F97" s="106"/>
      <c r="G97" s="90">
        <v>52.7</v>
      </c>
      <c r="H97" s="106"/>
      <c r="I97" s="106"/>
      <c r="J97" s="90"/>
      <c r="K97" s="90">
        <v>52.7</v>
      </c>
      <c r="L97" s="106">
        <v>684.9</v>
      </c>
      <c r="M97" s="106">
        <v>491.07532467532468</v>
      </c>
      <c r="N97" s="106">
        <v>86.524675324675329</v>
      </c>
      <c r="O97" s="90">
        <v>577.6</v>
      </c>
      <c r="P97" s="106">
        <v>276.15714285714284</v>
      </c>
      <c r="Q97" s="106">
        <v>301.44285714285712</v>
      </c>
      <c r="R97" s="160">
        <v>140</v>
      </c>
      <c r="S97" s="160">
        <v>140</v>
      </c>
    </row>
    <row r="98" spans="1:19" ht="19.5" customHeight="1">
      <c r="A98" s="1"/>
      <c r="B98" s="23" t="s">
        <v>42</v>
      </c>
      <c r="C98" s="17"/>
      <c r="D98" s="18" t="s">
        <v>14</v>
      </c>
      <c r="E98" s="98">
        <v>0</v>
      </c>
      <c r="F98" s="98"/>
      <c r="G98" s="89">
        <v>0</v>
      </c>
      <c r="H98" s="98"/>
      <c r="I98" s="98"/>
      <c r="J98" s="89"/>
      <c r="K98" s="89">
        <v>0</v>
      </c>
      <c r="L98" s="98">
        <v>0</v>
      </c>
      <c r="M98" s="98">
        <v>0</v>
      </c>
      <c r="N98" s="98">
        <v>0</v>
      </c>
      <c r="O98" s="89">
        <v>0</v>
      </c>
      <c r="P98" s="98">
        <v>0</v>
      </c>
      <c r="Q98" s="98">
        <v>0</v>
      </c>
      <c r="R98" s="161">
        <v>0</v>
      </c>
      <c r="S98" s="161">
        <v>0</v>
      </c>
    </row>
    <row r="99" spans="1:19" ht="19.5" customHeight="1">
      <c r="A99" s="1"/>
      <c r="B99" s="23"/>
      <c r="C99" s="15" t="s">
        <v>20</v>
      </c>
      <c r="D99" s="19"/>
      <c r="E99" s="257">
        <v>2.1</v>
      </c>
      <c r="F99" s="258"/>
      <c r="G99" s="257">
        <v>2.1</v>
      </c>
      <c r="H99" s="258"/>
      <c r="I99" s="257"/>
      <c r="J99" s="258"/>
      <c r="K99" s="257">
        <v>2.1</v>
      </c>
      <c r="L99" s="258">
        <v>15</v>
      </c>
      <c r="M99" s="257">
        <v>4</v>
      </c>
      <c r="N99" s="258">
        <v>4</v>
      </c>
      <c r="O99" s="257">
        <v>8</v>
      </c>
      <c r="P99" s="258">
        <v>5</v>
      </c>
      <c r="Q99" s="258">
        <v>3</v>
      </c>
      <c r="R99" s="259">
        <v>14</v>
      </c>
      <c r="S99" s="260">
        <v>14</v>
      </c>
    </row>
    <row r="100" spans="1:19" ht="19.5" customHeight="1">
      <c r="A100" s="1"/>
      <c r="B100" s="23"/>
      <c r="C100" s="17"/>
      <c r="D100" s="18" t="s">
        <v>14</v>
      </c>
      <c r="E100" s="103"/>
      <c r="F100" s="102"/>
      <c r="G100" s="103">
        <v>0</v>
      </c>
      <c r="H100" s="102"/>
      <c r="I100" s="103"/>
      <c r="J100" s="102"/>
      <c r="K100" s="103">
        <v>0</v>
      </c>
      <c r="L100" s="102"/>
      <c r="M100" s="103"/>
      <c r="N100" s="102"/>
      <c r="O100" s="103">
        <v>0</v>
      </c>
      <c r="P100" s="102"/>
      <c r="Q100" s="102"/>
      <c r="R100" s="261"/>
      <c r="S100" s="180"/>
    </row>
    <row r="101" spans="1:19" ht="19.5" customHeight="1">
      <c r="A101" s="1"/>
      <c r="B101" s="15"/>
      <c r="C101" s="13" t="s">
        <v>53</v>
      </c>
      <c r="D101" s="27"/>
      <c r="E101" s="75">
        <f>E99+E97</f>
        <v>54.800000000000004</v>
      </c>
      <c r="F101" s="75">
        <f t="shared" ref="E101:S102" si="21">F99+F97</f>
        <v>0</v>
      </c>
      <c r="G101" s="75">
        <f t="shared" si="21"/>
        <v>54.800000000000004</v>
      </c>
      <c r="H101" s="75">
        <f t="shared" ref="H101:S101" si="22">H99+H97</f>
        <v>0</v>
      </c>
      <c r="I101" s="75">
        <f t="shared" si="22"/>
        <v>0</v>
      </c>
      <c r="J101" s="75">
        <f t="shared" si="22"/>
        <v>0</v>
      </c>
      <c r="K101" s="75">
        <f t="shared" si="22"/>
        <v>54.800000000000004</v>
      </c>
      <c r="L101" s="75">
        <f t="shared" si="22"/>
        <v>699.9</v>
      </c>
      <c r="M101" s="75">
        <f t="shared" si="22"/>
        <v>495.07532467532468</v>
      </c>
      <c r="N101" s="75">
        <f t="shared" si="22"/>
        <v>90.524675324675329</v>
      </c>
      <c r="O101" s="75">
        <f t="shared" si="22"/>
        <v>585.6</v>
      </c>
      <c r="P101" s="75">
        <f t="shared" si="22"/>
        <v>281.15714285714284</v>
      </c>
      <c r="Q101" s="75">
        <f t="shared" si="22"/>
        <v>304.44285714285712</v>
      </c>
      <c r="R101" s="153">
        <f t="shared" si="22"/>
        <v>154</v>
      </c>
      <c r="S101" s="153">
        <f t="shared" si="22"/>
        <v>154</v>
      </c>
    </row>
    <row r="102" spans="1:19" ht="19.5" customHeight="1">
      <c r="A102" s="1"/>
      <c r="B102" s="17"/>
      <c r="C102" s="20"/>
      <c r="D102" s="21" t="s">
        <v>54</v>
      </c>
      <c r="E102" s="107">
        <f t="shared" si="21"/>
        <v>0</v>
      </c>
      <c r="F102" s="107">
        <f t="shared" si="21"/>
        <v>0</v>
      </c>
      <c r="G102" s="107">
        <f t="shared" si="21"/>
        <v>0</v>
      </c>
      <c r="H102" s="107">
        <f t="shared" si="21"/>
        <v>0</v>
      </c>
      <c r="I102" s="107">
        <f t="shared" si="21"/>
        <v>0</v>
      </c>
      <c r="J102" s="107">
        <f t="shared" si="21"/>
        <v>0</v>
      </c>
      <c r="K102" s="107">
        <f t="shared" si="21"/>
        <v>0</v>
      </c>
      <c r="L102" s="107">
        <f t="shared" si="21"/>
        <v>0</v>
      </c>
      <c r="M102" s="107">
        <f t="shared" si="21"/>
        <v>0</v>
      </c>
      <c r="N102" s="107">
        <f t="shared" si="21"/>
        <v>0</v>
      </c>
      <c r="O102" s="107">
        <f t="shared" si="21"/>
        <v>0</v>
      </c>
      <c r="P102" s="107">
        <f t="shared" si="21"/>
        <v>0</v>
      </c>
      <c r="Q102" s="107">
        <f t="shared" si="21"/>
        <v>0</v>
      </c>
      <c r="R102" s="165">
        <f t="shared" si="21"/>
        <v>0</v>
      </c>
      <c r="S102" s="165">
        <f t="shared" si="21"/>
        <v>0</v>
      </c>
    </row>
    <row r="103" spans="1:19" ht="19.5" customHeight="1">
      <c r="A103" s="1"/>
      <c r="B103" s="15"/>
      <c r="C103" s="15" t="s">
        <v>21</v>
      </c>
      <c r="D103" s="16"/>
      <c r="E103" s="106">
        <v>60.5</v>
      </c>
      <c r="F103" s="106">
        <v>2.4</v>
      </c>
      <c r="G103" s="90">
        <v>62.9</v>
      </c>
      <c r="H103" s="106"/>
      <c r="I103" s="106"/>
      <c r="J103" s="90"/>
      <c r="K103" s="90">
        <v>62.9</v>
      </c>
      <c r="L103" s="106">
        <v>1209.7</v>
      </c>
      <c r="M103" s="106">
        <v>866.2</v>
      </c>
      <c r="N103" s="106">
        <v>94.3</v>
      </c>
      <c r="O103" s="90">
        <v>960.5</v>
      </c>
      <c r="P103" s="106">
        <v>960.5</v>
      </c>
      <c r="Q103" s="106">
        <v>0</v>
      </c>
      <c r="R103" s="160">
        <v>105</v>
      </c>
      <c r="S103" s="160">
        <v>105</v>
      </c>
    </row>
    <row r="104" spans="1:19" ht="19.5" customHeight="1">
      <c r="A104" s="1"/>
      <c r="B104" s="15" t="s">
        <v>43</v>
      </c>
      <c r="C104" s="17"/>
      <c r="D104" s="18" t="s">
        <v>14</v>
      </c>
      <c r="E104" s="98">
        <v>0.2</v>
      </c>
      <c r="F104" s="98">
        <v>0</v>
      </c>
      <c r="G104" s="89">
        <v>0.2</v>
      </c>
      <c r="H104" s="98"/>
      <c r="I104" s="98"/>
      <c r="J104" s="89"/>
      <c r="K104" s="89">
        <v>0.2</v>
      </c>
      <c r="L104" s="98">
        <v>8.8000000000000007</v>
      </c>
      <c r="M104" s="98">
        <v>6.6</v>
      </c>
      <c r="N104" s="98">
        <v>0</v>
      </c>
      <c r="O104" s="89">
        <v>6.6</v>
      </c>
      <c r="P104" s="98">
        <v>6.6</v>
      </c>
      <c r="Q104" s="98">
        <v>0</v>
      </c>
      <c r="R104" s="161">
        <v>3</v>
      </c>
      <c r="S104" s="161">
        <v>3</v>
      </c>
    </row>
    <row r="105" spans="1:19" ht="19.5" customHeight="1">
      <c r="A105" s="1"/>
      <c r="B105" s="15"/>
      <c r="C105" s="13" t="s">
        <v>53</v>
      </c>
      <c r="D105" s="27"/>
      <c r="E105" s="75">
        <f t="shared" ref="E105:S105" si="23">E103</f>
        <v>60.5</v>
      </c>
      <c r="F105" s="75">
        <f t="shared" si="23"/>
        <v>2.4</v>
      </c>
      <c r="G105" s="75">
        <f t="shared" si="23"/>
        <v>62.9</v>
      </c>
      <c r="H105" s="75">
        <f t="shared" si="23"/>
        <v>0</v>
      </c>
      <c r="I105" s="75">
        <f t="shared" si="23"/>
        <v>0</v>
      </c>
      <c r="J105" s="75">
        <f t="shared" si="23"/>
        <v>0</v>
      </c>
      <c r="K105" s="75">
        <f t="shared" si="23"/>
        <v>62.9</v>
      </c>
      <c r="L105" s="75">
        <f t="shared" si="23"/>
        <v>1209.7</v>
      </c>
      <c r="M105" s="75">
        <f t="shared" si="23"/>
        <v>866.2</v>
      </c>
      <c r="N105" s="75">
        <f t="shared" si="23"/>
        <v>94.3</v>
      </c>
      <c r="O105" s="75">
        <f t="shared" si="23"/>
        <v>960.5</v>
      </c>
      <c r="P105" s="75">
        <f t="shared" si="23"/>
        <v>960.5</v>
      </c>
      <c r="Q105" s="75">
        <f t="shared" si="23"/>
        <v>0</v>
      </c>
      <c r="R105" s="153">
        <f t="shared" si="23"/>
        <v>105</v>
      </c>
      <c r="S105" s="153">
        <f t="shared" si="23"/>
        <v>105</v>
      </c>
    </row>
    <row r="106" spans="1:19" ht="19.5" customHeight="1">
      <c r="A106" s="1"/>
      <c r="B106" s="17"/>
      <c r="C106" s="16"/>
      <c r="D106" s="21" t="s">
        <v>54</v>
      </c>
      <c r="E106" s="107">
        <f t="shared" ref="E106:S106" si="24">E104</f>
        <v>0.2</v>
      </c>
      <c r="F106" s="107">
        <f t="shared" si="24"/>
        <v>0</v>
      </c>
      <c r="G106" s="107">
        <f t="shared" si="24"/>
        <v>0.2</v>
      </c>
      <c r="H106" s="107">
        <f t="shared" si="24"/>
        <v>0</v>
      </c>
      <c r="I106" s="107">
        <f t="shared" si="24"/>
        <v>0</v>
      </c>
      <c r="J106" s="107">
        <f t="shared" si="24"/>
        <v>0</v>
      </c>
      <c r="K106" s="107">
        <f t="shared" si="24"/>
        <v>0.2</v>
      </c>
      <c r="L106" s="107">
        <f t="shared" si="24"/>
        <v>8.8000000000000007</v>
      </c>
      <c r="M106" s="107">
        <f t="shared" si="24"/>
        <v>6.6</v>
      </c>
      <c r="N106" s="107">
        <f t="shared" si="24"/>
        <v>0</v>
      </c>
      <c r="O106" s="107">
        <f t="shared" si="24"/>
        <v>6.6</v>
      </c>
      <c r="P106" s="107">
        <f t="shared" si="24"/>
        <v>6.6</v>
      </c>
      <c r="Q106" s="107">
        <f t="shared" si="24"/>
        <v>0</v>
      </c>
      <c r="R106" s="165">
        <f t="shared" si="24"/>
        <v>3</v>
      </c>
      <c r="S106" s="165">
        <f t="shared" si="24"/>
        <v>3</v>
      </c>
    </row>
    <row r="107" spans="1:19" ht="19.5" customHeight="1">
      <c r="A107" s="1"/>
      <c r="B107" s="15"/>
      <c r="C107" s="15" t="s">
        <v>28</v>
      </c>
      <c r="D107" s="16"/>
      <c r="E107" s="257">
        <v>1.5</v>
      </c>
      <c r="F107" s="258"/>
      <c r="G107" s="257">
        <v>1.5</v>
      </c>
      <c r="H107" s="258"/>
      <c r="I107" s="257"/>
      <c r="J107" s="258"/>
      <c r="K107" s="257">
        <v>1.5</v>
      </c>
      <c r="L107" s="258">
        <v>15</v>
      </c>
      <c r="M107" s="257">
        <v>15</v>
      </c>
      <c r="N107" s="258">
        <v>0</v>
      </c>
      <c r="O107" s="257">
        <v>15</v>
      </c>
      <c r="P107" s="258">
        <v>15</v>
      </c>
      <c r="Q107" s="258">
        <v>0</v>
      </c>
      <c r="R107" s="259">
        <v>2</v>
      </c>
      <c r="S107" s="260">
        <v>2</v>
      </c>
    </row>
    <row r="108" spans="1:19" ht="19.5" customHeight="1">
      <c r="A108" s="1"/>
      <c r="B108" s="15" t="s">
        <v>46</v>
      </c>
      <c r="C108" s="17"/>
      <c r="D108" s="18" t="s">
        <v>14</v>
      </c>
      <c r="E108" s="103">
        <v>0</v>
      </c>
      <c r="F108" s="102"/>
      <c r="G108" s="103">
        <v>0</v>
      </c>
      <c r="H108" s="102"/>
      <c r="I108" s="103"/>
      <c r="J108" s="102"/>
      <c r="K108" s="103">
        <v>0</v>
      </c>
      <c r="L108" s="102">
        <v>0</v>
      </c>
      <c r="M108" s="103">
        <v>0</v>
      </c>
      <c r="N108" s="102">
        <v>0</v>
      </c>
      <c r="O108" s="103">
        <v>0</v>
      </c>
      <c r="P108" s="102">
        <v>0</v>
      </c>
      <c r="Q108" s="102">
        <v>0</v>
      </c>
      <c r="R108" s="261">
        <v>0</v>
      </c>
      <c r="S108" s="180">
        <v>0</v>
      </c>
    </row>
    <row r="109" spans="1:19" ht="19.5" customHeight="1">
      <c r="A109" s="1"/>
      <c r="B109" s="15"/>
      <c r="C109" s="15" t="s">
        <v>31</v>
      </c>
      <c r="D109" s="19"/>
      <c r="E109" s="257">
        <v>2.2000000000000002</v>
      </c>
      <c r="F109" s="258"/>
      <c r="G109" s="257">
        <v>2.2000000000000002</v>
      </c>
      <c r="H109" s="258"/>
      <c r="I109" s="257"/>
      <c r="J109" s="258"/>
      <c r="K109" s="316">
        <v>2.2000000000000002</v>
      </c>
      <c r="L109" s="317">
        <v>4.5</v>
      </c>
      <c r="M109" s="316">
        <v>5.8</v>
      </c>
      <c r="N109" s="317"/>
      <c r="O109" s="316">
        <v>4.5</v>
      </c>
      <c r="P109" s="317"/>
      <c r="Q109" s="317">
        <v>4.5</v>
      </c>
      <c r="R109" s="318">
        <v>5</v>
      </c>
      <c r="S109" s="319">
        <v>5</v>
      </c>
    </row>
    <row r="110" spans="1:19" ht="19.5" customHeight="1">
      <c r="A110" s="1"/>
      <c r="B110" s="15"/>
      <c r="C110" s="17"/>
      <c r="D110" s="18" t="s">
        <v>14</v>
      </c>
      <c r="E110" s="103">
        <v>0.9</v>
      </c>
      <c r="F110" s="102"/>
      <c r="G110" s="103">
        <v>0.9</v>
      </c>
      <c r="H110" s="102"/>
      <c r="I110" s="103"/>
      <c r="J110" s="102"/>
      <c r="K110" s="103">
        <v>0.9</v>
      </c>
      <c r="L110" s="102">
        <v>42</v>
      </c>
      <c r="M110" s="103">
        <v>42</v>
      </c>
      <c r="N110" s="102"/>
      <c r="O110" s="103">
        <v>42</v>
      </c>
      <c r="P110" s="102">
        <v>42</v>
      </c>
      <c r="Q110" s="102"/>
      <c r="R110" s="261">
        <v>3</v>
      </c>
      <c r="S110" s="180">
        <v>3</v>
      </c>
    </row>
    <row r="111" spans="1:19" ht="19.5" customHeight="1">
      <c r="A111" s="1"/>
      <c r="B111" s="15"/>
      <c r="C111" s="15" t="s">
        <v>39</v>
      </c>
      <c r="D111" s="19"/>
      <c r="E111" s="316">
        <v>7.1</v>
      </c>
      <c r="F111" s="317"/>
      <c r="G111" s="316">
        <v>7.1</v>
      </c>
      <c r="H111" s="317"/>
      <c r="I111" s="316"/>
      <c r="J111" s="317"/>
      <c r="K111" s="316">
        <v>7.1</v>
      </c>
      <c r="L111" s="317">
        <v>110</v>
      </c>
      <c r="M111" s="316">
        <v>110</v>
      </c>
      <c r="N111" s="317"/>
      <c r="O111" s="316">
        <v>110</v>
      </c>
      <c r="P111" s="317">
        <v>90</v>
      </c>
      <c r="Q111" s="317">
        <v>20</v>
      </c>
      <c r="R111" s="318">
        <v>16</v>
      </c>
      <c r="S111" s="319">
        <v>16</v>
      </c>
    </row>
    <row r="112" spans="1:19" ht="19.5" customHeight="1">
      <c r="A112" s="1"/>
      <c r="B112" s="23"/>
      <c r="C112" s="17"/>
      <c r="D112" s="18" t="s">
        <v>14</v>
      </c>
      <c r="E112" s="103"/>
      <c r="F112" s="102"/>
      <c r="G112" s="103">
        <v>0</v>
      </c>
      <c r="H112" s="102"/>
      <c r="I112" s="103"/>
      <c r="J112" s="102"/>
      <c r="K112" s="103">
        <v>0</v>
      </c>
      <c r="L112" s="102"/>
      <c r="M112" s="103"/>
      <c r="N112" s="102"/>
      <c r="O112" s="103">
        <v>0</v>
      </c>
      <c r="P112" s="102"/>
      <c r="Q112" s="102"/>
      <c r="R112" s="329"/>
      <c r="S112" s="330"/>
    </row>
    <row r="113" spans="1:19" ht="19.5" customHeight="1">
      <c r="A113" s="1"/>
      <c r="B113" s="15"/>
      <c r="C113" s="15" t="s">
        <v>83</v>
      </c>
      <c r="D113" s="19"/>
      <c r="E113" s="292">
        <v>0.2</v>
      </c>
      <c r="F113" s="291"/>
      <c r="G113" s="290">
        <v>0.2</v>
      </c>
      <c r="H113" s="291"/>
      <c r="I113" s="290"/>
      <c r="J113" s="291"/>
      <c r="K113" s="290">
        <v>0.2</v>
      </c>
      <c r="L113" s="291">
        <v>2</v>
      </c>
      <c r="M113" s="290">
        <v>2</v>
      </c>
      <c r="N113" s="291">
        <v>0</v>
      </c>
      <c r="O113" s="290">
        <v>2</v>
      </c>
      <c r="P113" s="291">
        <v>2</v>
      </c>
      <c r="Q113" s="299">
        <v>0</v>
      </c>
      <c r="R113" s="300">
        <v>1</v>
      </c>
      <c r="S113" s="301">
        <v>1</v>
      </c>
    </row>
    <row r="114" spans="1:19" ht="19.5" customHeight="1">
      <c r="A114" s="1"/>
      <c r="B114" s="15"/>
      <c r="C114" s="17"/>
      <c r="D114" s="18" t="s">
        <v>14</v>
      </c>
      <c r="E114" s="295"/>
      <c r="F114" s="296"/>
      <c r="G114" s="295">
        <v>0</v>
      </c>
      <c r="H114" s="296"/>
      <c r="I114" s="295"/>
      <c r="J114" s="296"/>
      <c r="K114" s="295">
        <v>0</v>
      </c>
      <c r="L114" s="296"/>
      <c r="M114" s="295"/>
      <c r="N114" s="296"/>
      <c r="O114" s="295">
        <v>0</v>
      </c>
      <c r="P114" s="296"/>
      <c r="Q114" s="302"/>
      <c r="R114" s="303"/>
      <c r="S114" s="298"/>
    </row>
    <row r="115" spans="1:19" ht="19.5" customHeight="1">
      <c r="A115" s="1"/>
      <c r="B115" s="15"/>
      <c r="C115" s="13" t="s">
        <v>53</v>
      </c>
      <c r="D115" s="27"/>
      <c r="E115" s="75">
        <f t="shared" ref="E115:S115" si="25">E107+E109+E111+E113</f>
        <v>11</v>
      </c>
      <c r="F115" s="75">
        <f t="shared" si="25"/>
        <v>0</v>
      </c>
      <c r="G115" s="75">
        <f>G107+G109+G111+G113</f>
        <v>11</v>
      </c>
      <c r="H115" s="75">
        <f t="shared" si="25"/>
        <v>0</v>
      </c>
      <c r="I115" s="75">
        <f t="shared" si="25"/>
        <v>0</v>
      </c>
      <c r="J115" s="75">
        <f t="shared" si="25"/>
        <v>0</v>
      </c>
      <c r="K115" s="75">
        <f t="shared" si="25"/>
        <v>11</v>
      </c>
      <c r="L115" s="75">
        <f t="shared" si="25"/>
        <v>131.5</v>
      </c>
      <c r="M115" s="75">
        <f t="shared" si="25"/>
        <v>132.80000000000001</v>
      </c>
      <c r="N115" s="75">
        <f t="shared" si="25"/>
        <v>0</v>
      </c>
      <c r="O115" s="75">
        <f t="shared" si="25"/>
        <v>131.5</v>
      </c>
      <c r="P115" s="75">
        <f t="shared" si="25"/>
        <v>107</v>
      </c>
      <c r="Q115" s="75">
        <f t="shared" si="25"/>
        <v>24.5</v>
      </c>
      <c r="R115" s="153">
        <f t="shared" si="25"/>
        <v>24</v>
      </c>
      <c r="S115" s="153">
        <f t="shared" si="25"/>
        <v>24</v>
      </c>
    </row>
    <row r="116" spans="1:19" ht="19.5" customHeight="1">
      <c r="A116" s="1"/>
      <c r="B116" s="17"/>
      <c r="C116" s="20"/>
      <c r="D116" s="21" t="s">
        <v>54</v>
      </c>
      <c r="E116" s="107">
        <f t="shared" ref="E116:S116" si="26">E112+E110+E108+E114</f>
        <v>0.9</v>
      </c>
      <c r="F116" s="107">
        <f t="shared" si="26"/>
        <v>0</v>
      </c>
      <c r="G116" s="107">
        <f t="shared" si="26"/>
        <v>0.9</v>
      </c>
      <c r="H116" s="107">
        <f t="shared" si="26"/>
        <v>0</v>
      </c>
      <c r="I116" s="107">
        <f t="shared" si="26"/>
        <v>0</v>
      </c>
      <c r="J116" s="107">
        <f t="shared" si="26"/>
        <v>0</v>
      </c>
      <c r="K116" s="107">
        <f t="shared" si="26"/>
        <v>0.9</v>
      </c>
      <c r="L116" s="107">
        <f t="shared" si="26"/>
        <v>42</v>
      </c>
      <c r="M116" s="107">
        <f t="shared" si="26"/>
        <v>42</v>
      </c>
      <c r="N116" s="107">
        <f t="shared" si="26"/>
        <v>0</v>
      </c>
      <c r="O116" s="107">
        <f t="shared" si="26"/>
        <v>42</v>
      </c>
      <c r="P116" s="107">
        <f t="shared" si="26"/>
        <v>42</v>
      </c>
      <c r="Q116" s="107">
        <f t="shared" si="26"/>
        <v>0</v>
      </c>
      <c r="R116" s="165">
        <f t="shared" si="26"/>
        <v>3</v>
      </c>
      <c r="S116" s="165">
        <f t="shared" si="26"/>
        <v>3</v>
      </c>
    </row>
    <row r="117" spans="1:19" ht="19.5" customHeight="1">
      <c r="A117" s="1"/>
      <c r="B117" s="15"/>
      <c r="C117" s="29" t="s">
        <v>50</v>
      </c>
      <c r="D117" s="19"/>
      <c r="E117" s="316">
        <v>2.7</v>
      </c>
      <c r="F117" s="317">
        <v>0.2</v>
      </c>
      <c r="G117" s="316">
        <v>2.9000000000000004</v>
      </c>
      <c r="H117" s="317"/>
      <c r="I117" s="316"/>
      <c r="J117" s="317"/>
      <c r="K117" s="316">
        <v>2.9000000000000004</v>
      </c>
      <c r="L117" s="317">
        <v>75.8</v>
      </c>
      <c r="M117" s="316">
        <v>70.599999999999994</v>
      </c>
      <c r="N117" s="317"/>
      <c r="O117" s="316">
        <v>70.599999999999994</v>
      </c>
      <c r="P117" s="317">
        <v>70.599999999999994</v>
      </c>
      <c r="Q117" s="317"/>
      <c r="R117" s="259">
        <v>25</v>
      </c>
      <c r="S117" s="260">
        <v>24</v>
      </c>
    </row>
    <row r="118" spans="1:19" ht="19.5" customHeight="1">
      <c r="A118" s="1"/>
      <c r="B118" s="15" t="s">
        <v>49</v>
      </c>
      <c r="C118" s="17"/>
      <c r="D118" s="18" t="s">
        <v>14</v>
      </c>
      <c r="E118" s="103"/>
      <c r="F118" s="102"/>
      <c r="G118" s="103">
        <v>0</v>
      </c>
      <c r="H118" s="102"/>
      <c r="I118" s="103"/>
      <c r="J118" s="102"/>
      <c r="K118" s="103">
        <v>0</v>
      </c>
      <c r="L118" s="102"/>
      <c r="M118" s="103"/>
      <c r="N118" s="102"/>
      <c r="O118" s="103">
        <v>0</v>
      </c>
      <c r="P118" s="102"/>
      <c r="Q118" s="102"/>
      <c r="R118" s="261"/>
      <c r="S118" s="180"/>
    </row>
    <row r="119" spans="1:19" ht="19.5" customHeight="1">
      <c r="A119" s="1"/>
      <c r="B119" s="15"/>
      <c r="C119" s="15" t="s">
        <v>32</v>
      </c>
      <c r="D119" s="19"/>
      <c r="E119" s="344">
        <v>39.299999999999997</v>
      </c>
      <c r="F119" s="345">
        <v>4.5999999999999996</v>
      </c>
      <c r="G119" s="344">
        <v>43.9</v>
      </c>
      <c r="H119" s="345">
        <v>0.5</v>
      </c>
      <c r="I119" s="344"/>
      <c r="J119" s="345">
        <v>0.5</v>
      </c>
      <c r="K119" s="344">
        <v>44.4</v>
      </c>
      <c r="L119" s="345">
        <v>660.2</v>
      </c>
      <c r="M119" s="344">
        <v>660.2</v>
      </c>
      <c r="N119" s="345"/>
      <c r="O119" s="344">
        <v>660.2</v>
      </c>
      <c r="P119" s="345">
        <v>572</v>
      </c>
      <c r="Q119" s="345">
        <v>88.2</v>
      </c>
      <c r="R119" s="346">
        <v>35</v>
      </c>
      <c r="S119" s="347">
        <v>35</v>
      </c>
    </row>
    <row r="120" spans="1:19" ht="19.5" customHeight="1">
      <c r="A120" s="1"/>
      <c r="B120" s="15"/>
      <c r="C120" s="17"/>
      <c r="D120" s="18" t="s">
        <v>14</v>
      </c>
      <c r="E120" s="220">
        <v>0.1</v>
      </c>
      <c r="F120" s="221"/>
      <c r="G120" s="220">
        <v>0.1</v>
      </c>
      <c r="H120" s="221"/>
      <c r="I120" s="220"/>
      <c r="J120" s="221"/>
      <c r="K120" s="220">
        <v>0.1</v>
      </c>
      <c r="L120" s="221"/>
      <c r="M120" s="220"/>
      <c r="N120" s="221"/>
      <c r="O120" s="220">
        <v>0</v>
      </c>
      <c r="P120" s="221"/>
      <c r="Q120" s="221"/>
      <c r="R120" s="222">
        <v>1</v>
      </c>
      <c r="S120" s="223">
        <v>1</v>
      </c>
    </row>
    <row r="121" spans="1:19" ht="19.5" customHeight="1">
      <c r="A121" s="1"/>
      <c r="B121" s="15"/>
      <c r="C121" s="15" t="s">
        <v>33</v>
      </c>
      <c r="D121" s="19"/>
      <c r="E121" s="290">
        <v>13</v>
      </c>
      <c r="F121" s="291"/>
      <c r="G121" s="290">
        <v>13</v>
      </c>
      <c r="H121" s="291"/>
      <c r="I121" s="290"/>
      <c r="J121" s="291"/>
      <c r="K121" s="290">
        <v>13</v>
      </c>
      <c r="L121" s="291">
        <v>121</v>
      </c>
      <c r="M121" s="290">
        <v>101</v>
      </c>
      <c r="N121" s="291">
        <v>20</v>
      </c>
      <c r="O121" s="292">
        <v>121</v>
      </c>
      <c r="P121" s="372">
        <v>110</v>
      </c>
      <c r="Q121" s="372">
        <v>11</v>
      </c>
      <c r="R121" s="293">
        <v>18</v>
      </c>
      <c r="S121" s="294">
        <v>18</v>
      </c>
    </row>
    <row r="122" spans="1:19" ht="19.5" customHeight="1">
      <c r="A122" s="1"/>
      <c r="B122" s="15"/>
      <c r="C122" s="17"/>
      <c r="D122" s="18" t="s">
        <v>14</v>
      </c>
      <c r="E122" s="295"/>
      <c r="F122" s="296"/>
      <c r="G122" s="295">
        <v>0</v>
      </c>
      <c r="H122" s="296"/>
      <c r="I122" s="295"/>
      <c r="J122" s="296"/>
      <c r="K122" s="295">
        <v>0</v>
      </c>
      <c r="L122" s="296"/>
      <c r="M122" s="295"/>
      <c r="N122" s="296"/>
      <c r="O122" s="295">
        <v>0</v>
      </c>
      <c r="P122" s="296"/>
      <c r="Q122" s="296"/>
      <c r="R122" s="297"/>
      <c r="S122" s="298"/>
    </row>
    <row r="123" spans="1:19" ht="19.5" customHeight="1">
      <c r="A123" s="1"/>
      <c r="B123" s="15"/>
      <c r="C123" s="13" t="s">
        <v>53</v>
      </c>
      <c r="D123" s="30"/>
      <c r="E123" s="75">
        <f t="shared" ref="E123:S123" si="27">E121+E119+E117</f>
        <v>55</v>
      </c>
      <c r="F123" s="75">
        <f t="shared" si="27"/>
        <v>4.8</v>
      </c>
      <c r="G123" s="75">
        <f t="shared" si="27"/>
        <v>59.8</v>
      </c>
      <c r="H123" s="75">
        <f t="shared" si="27"/>
        <v>0.5</v>
      </c>
      <c r="I123" s="75">
        <f t="shared" si="27"/>
        <v>0</v>
      </c>
      <c r="J123" s="75">
        <f t="shared" si="27"/>
        <v>0.5</v>
      </c>
      <c r="K123" s="75">
        <f t="shared" si="27"/>
        <v>60.3</v>
      </c>
      <c r="L123" s="75">
        <f t="shared" si="27"/>
        <v>857</v>
      </c>
      <c r="M123" s="75">
        <f t="shared" si="27"/>
        <v>831.80000000000007</v>
      </c>
      <c r="N123" s="75">
        <f t="shared" si="27"/>
        <v>20</v>
      </c>
      <c r="O123" s="75">
        <f t="shared" si="27"/>
        <v>851.80000000000007</v>
      </c>
      <c r="P123" s="75">
        <f t="shared" si="27"/>
        <v>752.6</v>
      </c>
      <c r="Q123" s="75">
        <f t="shared" si="27"/>
        <v>99.2</v>
      </c>
      <c r="R123" s="153">
        <f t="shared" si="27"/>
        <v>78</v>
      </c>
      <c r="S123" s="153">
        <f t="shared" si="27"/>
        <v>77</v>
      </c>
    </row>
    <row r="124" spans="1:19" ht="19.5" customHeight="1">
      <c r="A124" s="1"/>
      <c r="B124" s="17"/>
      <c r="C124" s="20"/>
      <c r="D124" s="21" t="s">
        <v>54</v>
      </c>
      <c r="E124" s="107">
        <f t="shared" ref="E124:S124" si="28">E122+E120+E118</f>
        <v>0.1</v>
      </c>
      <c r="F124" s="107">
        <f t="shared" si="28"/>
        <v>0</v>
      </c>
      <c r="G124" s="107">
        <f t="shared" si="28"/>
        <v>0.1</v>
      </c>
      <c r="H124" s="107">
        <f t="shared" si="28"/>
        <v>0</v>
      </c>
      <c r="I124" s="107">
        <f t="shared" si="28"/>
        <v>0</v>
      </c>
      <c r="J124" s="107">
        <f t="shared" si="28"/>
        <v>0</v>
      </c>
      <c r="K124" s="107">
        <f t="shared" si="28"/>
        <v>0.1</v>
      </c>
      <c r="L124" s="107">
        <f t="shared" si="28"/>
        <v>0</v>
      </c>
      <c r="M124" s="107">
        <f t="shared" si="28"/>
        <v>0</v>
      </c>
      <c r="N124" s="107">
        <f t="shared" si="28"/>
        <v>0</v>
      </c>
      <c r="O124" s="107">
        <f t="shared" si="28"/>
        <v>0</v>
      </c>
      <c r="P124" s="107">
        <f t="shared" si="28"/>
        <v>0</v>
      </c>
      <c r="Q124" s="107">
        <f t="shared" si="28"/>
        <v>0</v>
      </c>
      <c r="R124" s="165">
        <f t="shared" si="28"/>
        <v>1</v>
      </c>
      <c r="S124" s="165">
        <f t="shared" si="28"/>
        <v>1</v>
      </c>
    </row>
    <row r="125" spans="1:19" ht="7.5" customHeight="1">
      <c r="A125" s="1"/>
      <c r="B125" s="24"/>
      <c r="C125" s="25"/>
      <c r="D125" s="25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155"/>
      <c r="S125" s="164"/>
    </row>
    <row r="126" spans="1:19" ht="19.5" customHeight="1">
      <c r="A126" s="1"/>
      <c r="B126" s="29"/>
      <c r="C126" s="28" t="s">
        <v>58</v>
      </c>
      <c r="D126" s="19"/>
      <c r="E126" s="108">
        <f t="shared" ref="E126:S126" si="29">E123+E115+E105+E101</f>
        <v>181.3</v>
      </c>
      <c r="F126" s="108">
        <f t="shared" si="29"/>
        <v>7.1999999999999993</v>
      </c>
      <c r="G126" s="108">
        <f>G123+G115+G105+G101</f>
        <v>188.5</v>
      </c>
      <c r="H126" s="108">
        <f t="shared" si="29"/>
        <v>0.5</v>
      </c>
      <c r="I126" s="108">
        <f t="shared" si="29"/>
        <v>0</v>
      </c>
      <c r="J126" s="108">
        <f t="shared" si="29"/>
        <v>0.5</v>
      </c>
      <c r="K126" s="108">
        <f t="shared" si="29"/>
        <v>189</v>
      </c>
      <c r="L126" s="108">
        <f t="shared" si="29"/>
        <v>2898.1</v>
      </c>
      <c r="M126" s="108">
        <f t="shared" si="29"/>
        <v>2325.8753246753249</v>
      </c>
      <c r="N126" s="108">
        <f t="shared" si="29"/>
        <v>204.82467532467533</v>
      </c>
      <c r="O126" s="108">
        <f t="shared" si="29"/>
        <v>2529.4</v>
      </c>
      <c r="P126" s="108">
        <f t="shared" si="29"/>
        <v>2101.2571428571428</v>
      </c>
      <c r="Q126" s="108">
        <f t="shared" si="29"/>
        <v>428.14285714285711</v>
      </c>
      <c r="R126" s="166">
        <f t="shared" si="29"/>
        <v>361</v>
      </c>
      <c r="S126" s="166">
        <f t="shared" si="29"/>
        <v>360</v>
      </c>
    </row>
    <row r="127" spans="1:19" ht="19.5" customHeight="1">
      <c r="A127" s="1"/>
      <c r="B127" s="17"/>
      <c r="C127" s="20"/>
      <c r="D127" s="21" t="s">
        <v>14</v>
      </c>
      <c r="E127" s="76">
        <f t="shared" ref="E127:S127" si="30">E124+E116+E106+E102</f>
        <v>1.2</v>
      </c>
      <c r="F127" s="76">
        <f t="shared" si="30"/>
        <v>0</v>
      </c>
      <c r="G127" s="76">
        <f t="shared" si="30"/>
        <v>1.2</v>
      </c>
      <c r="H127" s="76">
        <f t="shared" si="30"/>
        <v>0</v>
      </c>
      <c r="I127" s="76">
        <f t="shared" si="30"/>
        <v>0</v>
      </c>
      <c r="J127" s="76">
        <f t="shared" si="30"/>
        <v>0</v>
      </c>
      <c r="K127" s="76">
        <f t="shared" si="30"/>
        <v>1.2</v>
      </c>
      <c r="L127" s="76">
        <f t="shared" si="30"/>
        <v>50.8</v>
      </c>
      <c r="M127" s="76">
        <f t="shared" si="30"/>
        <v>48.6</v>
      </c>
      <c r="N127" s="76">
        <f t="shared" si="30"/>
        <v>0</v>
      </c>
      <c r="O127" s="76">
        <f t="shared" si="30"/>
        <v>48.6</v>
      </c>
      <c r="P127" s="76">
        <f t="shared" si="30"/>
        <v>48.6</v>
      </c>
      <c r="Q127" s="76">
        <f t="shared" si="30"/>
        <v>0</v>
      </c>
      <c r="R127" s="154">
        <f t="shared" si="30"/>
        <v>7</v>
      </c>
      <c r="S127" s="154">
        <f t="shared" si="30"/>
        <v>7</v>
      </c>
    </row>
    <row r="128" spans="1:19" s="8" customFormat="1" ht="19.5" customHeight="1">
      <c r="A128" s="6"/>
      <c r="B128" s="31"/>
      <c r="C128" s="31"/>
      <c r="D128" s="31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67"/>
      <c r="S128" s="168"/>
    </row>
    <row r="129" spans="1:19" ht="19.5" customHeight="1">
      <c r="B129" s="20"/>
      <c r="C129" s="26" t="s">
        <v>199</v>
      </c>
      <c r="D129" s="20"/>
      <c r="E129" s="92"/>
      <c r="F129" s="93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159"/>
      <c r="S129" s="145" t="s">
        <v>0</v>
      </c>
    </row>
    <row r="130" spans="1:19" ht="19.5" customHeight="1">
      <c r="A130" s="1"/>
      <c r="B130" s="410" t="s">
        <v>72</v>
      </c>
      <c r="C130" s="411"/>
      <c r="D130" s="412"/>
      <c r="E130" s="416" t="s">
        <v>95</v>
      </c>
      <c r="F130" s="417"/>
      <c r="G130" s="418"/>
      <c r="H130" s="416" t="s">
        <v>94</v>
      </c>
      <c r="I130" s="417"/>
      <c r="J130" s="418"/>
      <c r="K130" s="83" t="s">
        <v>1</v>
      </c>
      <c r="L130" s="83" t="s">
        <v>2</v>
      </c>
      <c r="M130" s="416" t="s">
        <v>93</v>
      </c>
      <c r="N130" s="417"/>
      <c r="O130" s="418"/>
      <c r="P130" s="416" t="s">
        <v>92</v>
      </c>
      <c r="Q130" s="418"/>
      <c r="R130" s="423" t="s">
        <v>65</v>
      </c>
      <c r="S130" s="424"/>
    </row>
    <row r="131" spans="1:19" ht="19.5" customHeight="1">
      <c r="A131" s="1"/>
      <c r="B131" s="413"/>
      <c r="C131" s="414"/>
      <c r="D131" s="415"/>
      <c r="E131" s="84" t="s">
        <v>4</v>
      </c>
      <c r="F131" s="84" t="s">
        <v>5</v>
      </c>
      <c r="G131" s="84" t="s">
        <v>6</v>
      </c>
      <c r="H131" s="84" t="s">
        <v>7</v>
      </c>
      <c r="I131" s="84" t="s">
        <v>8</v>
      </c>
      <c r="J131" s="84" t="s">
        <v>9</v>
      </c>
      <c r="K131" s="85" t="s">
        <v>3</v>
      </c>
      <c r="L131" s="86" t="s">
        <v>3</v>
      </c>
      <c r="M131" s="84" t="s">
        <v>10</v>
      </c>
      <c r="N131" s="84" t="s">
        <v>11</v>
      </c>
      <c r="O131" s="84" t="s">
        <v>3</v>
      </c>
      <c r="P131" s="84" t="s">
        <v>12</v>
      </c>
      <c r="Q131" s="84" t="s">
        <v>13</v>
      </c>
      <c r="R131" s="146"/>
      <c r="S131" s="147" t="s">
        <v>73</v>
      </c>
    </row>
    <row r="132" spans="1:19" ht="19.5" customHeight="1">
      <c r="A132" s="1"/>
      <c r="B132" s="22" t="s">
        <v>42</v>
      </c>
      <c r="C132" s="24" t="s">
        <v>18</v>
      </c>
      <c r="D132" s="19"/>
      <c r="E132" s="224">
        <v>4.0999999999999996</v>
      </c>
      <c r="F132" s="225">
        <v>0.3</v>
      </c>
      <c r="G132" s="226">
        <v>4.3999999999999995</v>
      </c>
      <c r="H132" s="227"/>
      <c r="I132" s="228"/>
      <c r="J132" s="229"/>
      <c r="K132" s="230">
        <v>4.3999999999999995</v>
      </c>
      <c r="L132" s="227">
        <v>79.8</v>
      </c>
      <c r="M132" s="224">
        <v>29.04</v>
      </c>
      <c r="N132" s="225">
        <v>40.26</v>
      </c>
      <c r="O132" s="226">
        <v>69.3</v>
      </c>
      <c r="P132" s="94">
        <v>63.642857142857146</v>
      </c>
      <c r="Q132" s="226">
        <v>5.6571428571428566</v>
      </c>
      <c r="R132" s="231">
        <v>24</v>
      </c>
      <c r="S132" s="232">
        <v>24</v>
      </c>
    </row>
    <row r="133" spans="1:19" ht="19.5" customHeight="1">
      <c r="A133" s="1"/>
      <c r="B133" s="15"/>
      <c r="C133" s="24" t="s">
        <v>20</v>
      </c>
      <c r="D133" s="19"/>
      <c r="E133" s="79">
        <v>0.1</v>
      </c>
      <c r="F133" s="262"/>
      <c r="G133" s="78">
        <v>0.1</v>
      </c>
      <c r="H133" s="263"/>
      <c r="I133" s="79"/>
      <c r="J133" s="262"/>
      <c r="K133" s="78">
        <v>0.1</v>
      </c>
      <c r="L133" s="263"/>
      <c r="M133" s="79"/>
      <c r="N133" s="262"/>
      <c r="O133" s="78">
        <v>0</v>
      </c>
      <c r="P133" s="79"/>
      <c r="Q133" s="78"/>
      <c r="R133" s="185">
        <v>1</v>
      </c>
      <c r="S133" s="186">
        <v>1</v>
      </c>
    </row>
    <row r="134" spans="1:19" ht="19.5" customHeight="1">
      <c r="A134" s="1"/>
      <c r="B134" s="17"/>
      <c r="C134" s="32" t="s">
        <v>53</v>
      </c>
      <c r="D134" s="33"/>
      <c r="E134" s="110">
        <f t="shared" ref="E134:S134" si="31">SUM(E132:E133)</f>
        <v>4.1999999999999993</v>
      </c>
      <c r="F134" s="110">
        <f t="shared" si="31"/>
        <v>0.3</v>
      </c>
      <c r="G134" s="110">
        <f t="shared" si="31"/>
        <v>4.4999999999999991</v>
      </c>
      <c r="H134" s="110">
        <f t="shared" si="31"/>
        <v>0</v>
      </c>
      <c r="I134" s="110">
        <f t="shared" si="31"/>
        <v>0</v>
      </c>
      <c r="J134" s="110">
        <f t="shared" si="31"/>
        <v>0</v>
      </c>
      <c r="K134" s="110">
        <f t="shared" si="31"/>
        <v>4.4999999999999991</v>
      </c>
      <c r="L134" s="110">
        <f t="shared" si="31"/>
        <v>79.8</v>
      </c>
      <c r="M134" s="110">
        <f t="shared" si="31"/>
        <v>29.04</v>
      </c>
      <c r="N134" s="110">
        <f t="shared" si="31"/>
        <v>40.26</v>
      </c>
      <c r="O134" s="110">
        <f t="shared" si="31"/>
        <v>69.3</v>
      </c>
      <c r="P134" s="110">
        <f t="shared" si="31"/>
        <v>63.642857142857146</v>
      </c>
      <c r="Q134" s="110">
        <f t="shared" si="31"/>
        <v>5.6571428571428566</v>
      </c>
      <c r="R134" s="170">
        <f t="shared" si="31"/>
        <v>25</v>
      </c>
      <c r="S134" s="170">
        <f t="shared" si="31"/>
        <v>25</v>
      </c>
    </row>
    <row r="135" spans="1:19" ht="19.5" customHeight="1">
      <c r="A135" s="1"/>
      <c r="B135" s="23" t="s">
        <v>43</v>
      </c>
      <c r="C135" s="24" t="s">
        <v>21</v>
      </c>
      <c r="D135" s="19"/>
      <c r="E135" s="79">
        <v>7.3</v>
      </c>
      <c r="F135" s="262">
        <v>0.3</v>
      </c>
      <c r="G135" s="78">
        <v>7.6</v>
      </c>
      <c r="H135" s="263"/>
      <c r="I135" s="79"/>
      <c r="J135" s="262"/>
      <c r="K135" s="78">
        <v>7.6</v>
      </c>
      <c r="L135" s="263">
        <v>130.1</v>
      </c>
      <c r="M135" s="79">
        <v>110.5</v>
      </c>
      <c r="N135" s="262">
        <v>0</v>
      </c>
      <c r="O135" s="78">
        <v>110.5</v>
      </c>
      <c r="P135" s="79">
        <v>110.5</v>
      </c>
      <c r="Q135" s="78">
        <v>0</v>
      </c>
      <c r="R135" s="185">
        <v>60</v>
      </c>
      <c r="S135" s="186">
        <v>60</v>
      </c>
    </row>
    <row r="136" spans="1:19" ht="19.5" customHeight="1">
      <c r="A136" s="1"/>
      <c r="B136" s="17"/>
      <c r="C136" s="32" t="s">
        <v>53</v>
      </c>
      <c r="D136" s="33"/>
      <c r="E136" s="110">
        <f t="shared" ref="E136:S136" si="32">E135</f>
        <v>7.3</v>
      </c>
      <c r="F136" s="110">
        <f t="shared" si="32"/>
        <v>0.3</v>
      </c>
      <c r="G136" s="110">
        <f t="shared" si="32"/>
        <v>7.6</v>
      </c>
      <c r="H136" s="110">
        <f t="shared" si="32"/>
        <v>0</v>
      </c>
      <c r="I136" s="110">
        <f t="shared" si="32"/>
        <v>0</v>
      </c>
      <c r="J136" s="110">
        <f t="shared" si="32"/>
        <v>0</v>
      </c>
      <c r="K136" s="110">
        <f t="shared" si="32"/>
        <v>7.6</v>
      </c>
      <c r="L136" s="110">
        <f t="shared" si="32"/>
        <v>130.1</v>
      </c>
      <c r="M136" s="110">
        <f t="shared" si="32"/>
        <v>110.5</v>
      </c>
      <c r="N136" s="110">
        <f t="shared" si="32"/>
        <v>0</v>
      </c>
      <c r="O136" s="110">
        <f t="shared" si="32"/>
        <v>110.5</v>
      </c>
      <c r="P136" s="110">
        <f t="shared" si="32"/>
        <v>110.5</v>
      </c>
      <c r="Q136" s="110">
        <f t="shared" si="32"/>
        <v>0</v>
      </c>
      <c r="R136" s="170">
        <f t="shared" si="32"/>
        <v>60</v>
      </c>
      <c r="S136" s="170">
        <f t="shared" si="32"/>
        <v>60</v>
      </c>
    </row>
    <row r="137" spans="1:19" ht="19.5" customHeight="1">
      <c r="A137" s="1"/>
      <c r="B137" s="15"/>
      <c r="C137" s="24" t="s">
        <v>28</v>
      </c>
      <c r="D137" s="19"/>
      <c r="E137" s="79">
        <v>1.4</v>
      </c>
      <c r="F137" s="262"/>
      <c r="G137" s="78">
        <v>1.4</v>
      </c>
      <c r="H137" s="263"/>
      <c r="I137" s="79"/>
      <c r="J137" s="262"/>
      <c r="K137" s="78">
        <v>1.4</v>
      </c>
      <c r="L137" s="263">
        <v>14</v>
      </c>
      <c r="M137" s="79">
        <v>14</v>
      </c>
      <c r="N137" s="262">
        <v>0</v>
      </c>
      <c r="O137" s="78">
        <v>14</v>
      </c>
      <c r="P137" s="79">
        <v>14</v>
      </c>
      <c r="Q137" s="78">
        <v>0</v>
      </c>
      <c r="R137" s="185">
        <v>10</v>
      </c>
      <c r="S137" s="186">
        <v>10</v>
      </c>
    </row>
    <row r="138" spans="1:19" ht="19.5" customHeight="1">
      <c r="A138" s="1"/>
      <c r="B138" s="15" t="s">
        <v>46</v>
      </c>
      <c r="C138" s="24" t="s">
        <v>30</v>
      </c>
      <c r="D138" s="19"/>
      <c r="E138" s="281">
        <v>1.1000000000000001</v>
      </c>
      <c r="F138" s="304"/>
      <c r="G138" s="305">
        <v>1.1000000000000001</v>
      </c>
      <c r="H138" s="306"/>
      <c r="I138" s="281"/>
      <c r="J138" s="304"/>
      <c r="K138" s="305">
        <v>1.1000000000000001</v>
      </c>
      <c r="L138" s="306">
        <v>12</v>
      </c>
      <c r="M138" s="281">
        <v>12</v>
      </c>
      <c r="N138" s="304">
        <v>0</v>
      </c>
      <c r="O138" s="305">
        <v>12</v>
      </c>
      <c r="P138" s="281">
        <v>12</v>
      </c>
      <c r="Q138" s="305">
        <v>0</v>
      </c>
      <c r="R138" s="307">
        <v>2</v>
      </c>
      <c r="S138" s="308">
        <v>2</v>
      </c>
    </row>
    <row r="139" spans="1:19" ht="19.5" customHeight="1">
      <c r="A139" s="1"/>
      <c r="B139" s="23"/>
      <c r="C139" s="24" t="s">
        <v>150</v>
      </c>
      <c r="D139" s="19"/>
      <c r="E139" s="67">
        <v>1.3</v>
      </c>
      <c r="F139" s="320"/>
      <c r="G139" s="68">
        <v>1.3</v>
      </c>
      <c r="H139" s="321"/>
      <c r="I139" s="67"/>
      <c r="J139" s="320"/>
      <c r="K139" s="68">
        <v>1.3</v>
      </c>
      <c r="L139" s="321">
        <v>10</v>
      </c>
      <c r="M139" s="67">
        <v>10</v>
      </c>
      <c r="N139" s="320"/>
      <c r="O139" s="68">
        <v>10</v>
      </c>
      <c r="P139" s="67">
        <v>10</v>
      </c>
      <c r="Q139" s="68"/>
      <c r="R139" s="178">
        <v>2</v>
      </c>
      <c r="S139" s="179">
        <v>2</v>
      </c>
    </row>
    <row r="140" spans="1:19" ht="19.5" customHeight="1">
      <c r="A140" s="1"/>
      <c r="B140" s="15"/>
      <c r="C140" s="24" t="s">
        <v>39</v>
      </c>
      <c r="D140" s="19"/>
      <c r="E140" s="67">
        <v>2.9</v>
      </c>
      <c r="F140" s="320"/>
      <c r="G140" s="68">
        <v>2.9</v>
      </c>
      <c r="H140" s="321"/>
      <c r="I140" s="67"/>
      <c r="J140" s="320"/>
      <c r="K140" s="68">
        <v>2.9</v>
      </c>
      <c r="L140" s="321">
        <v>15.8</v>
      </c>
      <c r="M140" s="67">
        <v>15.8</v>
      </c>
      <c r="N140" s="320"/>
      <c r="O140" s="68">
        <v>15.8</v>
      </c>
      <c r="P140" s="67">
        <v>12</v>
      </c>
      <c r="Q140" s="68">
        <v>3.8</v>
      </c>
      <c r="R140" s="178">
        <v>9</v>
      </c>
      <c r="S140" s="179">
        <v>9</v>
      </c>
    </row>
    <row r="141" spans="1:19" ht="19.5" customHeight="1">
      <c r="A141" s="1"/>
      <c r="B141" s="36"/>
      <c r="C141" s="32" t="s">
        <v>53</v>
      </c>
      <c r="D141" s="34"/>
      <c r="E141" s="110">
        <f>SUM(E137:E140)</f>
        <v>6.6999999999999993</v>
      </c>
      <c r="F141" s="110">
        <f t="shared" ref="F141:S141" si="33">SUM(F137:F140)</f>
        <v>0</v>
      </c>
      <c r="G141" s="110">
        <f>SUM(G137:G140)</f>
        <v>6.6999999999999993</v>
      </c>
      <c r="H141" s="110">
        <f t="shared" si="33"/>
        <v>0</v>
      </c>
      <c r="I141" s="110">
        <f t="shared" si="33"/>
        <v>0</v>
      </c>
      <c r="J141" s="110">
        <f t="shared" si="33"/>
        <v>0</v>
      </c>
      <c r="K141" s="110">
        <f t="shared" si="33"/>
        <v>6.6999999999999993</v>
      </c>
      <c r="L141" s="110">
        <f t="shared" si="33"/>
        <v>51.8</v>
      </c>
      <c r="M141" s="110">
        <f t="shared" si="33"/>
        <v>51.8</v>
      </c>
      <c r="N141" s="110">
        <f t="shared" si="33"/>
        <v>0</v>
      </c>
      <c r="O141" s="110">
        <f t="shared" si="33"/>
        <v>51.8</v>
      </c>
      <c r="P141" s="110">
        <f t="shared" si="33"/>
        <v>48</v>
      </c>
      <c r="Q141" s="110">
        <f t="shared" si="33"/>
        <v>3.8</v>
      </c>
      <c r="R141" s="170">
        <f t="shared" si="33"/>
        <v>23</v>
      </c>
      <c r="S141" s="170">
        <f t="shared" si="33"/>
        <v>23</v>
      </c>
    </row>
    <row r="142" spans="1:19" ht="19.5" customHeight="1">
      <c r="A142" s="1"/>
      <c r="B142" s="15"/>
      <c r="C142" s="24" t="s">
        <v>50</v>
      </c>
      <c r="D142" s="19"/>
      <c r="E142" s="67">
        <v>11.8</v>
      </c>
      <c r="F142" s="320">
        <v>0.2</v>
      </c>
      <c r="G142" s="68">
        <v>12</v>
      </c>
      <c r="H142" s="321"/>
      <c r="I142" s="67"/>
      <c r="J142" s="320"/>
      <c r="K142" s="68">
        <v>12</v>
      </c>
      <c r="L142" s="263">
        <v>205.7</v>
      </c>
      <c r="M142" s="79">
        <v>205.7</v>
      </c>
      <c r="N142" s="262"/>
      <c r="O142" s="78">
        <v>205.7</v>
      </c>
      <c r="P142" s="79">
        <v>175.7</v>
      </c>
      <c r="Q142" s="78">
        <v>30</v>
      </c>
      <c r="R142" s="185">
        <v>48</v>
      </c>
      <c r="S142" s="186">
        <v>43</v>
      </c>
    </row>
    <row r="143" spans="1:19" ht="19.5" customHeight="1">
      <c r="A143" s="1"/>
      <c r="B143" s="15" t="s">
        <v>49</v>
      </c>
      <c r="C143" s="24" t="s">
        <v>32</v>
      </c>
      <c r="D143" s="19"/>
      <c r="E143" s="348">
        <v>15.6</v>
      </c>
      <c r="F143" s="349"/>
      <c r="G143" s="350">
        <v>15.6</v>
      </c>
      <c r="H143" s="351">
        <v>0.3</v>
      </c>
      <c r="I143" s="348"/>
      <c r="J143" s="349">
        <v>0.3</v>
      </c>
      <c r="K143" s="350">
        <v>15.9</v>
      </c>
      <c r="L143" s="351">
        <v>265.3</v>
      </c>
      <c r="M143" s="348">
        <v>265.3</v>
      </c>
      <c r="N143" s="349"/>
      <c r="O143" s="350">
        <v>265.3</v>
      </c>
      <c r="P143" s="348">
        <v>203.2</v>
      </c>
      <c r="Q143" s="350">
        <v>62.1</v>
      </c>
      <c r="R143" s="352">
        <v>11</v>
      </c>
      <c r="S143" s="353">
        <v>11</v>
      </c>
    </row>
    <row r="144" spans="1:19" ht="19.5" customHeight="1">
      <c r="A144" s="1"/>
      <c r="B144" s="15"/>
      <c r="C144" s="24" t="s">
        <v>33</v>
      </c>
      <c r="D144" s="19"/>
      <c r="E144" s="279">
        <v>2</v>
      </c>
      <c r="F144" s="373"/>
      <c r="G144" s="280">
        <v>2</v>
      </c>
      <c r="H144" s="374"/>
      <c r="I144" s="279"/>
      <c r="J144" s="373"/>
      <c r="K144" s="280">
        <v>2</v>
      </c>
      <c r="L144" s="374">
        <v>14</v>
      </c>
      <c r="M144" s="279">
        <v>14</v>
      </c>
      <c r="N144" s="373"/>
      <c r="O144" s="305">
        <v>14</v>
      </c>
      <c r="P144" s="281">
        <v>14</v>
      </c>
      <c r="Q144" s="305"/>
      <c r="R144" s="285">
        <v>8</v>
      </c>
      <c r="S144" s="314">
        <v>8</v>
      </c>
    </row>
    <row r="145" spans="1:19" ht="19.5" customHeight="1">
      <c r="A145" s="1"/>
      <c r="B145" s="17"/>
      <c r="C145" s="32" t="s">
        <v>53</v>
      </c>
      <c r="D145" s="34"/>
      <c r="E145" s="110">
        <f t="shared" ref="E145:S145" si="34">SUM(E142:E144)</f>
        <v>29.4</v>
      </c>
      <c r="F145" s="110">
        <f t="shared" si="34"/>
        <v>0.2</v>
      </c>
      <c r="G145" s="110">
        <f t="shared" si="34"/>
        <v>29.6</v>
      </c>
      <c r="H145" s="110">
        <f t="shared" si="34"/>
        <v>0.3</v>
      </c>
      <c r="I145" s="110">
        <f t="shared" si="34"/>
        <v>0</v>
      </c>
      <c r="J145" s="110">
        <f t="shared" si="34"/>
        <v>0.3</v>
      </c>
      <c r="K145" s="110">
        <f t="shared" si="34"/>
        <v>29.9</v>
      </c>
      <c r="L145" s="110">
        <f t="shared" si="34"/>
        <v>485</v>
      </c>
      <c r="M145" s="110">
        <f t="shared" si="34"/>
        <v>485</v>
      </c>
      <c r="N145" s="110">
        <f t="shared" si="34"/>
        <v>0</v>
      </c>
      <c r="O145" s="110">
        <f t="shared" si="34"/>
        <v>485</v>
      </c>
      <c r="P145" s="110">
        <f t="shared" si="34"/>
        <v>392.9</v>
      </c>
      <c r="Q145" s="110">
        <f t="shared" si="34"/>
        <v>92.1</v>
      </c>
      <c r="R145" s="170">
        <f t="shared" si="34"/>
        <v>67</v>
      </c>
      <c r="S145" s="170">
        <f t="shared" si="34"/>
        <v>62</v>
      </c>
    </row>
    <row r="146" spans="1:19" ht="7.5" customHeight="1">
      <c r="A146" s="1"/>
      <c r="B146" s="24"/>
      <c r="C146" s="25"/>
      <c r="D146" s="25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155"/>
      <c r="S146" s="164"/>
    </row>
    <row r="147" spans="1:19" ht="19.5" customHeight="1">
      <c r="A147" s="1"/>
      <c r="B147" s="24"/>
      <c r="C147" s="25" t="s">
        <v>58</v>
      </c>
      <c r="D147" s="19"/>
      <c r="E147" s="90">
        <f t="shared" ref="E147:S147" si="35">E134+E136+E141+E145</f>
        <v>47.599999999999994</v>
      </c>
      <c r="F147" s="90">
        <f t="shared" si="35"/>
        <v>0.8</v>
      </c>
      <c r="G147" s="90">
        <f>G134+G136+G141+G145</f>
        <v>48.4</v>
      </c>
      <c r="H147" s="90">
        <f t="shared" si="35"/>
        <v>0.3</v>
      </c>
      <c r="I147" s="90">
        <f t="shared" si="35"/>
        <v>0</v>
      </c>
      <c r="J147" s="90">
        <f t="shared" si="35"/>
        <v>0.3</v>
      </c>
      <c r="K147" s="90">
        <f t="shared" si="35"/>
        <v>48.699999999999996</v>
      </c>
      <c r="L147" s="90">
        <f t="shared" si="35"/>
        <v>746.7</v>
      </c>
      <c r="M147" s="90">
        <f t="shared" si="35"/>
        <v>676.33999999999992</v>
      </c>
      <c r="N147" s="90">
        <f t="shared" si="35"/>
        <v>40.26</v>
      </c>
      <c r="O147" s="90">
        <f t="shared" si="35"/>
        <v>716.6</v>
      </c>
      <c r="P147" s="90">
        <f t="shared" si="35"/>
        <v>615.04285714285709</v>
      </c>
      <c r="Q147" s="90">
        <f t="shared" si="35"/>
        <v>101.55714285714285</v>
      </c>
      <c r="R147" s="156">
        <f t="shared" si="35"/>
        <v>175</v>
      </c>
      <c r="S147" s="156">
        <f t="shared" si="35"/>
        <v>170</v>
      </c>
    </row>
    <row r="148" spans="1:19" ht="18.75" customHeight="1">
      <c r="A148" s="1"/>
      <c r="B148" s="13"/>
      <c r="C148" s="13"/>
      <c r="D148" s="13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144"/>
      <c r="S148" s="144"/>
    </row>
    <row r="149" spans="1:19" ht="19.5" customHeight="1">
      <c r="A149" s="1"/>
      <c r="B149" s="20"/>
      <c r="C149" s="26" t="s">
        <v>78</v>
      </c>
      <c r="D149" s="20"/>
      <c r="E149" s="81"/>
      <c r="F149" s="81"/>
      <c r="G149" s="81"/>
      <c r="H149" s="80"/>
      <c r="I149" s="81"/>
      <c r="J149" s="81"/>
      <c r="K149" s="80"/>
      <c r="L149" s="80"/>
      <c r="M149" s="81"/>
      <c r="N149" s="81"/>
      <c r="O149" s="81"/>
      <c r="P149" s="81"/>
      <c r="Q149" s="81"/>
      <c r="R149" s="159"/>
      <c r="S149" s="145" t="s">
        <v>0</v>
      </c>
    </row>
    <row r="150" spans="1:19" ht="19.5" customHeight="1">
      <c r="A150" s="1"/>
      <c r="B150" s="410" t="s">
        <v>72</v>
      </c>
      <c r="C150" s="411"/>
      <c r="D150" s="412"/>
      <c r="E150" s="416" t="s">
        <v>95</v>
      </c>
      <c r="F150" s="417"/>
      <c r="G150" s="418"/>
      <c r="H150" s="416" t="s">
        <v>94</v>
      </c>
      <c r="I150" s="417"/>
      <c r="J150" s="418"/>
      <c r="K150" s="83" t="s">
        <v>1</v>
      </c>
      <c r="L150" s="83" t="s">
        <v>2</v>
      </c>
      <c r="M150" s="416" t="s">
        <v>93</v>
      </c>
      <c r="N150" s="417"/>
      <c r="O150" s="418"/>
      <c r="P150" s="416" t="s">
        <v>92</v>
      </c>
      <c r="Q150" s="418"/>
      <c r="R150" s="423" t="s">
        <v>65</v>
      </c>
      <c r="S150" s="424"/>
    </row>
    <row r="151" spans="1:19" ht="19.5" customHeight="1">
      <c r="A151" s="1"/>
      <c r="B151" s="413"/>
      <c r="C151" s="414"/>
      <c r="D151" s="415"/>
      <c r="E151" s="84" t="s">
        <v>4</v>
      </c>
      <c r="F151" s="84" t="s">
        <v>5</v>
      </c>
      <c r="G151" s="84" t="s">
        <v>6</v>
      </c>
      <c r="H151" s="84" t="s">
        <v>7</v>
      </c>
      <c r="I151" s="84" t="s">
        <v>8</v>
      </c>
      <c r="J151" s="84" t="s">
        <v>9</v>
      </c>
      <c r="K151" s="85" t="s">
        <v>3</v>
      </c>
      <c r="L151" s="86" t="s">
        <v>3</v>
      </c>
      <c r="M151" s="84" t="s">
        <v>10</v>
      </c>
      <c r="N151" s="84" t="s">
        <v>11</v>
      </c>
      <c r="O151" s="84" t="s">
        <v>3</v>
      </c>
      <c r="P151" s="84" t="s">
        <v>12</v>
      </c>
      <c r="Q151" s="84" t="s">
        <v>13</v>
      </c>
      <c r="R151" s="146"/>
      <c r="S151" s="147" t="s">
        <v>73</v>
      </c>
    </row>
    <row r="152" spans="1:19" ht="19.5" customHeight="1">
      <c r="A152" s="1"/>
      <c r="B152" s="23" t="s">
        <v>49</v>
      </c>
      <c r="C152" s="24" t="s">
        <v>32</v>
      </c>
      <c r="D152" s="16"/>
      <c r="E152" s="350"/>
      <c r="F152" s="348"/>
      <c r="G152" s="350">
        <v>0</v>
      </c>
      <c r="H152" s="348">
        <v>0.1</v>
      </c>
      <c r="I152" s="350"/>
      <c r="J152" s="348">
        <v>0.1</v>
      </c>
      <c r="K152" s="350">
        <v>0.1</v>
      </c>
      <c r="L152" s="348">
        <v>1</v>
      </c>
      <c r="M152" s="350">
        <v>1</v>
      </c>
      <c r="N152" s="348"/>
      <c r="O152" s="350">
        <v>1</v>
      </c>
      <c r="P152" s="348">
        <v>1</v>
      </c>
      <c r="Q152" s="350"/>
      <c r="R152" s="352">
        <v>1</v>
      </c>
      <c r="S152" s="353">
        <v>1</v>
      </c>
    </row>
    <row r="153" spans="1:19" ht="19.5" customHeight="1">
      <c r="A153" s="1"/>
      <c r="B153" s="15"/>
      <c r="C153" s="35" t="s">
        <v>53</v>
      </c>
      <c r="D153" s="34"/>
      <c r="E153" s="89">
        <f t="shared" ref="E153:S153" si="36">E152</f>
        <v>0</v>
      </c>
      <c r="F153" s="89">
        <f t="shared" si="36"/>
        <v>0</v>
      </c>
      <c r="G153" s="89">
        <f t="shared" si="36"/>
        <v>0</v>
      </c>
      <c r="H153" s="89">
        <f t="shared" si="36"/>
        <v>0.1</v>
      </c>
      <c r="I153" s="89">
        <f t="shared" si="36"/>
        <v>0</v>
      </c>
      <c r="J153" s="89">
        <f t="shared" si="36"/>
        <v>0.1</v>
      </c>
      <c r="K153" s="89">
        <f t="shared" si="36"/>
        <v>0.1</v>
      </c>
      <c r="L153" s="89">
        <f t="shared" si="36"/>
        <v>1</v>
      </c>
      <c r="M153" s="89">
        <f t="shared" si="36"/>
        <v>1</v>
      </c>
      <c r="N153" s="89">
        <f t="shared" si="36"/>
        <v>0</v>
      </c>
      <c r="O153" s="89">
        <f t="shared" si="36"/>
        <v>1</v>
      </c>
      <c r="P153" s="89">
        <f t="shared" si="36"/>
        <v>1</v>
      </c>
      <c r="Q153" s="89">
        <f t="shared" si="36"/>
        <v>0</v>
      </c>
      <c r="R153" s="157">
        <f t="shared" si="36"/>
        <v>1</v>
      </c>
      <c r="S153" s="157">
        <f t="shared" si="36"/>
        <v>1</v>
      </c>
    </row>
    <row r="154" spans="1:19" ht="7.5" customHeight="1">
      <c r="A154" s="1"/>
      <c r="B154" s="24"/>
      <c r="C154" s="25"/>
      <c r="D154" s="25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155"/>
      <c r="S154" s="164"/>
    </row>
    <row r="155" spans="1:19" ht="19.5" customHeight="1">
      <c r="A155" s="1"/>
      <c r="B155" s="24"/>
      <c r="C155" s="25" t="s">
        <v>37</v>
      </c>
      <c r="D155" s="19"/>
      <c r="E155" s="111">
        <f t="shared" ref="E155:S155" si="37">E153</f>
        <v>0</v>
      </c>
      <c r="F155" s="111">
        <f t="shared" si="37"/>
        <v>0</v>
      </c>
      <c r="G155" s="111">
        <f t="shared" si="37"/>
        <v>0</v>
      </c>
      <c r="H155" s="111">
        <f t="shared" si="37"/>
        <v>0.1</v>
      </c>
      <c r="I155" s="111">
        <f t="shared" si="37"/>
        <v>0</v>
      </c>
      <c r="J155" s="111">
        <f t="shared" si="37"/>
        <v>0.1</v>
      </c>
      <c r="K155" s="111">
        <f t="shared" si="37"/>
        <v>0.1</v>
      </c>
      <c r="L155" s="111">
        <f t="shared" si="37"/>
        <v>1</v>
      </c>
      <c r="M155" s="111">
        <f t="shared" si="37"/>
        <v>1</v>
      </c>
      <c r="N155" s="111">
        <f t="shared" si="37"/>
        <v>0</v>
      </c>
      <c r="O155" s="111">
        <f t="shared" si="37"/>
        <v>1</v>
      </c>
      <c r="P155" s="111">
        <f t="shared" si="37"/>
        <v>1</v>
      </c>
      <c r="Q155" s="111">
        <f t="shared" si="37"/>
        <v>0</v>
      </c>
      <c r="R155" s="171">
        <f>R153</f>
        <v>1</v>
      </c>
      <c r="S155" s="171">
        <f t="shared" si="37"/>
        <v>1</v>
      </c>
    </row>
    <row r="156" spans="1:19" ht="19.5" customHeight="1">
      <c r="A156" s="1"/>
      <c r="B156" s="13"/>
      <c r="C156" s="13"/>
      <c r="D156" s="28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144"/>
      <c r="S156" s="144"/>
    </row>
    <row r="157" spans="1:19" ht="19.5" customHeight="1">
      <c r="B157" s="20"/>
      <c r="C157" s="26" t="s">
        <v>79</v>
      </c>
      <c r="D157" s="31"/>
      <c r="E157" s="81"/>
      <c r="F157" s="81"/>
      <c r="G157" s="81"/>
      <c r="H157" s="80"/>
      <c r="I157" s="81"/>
      <c r="J157" s="81"/>
      <c r="K157" s="80"/>
      <c r="L157" s="80"/>
      <c r="M157" s="81"/>
      <c r="N157" s="81"/>
      <c r="O157" s="81"/>
      <c r="P157" s="81"/>
      <c r="Q157" s="81"/>
      <c r="R157" s="144"/>
      <c r="S157" s="145" t="s">
        <v>0</v>
      </c>
    </row>
    <row r="158" spans="1:19" ht="19.5" customHeight="1">
      <c r="A158" s="1"/>
      <c r="B158" s="410" t="s">
        <v>72</v>
      </c>
      <c r="C158" s="411"/>
      <c r="D158" s="412"/>
      <c r="E158" s="416" t="s">
        <v>57</v>
      </c>
      <c r="F158" s="417"/>
      <c r="G158" s="418"/>
      <c r="H158" s="416" t="s">
        <v>56</v>
      </c>
      <c r="I158" s="417"/>
      <c r="J158" s="418"/>
      <c r="K158" s="83" t="s">
        <v>1</v>
      </c>
      <c r="L158" s="83" t="s">
        <v>2</v>
      </c>
      <c r="M158" s="416" t="s">
        <v>74</v>
      </c>
      <c r="N158" s="417"/>
      <c r="O158" s="418"/>
      <c r="P158" s="416" t="s">
        <v>75</v>
      </c>
      <c r="Q158" s="418"/>
      <c r="R158" s="423" t="s">
        <v>65</v>
      </c>
      <c r="S158" s="424"/>
    </row>
    <row r="159" spans="1:19" ht="19.5" customHeight="1">
      <c r="A159" s="1"/>
      <c r="B159" s="413"/>
      <c r="C159" s="414"/>
      <c r="D159" s="415"/>
      <c r="E159" s="84" t="s">
        <v>4</v>
      </c>
      <c r="F159" s="84" t="s">
        <v>5</v>
      </c>
      <c r="G159" s="84" t="s">
        <v>6</v>
      </c>
      <c r="H159" s="84" t="s">
        <v>7</v>
      </c>
      <c r="I159" s="84" t="s">
        <v>8</v>
      </c>
      <c r="J159" s="84" t="s">
        <v>9</v>
      </c>
      <c r="K159" s="85" t="s">
        <v>3</v>
      </c>
      <c r="L159" s="86" t="s">
        <v>3</v>
      </c>
      <c r="M159" s="84" t="s">
        <v>10</v>
      </c>
      <c r="N159" s="84" t="s">
        <v>11</v>
      </c>
      <c r="O159" s="84" t="s">
        <v>3</v>
      </c>
      <c r="P159" s="84" t="s">
        <v>12</v>
      </c>
      <c r="Q159" s="84" t="s">
        <v>13</v>
      </c>
      <c r="R159" s="146"/>
      <c r="S159" s="147" t="s">
        <v>73</v>
      </c>
    </row>
    <row r="160" spans="1:19" ht="19.5" customHeight="1">
      <c r="A160" s="1"/>
      <c r="B160" s="22"/>
      <c r="C160" s="15" t="s">
        <v>18</v>
      </c>
      <c r="D160" s="19"/>
      <c r="E160" s="100">
        <v>0.3</v>
      </c>
      <c r="F160" s="101"/>
      <c r="G160" s="100">
        <v>0.3</v>
      </c>
      <c r="H160" s="101"/>
      <c r="I160" s="100"/>
      <c r="J160" s="101"/>
      <c r="K160" s="100">
        <v>0.3</v>
      </c>
      <c r="L160" s="101">
        <v>6</v>
      </c>
      <c r="M160" s="100">
        <v>2</v>
      </c>
      <c r="N160" s="101">
        <v>3.4</v>
      </c>
      <c r="O160" s="100">
        <v>5.4</v>
      </c>
      <c r="P160" s="101">
        <v>5.4</v>
      </c>
      <c r="Q160" s="100">
        <v>0</v>
      </c>
      <c r="R160" s="183">
        <v>2</v>
      </c>
      <c r="S160" s="184">
        <v>2</v>
      </c>
    </row>
    <row r="161" spans="1:19" ht="19.5" customHeight="1">
      <c r="A161" s="1"/>
      <c r="B161" s="23" t="s">
        <v>42</v>
      </c>
      <c r="C161" s="17"/>
      <c r="D161" s="18" t="s">
        <v>14</v>
      </c>
      <c r="E161" s="77"/>
      <c r="F161" s="99"/>
      <c r="G161" s="77"/>
      <c r="H161" s="99"/>
      <c r="I161" s="77"/>
      <c r="J161" s="99"/>
      <c r="K161" s="77"/>
      <c r="L161" s="99"/>
      <c r="M161" s="77"/>
      <c r="N161" s="99"/>
      <c r="O161" s="77"/>
      <c r="P161" s="99"/>
      <c r="Q161" s="77"/>
      <c r="R161" s="162"/>
      <c r="S161" s="172"/>
    </row>
    <row r="162" spans="1:19" ht="19.5" customHeight="1">
      <c r="A162" s="1"/>
      <c r="B162" s="15"/>
      <c r="C162" s="13" t="s">
        <v>3</v>
      </c>
      <c r="D162" s="19"/>
      <c r="E162" s="75">
        <f t="shared" ref="E162:S162" si="38">E160</f>
        <v>0.3</v>
      </c>
      <c r="F162" s="75">
        <f t="shared" si="38"/>
        <v>0</v>
      </c>
      <c r="G162" s="75">
        <f t="shared" si="38"/>
        <v>0.3</v>
      </c>
      <c r="H162" s="75">
        <f t="shared" si="38"/>
        <v>0</v>
      </c>
      <c r="I162" s="75">
        <f t="shared" si="38"/>
        <v>0</v>
      </c>
      <c r="J162" s="75">
        <f t="shared" si="38"/>
        <v>0</v>
      </c>
      <c r="K162" s="75">
        <f t="shared" si="38"/>
        <v>0.3</v>
      </c>
      <c r="L162" s="75">
        <f t="shared" si="38"/>
        <v>6</v>
      </c>
      <c r="M162" s="75">
        <f t="shared" si="38"/>
        <v>2</v>
      </c>
      <c r="N162" s="75">
        <f t="shared" si="38"/>
        <v>3.4</v>
      </c>
      <c r="O162" s="75">
        <f t="shared" si="38"/>
        <v>5.4</v>
      </c>
      <c r="P162" s="75">
        <f t="shared" si="38"/>
        <v>5.4</v>
      </c>
      <c r="Q162" s="75">
        <f t="shared" si="38"/>
        <v>0</v>
      </c>
      <c r="R162" s="153">
        <f t="shared" si="38"/>
        <v>2</v>
      </c>
      <c r="S162" s="153">
        <f t="shared" si="38"/>
        <v>2</v>
      </c>
    </row>
    <row r="163" spans="1:19" ht="19.5" customHeight="1">
      <c r="A163" s="1"/>
      <c r="B163" s="17"/>
      <c r="C163" s="20"/>
      <c r="D163" s="21" t="s">
        <v>14</v>
      </c>
      <c r="E163" s="76">
        <f t="shared" ref="E163:S163" si="39">E161</f>
        <v>0</v>
      </c>
      <c r="F163" s="76">
        <f t="shared" si="39"/>
        <v>0</v>
      </c>
      <c r="G163" s="76">
        <f t="shared" si="39"/>
        <v>0</v>
      </c>
      <c r="H163" s="76">
        <f t="shared" si="39"/>
        <v>0</v>
      </c>
      <c r="I163" s="76">
        <f t="shared" si="39"/>
        <v>0</v>
      </c>
      <c r="J163" s="76">
        <f t="shared" si="39"/>
        <v>0</v>
      </c>
      <c r="K163" s="76">
        <f t="shared" si="39"/>
        <v>0</v>
      </c>
      <c r="L163" s="76">
        <f t="shared" si="39"/>
        <v>0</v>
      </c>
      <c r="M163" s="76">
        <f t="shared" si="39"/>
        <v>0</v>
      </c>
      <c r="N163" s="76">
        <f t="shared" si="39"/>
        <v>0</v>
      </c>
      <c r="O163" s="76">
        <f t="shared" si="39"/>
        <v>0</v>
      </c>
      <c r="P163" s="76">
        <f t="shared" si="39"/>
        <v>0</v>
      </c>
      <c r="Q163" s="76">
        <f t="shared" si="39"/>
        <v>0</v>
      </c>
      <c r="R163" s="154">
        <f t="shared" si="39"/>
        <v>0</v>
      </c>
      <c r="S163" s="154">
        <f t="shared" si="39"/>
        <v>0</v>
      </c>
    </row>
    <row r="164" spans="1:19" ht="19.5" customHeight="1">
      <c r="A164" s="1"/>
      <c r="B164" s="15"/>
      <c r="C164" s="15" t="s">
        <v>61</v>
      </c>
      <c r="D164" s="19"/>
      <c r="E164" s="112">
        <v>1.18</v>
      </c>
      <c r="F164" s="112"/>
      <c r="G164" s="113">
        <v>1.18</v>
      </c>
      <c r="H164" s="112"/>
      <c r="I164" s="112"/>
      <c r="J164" s="113"/>
      <c r="K164" s="113">
        <v>1.18</v>
      </c>
      <c r="L164" s="112">
        <v>22.9</v>
      </c>
      <c r="M164" s="112">
        <v>18.600000000000001</v>
      </c>
      <c r="N164" s="112">
        <v>0</v>
      </c>
      <c r="O164" s="113">
        <v>18.600000000000001</v>
      </c>
      <c r="P164" s="112">
        <v>18.600000000000001</v>
      </c>
      <c r="Q164" s="112">
        <v>0</v>
      </c>
      <c r="R164" s="266">
        <v>14</v>
      </c>
      <c r="S164" s="266">
        <v>14</v>
      </c>
    </row>
    <row r="165" spans="1:19" ht="19.5" customHeight="1">
      <c r="A165" s="1"/>
      <c r="B165" s="23" t="s">
        <v>43</v>
      </c>
      <c r="C165" s="17"/>
      <c r="D165" s="18" t="s">
        <v>14</v>
      </c>
      <c r="E165" s="114">
        <v>0.15</v>
      </c>
      <c r="F165" s="114"/>
      <c r="G165" s="115">
        <v>0.15</v>
      </c>
      <c r="H165" s="114"/>
      <c r="I165" s="114"/>
      <c r="J165" s="115"/>
      <c r="K165" s="115">
        <v>0.15</v>
      </c>
      <c r="L165" s="114">
        <v>4</v>
      </c>
      <c r="M165" s="114">
        <v>4</v>
      </c>
      <c r="N165" s="114">
        <v>0</v>
      </c>
      <c r="O165" s="115">
        <v>4</v>
      </c>
      <c r="P165" s="114">
        <v>4</v>
      </c>
      <c r="Q165" s="114">
        <v>0</v>
      </c>
      <c r="R165" s="161">
        <v>1</v>
      </c>
      <c r="S165" s="161">
        <v>1</v>
      </c>
    </row>
    <row r="166" spans="1:19" ht="19.5" customHeight="1">
      <c r="A166" s="1"/>
      <c r="B166" s="15"/>
      <c r="C166" s="15" t="s">
        <v>22</v>
      </c>
      <c r="D166" s="19"/>
      <c r="E166" s="112">
        <v>0.1</v>
      </c>
      <c r="F166" s="112"/>
      <c r="G166" s="113">
        <v>0.1</v>
      </c>
      <c r="H166" s="112"/>
      <c r="I166" s="112"/>
      <c r="J166" s="113"/>
      <c r="K166" s="113">
        <v>0.1</v>
      </c>
      <c r="L166" s="112">
        <v>0</v>
      </c>
      <c r="M166" s="112"/>
      <c r="N166" s="112"/>
      <c r="O166" s="113">
        <v>0</v>
      </c>
      <c r="P166" s="112"/>
      <c r="Q166" s="112"/>
      <c r="R166" s="266">
        <v>1</v>
      </c>
      <c r="S166" s="266">
        <v>1</v>
      </c>
    </row>
    <row r="167" spans="1:19" ht="19.5" customHeight="1">
      <c r="A167" s="1"/>
      <c r="B167" s="15"/>
      <c r="C167" s="17"/>
      <c r="D167" s="18" t="s">
        <v>14</v>
      </c>
      <c r="E167" s="114"/>
      <c r="F167" s="114"/>
      <c r="G167" s="115"/>
      <c r="H167" s="114"/>
      <c r="I167" s="114"/>
      <c r="J167" s="115"/>
      <c r="K167" s="115"/>
      <c r="L167" s="114"/>
      <c r="M167" s="114"/>
      <c r="N167" s="114"/>
      <c r="O167" s="115"/>
      <c r="P167" s="114"/>
      <c r="Q167" s="114"/>
      <c r="R167" s="161"/>
      <c r="S167" s="161"/>
    </row>
    <row r="168" spans="1:19" ht="19.5" customHeight="1">
      <c r="A168" s="1"/>
      <c r="B168" s="15"/>
      <c r="C168" s="13" t="s">
        <v>3</v>
      </c>
      <c r="D168" s="19"/>
      <c r="E168" s="75">
        <f t="shared" ref="E168:S168" si="40">E166+E164</f>
        <v>1.28</v>
      </c>
      <c r="F168" s="75">
        <f t="shared" si="40"/>
        <v>0</v>
      </c>
      <c r="G168" s="75">
        <f t="shared" si="40"/>
        <v>1.28</v>
      </c>
      <c r="H168" s="75">
        <f t="shared" si="40"/>
        <v>0</v>
      </c>
      <c r="I168" s="75">
        <f t="shared" si="40"/>
        <v>0</v>
      </c>
      <c r="J168" s="75">
        <f t="shared" si="40"/>
        <v>0</v>
      </c>
      <c r="K168" s="75">
        <f t="shared" si="40"/>
        <v>1.28</v>
      </c>
      <c r="L168" s="75">
        <f t="shared" si="40"/>
        <v>22.9</v>
      </c>
      <c r="M168" s="75">
        <f t="shared" si="40"/>
        <v>18.600000000000001</v>
      </c>
      <c r="N168" s="75">
        <f t="shared" si="40"/>
        <v>0</v>
      </c>
      <c r="O168" s="75">
        <f t="shared" si="40"/>
        <v>18.600000000000001</v>
      </c>
      <c r="P168" s="75">
        <f t="shared" si="40"/>
        <v>18.600000000000001</v>
      </c>
      <c r="Q168" s="75">
        <f t="shared" si="40"/>
        <v>0</v>
      </c>
      <c r="R168" s="153">
        <f t="shared" si="40"/>
        <v>15</v>
      </c>
      <c r="S168" s="153">
        <f t="shared" si="40"/>
        <v>15</v>
      </c>
    </row>
    <row r="169" spans="1:19" ht="19.5" customHeight="1">
      <c r="A169" s="1"/>
      <c r="B169" s="17"/>
      <c r="C169" s="20"/>
      <c r="D169" s="21" t="s">
        <v>14</v>
      </c>
      <c r="E169" s="76">
        <f t="shared" ref="E169:S169" si="41">E167+E165</f>
        <v>0.15</v>
      </c>
      <c r="F169" s="76">
        <f t="shared" si="41"/>
        <v>0</v>
      </c>
      <c r="G169" s="76">
        <f t="shared" si="41"/>
        <v>0.15</v>
      </c>
      <c r="H169" s="76">
        <f t="shared" si="41"/>
        <v>0</v>
      </c>
      <c r="I169" s="76">
        <f t="shared" si="41"/>
        <v>0</v>
      </c>
      <c r="J169" s="76">
        <f t="shared" si="41"/>
        <v>0</v>
      </c>
      <c r="K169" s="76">
        <f t="shared" si="41"/>
        <v>0.15</v>
      </c>
      <c r="L169" s="76">
        <f t="shared" si="41"/>
        <v>4</v>
      </c>
      <c r="M169" s="76">
        <f t="shared" si="41"/>
        <v>4</v>
      </c>
      <c r="N169" s="76">
        <f t="shared" si="41"/>
        <v>0</v>
      </c>
      <c r="O169" s="76">
        <f t="shared" si="41"/>
        <v>4</v>
      </c>
      <c r="P169" s="76">
        <f t="shared" si="41"/>
        <v>4</v>
      </c>
      <c r="Q169" s="76">
        <f t="shared" si="41"/>
        <v>0</v>
      </c>
      <c r="R169" s="154">
        <f t="shared" si="41"/>
        <v>1</v>
      </c>
      <c r="S169" s="154">
        <f t="shared" si="41"/>
        <v>1</v>
      </c>
    </row>
    <row r="170" spans="1:19" ht="19.5" customHeight="1">
      <c r="A170" s="1"/>
      <c r="B170" s="15"/>
      <c r="C170" s="15" t="s">
        <v>31</v>
      </c>
      <c r="D170" s="19"/>
      <c r="E170" s="112">
        <v>0.2</v>
      </c>
      <c r="F170" s="112"/>
      <c r="G170" s="113">
        <v>0.2</v>
      </c>
      <c r="H170" s="112"/>
      <c r="I170" s="112"/>
      <c r="J170" s="113">
        <v>0</v>
      </c>
      <c r="K170" s="113">
        <v>0.2</v>
      </c>
      <c r="L170" s="112">
        <v>2</v>
      </c>
      <c r="M170" s="112">
        <v>2</v>
      </c>
      <c r="N170" s="112"/>
      <c r="O170" s="113">
        <v>2</v>
      </c>
      <c r="P170" s="112">
        <v>2</v>
      </c>
      <c r="Q170" s="112"/>
      <c r="R170" s="266">
        <v>2</v>
      </c>
      <c r="S170" s="266">
        <v>2</v>
      </c>
    </row>
    <row r="171" spans="1:19" ht="19.5" customHeight="1">
      <c r="A171" s="1"/>
      <c r="B171" s="15" t="s">
        <v>46</v>
      </c>
      <c r="C171" s="17"/>
      <c r="D171" s="18" t="s">
        <v>14</v>
      </c>
      <c r="E171" s="114">
        <v>0.2</v>
      </c>
      <c r="F171" s="114"/>
      <c r="G171" s="115">
        <v>0.2</v>
      </c>
      <c r="H171" s="114"/>
      <c r="I171" s="114"/>
      <c r="J171" s="115">
        <v>0</v>
      </c>
      <c r="K171" s="115">
        <v>0.2</v>
      </c>
      <c r="L171" s="114">
        <v>2</v>
      </c>
      <c r="M171" s="114">
        <v>2</v>
      </c>
      <c r="N171" s="114"/>
      <c r="O171" s="115">
        <v>2</v>
      </c>
      <c r="P171" s="114">
        <v>2</v>
      </c>
      <c r="Q171" s="114"/>
      <c r="R171" s="161">
        <v>2</v>
      </c>
      <c r="S171" s="161">
        <v>2</v>
      </c>
    </row>
    <row r="172" spans="1:19" ht="19.5" customHeight="1">
      <c r="A172" s="1"/>
      <c r="B172" s="15"/>
      <c r="C172" s="13" t="s">
        <v>3</v>
      </c>
      <c r="D172" s="19"/>
      <c r="E172" s="75">
        <f t="shared" ref="E172:S172" si="42">E170</f>
        <v>0.2</v>
      </c>
      <c r="F172" s="75">
        <f t="shared" si="42"/>
        <v>0</v>
      </c>
      <c r="G172" s="75">
        <f t="shared" si="42"/>
        <v>0.2</v>
      </c>
      <c r="H172" s="75">
        <f t="shared" si="42"/>
        <v>0</v>
      </c>
      <c r="I172" s="75">
        <f t="shared" si="42"/>
        <v>0</v>
      </c>
      <c r="J172" s="75">
        <f t="shared" si="42"/>
        <v>0</v>
      </c>
      <c r="K172" s="75">
        <f t="shared" si="42"/>
        <v>0.2</v>
      </c>
      <c r="L172" s="75">
        <f t="shared" si="42"/>
        <v>2</v>
      </c>
      <c r="M172" s="75">
        <f t="shared" si="42"/>
        <v>2</v>
      </c>
      <c r="N172" s="75">
        <f t="shared" si="42"/>
        <v>0</v>
      </c>
      <c r="O172" s="75">
        <f t="shared" si="42"/>
        <v>2</v>
      </c>
      <c r="P172" s="75">
        <f t="shared" si="42"/>
        <v>2</v>
      </c>
      <c r="Q172" s="75">
        <f t="shared" si="42"/>
        <v>0</v>
      </c>
      <c r="R172" s="153">
        <f t="shared" si="42"/>
        <v>2</v>
      </c>
      <c r="S172" s="153">
        <f t="shared" si="42"/>
        <v>2</v>
      </c>
    </row>
    <row r="173" spans="1:19" ht="19.5" customHeight="1">
      <c r="A173" s="1"/>
      <c r="B173" s="17"/>
      <c r="C173" s="20"/>
      <c r="D173" s="21" t="s">
        <v>14</v>
      </c>
      <c r="E173" s="76">
        <f t="shared" ref="E173:S173" si="43">E171</f>
        <v>0.2</v>
      </c>
      <c r="F173" s="76">
        <f t="shared" si="43"/>
        <v>0</v>
      </c>
      <c r="G173" s="76">
        <f t="shared" si="43"/>
        <v>0.2</v>
      </c>
      <c r="H173" s="76">
        <f t="shared" si="43"/>
        <v>0</v>
      </c>
      <c r="I173" s="76">
        <f t="shared" si="43"/>
        <v>0</v>
      </c>
      <c r="J173" s="76">
        <f t="shared" si="43"/>
        <v>0</v>
      </c>
      <c r="K173" s="76">
        <f t="shared" si="43"/>
        <v>0.2</v>
      </c>
      <c r="L173" s="76">
        <f t="shared" si="43"/>
        <v>2</v>
      </c>
      <c r="M173" s="76">
        <f t="shared" si="43"/>
        <v>2</v>
      </c>
      <c r="N173" s="76">
        <f t="shared" si="43"/>
        <v>0</v>
      </c>
      <c r="O173" s="76">
        <f t="shared" si="43"/>
        <v>2</v>
      </c>
      <c r="P173" s="76">
        <f t="shared" si="43"/>
        <v>2</v>
      </c>
      <c r="Q173" s="76">
        <f t="shared" si="43"/>
        <v>0</v>
      </c>
      <c r="R173" s="154">
        <f t="shared" si="43"/>
        <v>2</v>
      </c>
      <c r="S173" s="154">
        <f t="shared" si="43"/>
        <v>2</v>
      </c>
    </row>
    <row r="174" spans="1:19" ht="7.5" customHeight="1">
      <c r="A174" s="1"/>
      <c r="B174" s="24"/>
      <c r="C174" s="25"/>
      <c r="D174" s="25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155"/>
      <c r="S174" s="164"/>
    </row>
    <row r="175" spans="1:19" ht="19.5" customHeight="1">
      <c r="A175" s="1"/>
      <c r="B175" s="15"/>
      <c r="C175" s="13" t="s">
        <v>58</v>
      </c>
      <c r="D175" s="19"/>
      <c r="E175" s="88">
        <f t="shared" ref="E175:S175" si="44">E172+E168+E162</f>
        <v>1.78</v>
      </c>
      <c r="F175" s="88">
        <f t="shared" si="44"/>
        <v>0</v>
      </c>
      <c r="G175" s="88">
        <f t="shared" si="44"/>
        <v>1.78</v>
      </c>
      <c r="H175" s="88">
        <f t="shared" si="44"/>
        <v>0</v>
      </c>
      <c r="I175" s="88">
        <f t="shared" si="44"/>
        <v>0</v>
      </c>
      <c r="J175" s="88">
        <f t="shared" si="44"/>
        <v>0</v>
      </c>
      <c r="K175" s="88">
        <f t="shared" si="44"/>
        <v>1.78</v>
      </c>
      <c r="L175" s="88">
        <f t="shared" si="44"/>
        <v>30.9</v>
      </c>
      <c r="M175" s="88">
        <f t="shared" si="44"/>
        <v>22.6</v>
      </c>
      <c r="N175" s="88">
        <f t="shared" si="44"/>
        <v>3.4</v>
      </c>
      <c r="O175" s="88">
        <f t="shared" si="44"/>
        <v>26</v>
      </c>
      <c r="P175" s="88">
        <f t="shared" si="44"/>
        <v>26</v>
      </c>
      <c r="Q175" s="88">
        <f t="shared" si="44"/>
        <v>0</v>
      </c>
      <c r="R175" s="158">
        <f t="shared" si="44"/>
        <v>19</v>
      </c>
      <c r="S175" s="158">
        <f t="shared" si="44"/>
        <v>19</v>
      </c>
    </row>
    <row r="176" spans="1:19" ht="19.5" customHeight="1">
      <c r="A176" s="1"/>
      <c r="B176" s="17"/>
      <c r="C176" s="20"/>
      <c r="D176" s="21" t="s">
        <v>14</v>
      </c>
      <c r="E176" s="76">
        <f>E163+E169+E173</f>
        <v>0.35</v>
      </c>
      <c r="F176" s="76">
        <f t="shared" ref="F176:S176" si="45">F173+F169+F163</f>
        <v>0</v>
      </c>
      <c r="G176" s="76">
        <f>G173+G169+G163</f>
        <v>0.35</v>
      </c>
      <c r="H176" s="76">
        <f t="shared" si="45"/>
        <v>0</v>
      </c>
      <c r="I176" s="76">
        <f t="shared" si="45"/>
        <v>0</v>
      </c>
      <c r="J176" s="76">
        <f t="shared" si="45"/>
        <v>0</v>
      </c>
      <c r="K176" s="76">
        <f t="shared" si="45"/>
        <v>0.35</v>
      </c>
      <c r="L176" s="76">
        <f t="shared" si="45"/>
        <v>6</v>
      </c>
      <c r="M176" s="76">
        <f t="shared" si="45"/>
        <v>6</v>
      </c>
      <c r="N176" s="76">
        <f t="shared" si="45"/>
        <v>0</v>
      </c>
      <c r="O176" s="76">
        <f t="shared" si="45"/>
        <v>6</v>
      </c>
      <c r="P176" s="76">
        <f t="shared" si="45"/>
        <v>6</v>
      </c>
      <c r="Q176" s="76">
        <f t="shared" si="45"/>
        <v>0</v>
      </c>
      <c r="R176" s="154">
        <f t="shared" si="45"/>
        <v>3</v>
      </c>
      <c r="S176" s="154">
        <f t="shared" si="45"/>
        <v>3</v>
      </c>
    </row>
    <row r="177" spans="1:19" ht="19.5" customHeight="1">
      <c r="A177" s="1"/>
      <c r="B177" s="13"/>
      <c r="C177" s="13"/>
      <c r="D177" s="13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144"/>
      <c r="S177" s="144"/>
    </row>
    <row r="178" spans="1:19" ht="19.5" customHeight="1">
      <c r="B178" s="20"/>
      <c r="C178" s="26" t="s">
        <v>146</v>
      </c>
      <c r="D178" s="20"/>
      <c r="E178" s="81"/>
      <c r="F178" s="81"/>
      <c r="G178" s="81"/>
      <c r="H178" s="80"/>
      <c r="I178" s="81"/>
      <c r="J178" s="81"/>
      <c r="K178" s="80"/>
      <c r="L178" s="80"/>
      <c r="M178" s="81"/>
      <c r="N178" s="81"/>
      <c r="O178" s="81"/>
      <c r="P178" s="81"/>
      <c r="Q178" s="81"/>
      <c r="R178" s="159"/>
      <c r="S178" s="145" t="s">
        <v>0</v>
      </c>
    </row>
    <row r="179" spans="1:19" ht="19.5" customHeight="1">
      <c r="A179" s="1"/>
      <c r="B179" s="410" t="s">
        <v>72</v>
      </c>
      <c r="C179" s="411"/>
      <c r="D179" s="412"/>
      <c r="E179" s="416" t="s">
        <v>95</v>
      </c>
      <c r="F179" s="417"/>
      <c r="G179" s="418"/>
      <c r="H179" s="416" t="s">
        <v>94</v>
      </c>
      <c r="I179" s="417"/>
      <c r="J179" s="418"/>
      <c r="K179" s="83" t="s">
        <v>1</v>
      </c>
      <c r="L179" s="83" t="s">
        <v>2</v>
      </c>
      <c r="M179" s="416" t="s">
        <v>93</v>
      </c>
      <c r="N179" s="417"/>
      <c r="O179" s="418"/>
      <c r="P179" s="416" t="s">
        <v>92</v>
      </c>
      <c r="Q179" s="418"/>
      <c r="R179" s="423" t="s">
        <v>65</v>
      </c>
      <c r="S179" s="424"/>
    </row>
    <row r="180" spans="1:19" ht="19.5" customHeight="1">
      <c r="A180" s="1"/>
      <c r="B180" s="413"/>
      <c r="C180" s="414"/>
      <c r="D180" s="415"/>
      <c r="E180" s="84" t="s">
        <v>4</v>
      </c>
      <c r="F180" s="84" t="s">
        <v>5</v>
      </c>
      <c r="G180" s="84" t="s">
        <v>6</v>
      </c>
      <c r="H180" s="84" t="s">
        <v>7</v>
      </c>
      <c r="I180" s="84" t="s">
        <v>8</v>
      </c>
      <c r="J180" s="84" t="s">
        <v>9</v>
      </c>
      <c r="K180" s="85" t="s">
        <v>3</v>
      </c>
      <c r="L180" s="86" t="s">
        <v>3</v>
      </c>
      <c r="M180" s="84" t="s">
        <v>10</v>
      </c>
      <c r="N180" s="84" t="s">
        <v>11</v>
      </c>
      <c r="O180" s="84" t="s">
        <v>3</v>
      </c>
      <c r="P180" s="84" t="s">
        <v>12</v>
      </c>
      <c r="Q180" s="84" t="s">
        <v>13</v>
      </c>
      <c r="R180" s="146"/>
      <c r="S180" s="147" t="s">
        <v>73</v>
      </c>
    </row>
    <row r="181" spans="1:19" ht="19.5" customHeight="1">
      <c r="A181" s="1"/>
      <c r="B181" s="15" t="s">
        <v>43</v>
      </c>
      <c r="C181" s="15" t="s">
        <v>21</v>
      </c>
      <c r="D181" s="16"/>
      <c r="E181" s="100">
        <v>0.45</v>
      </c>
      <c r="F181" s="101"/>
      <c r="G181" s="100">
        <v>0.45</v>
      </c>
      <c r="H181" s="101"/>
      <c r="I181" s="100"/>
      <c r="J181" s="101"/>
      <c r="K181" s="100">
        <v>0.45</v>
      </c>
      <c r="L181" s="101">
        <v>7.8</v>
      </c>
      <c r="M181" s="100">
        <v>6.2</v>
      </c>
      <c r="N181" s="101">
        <v>0.8</v>
      </c>
      <c r="O181" s="100">
        <v>7</v>
      </c>
      <c r="P181" s="101">
        <v>7</v>
      </c>
      <c r="Q181" s="100">
        <v>0</v>
      </c>
      <c r="R181" s="183">
        <v>2</v>
      </c>
      <c r="S181" s="184">
        <v>2</v>
      </c>
    </row>
    <row r="182" spans="1:19" ht="19.5" customHeight="1">
      <c r="A182" s="1"/>
      <c r="B182" s="23"/>
      <c r="C182" s="36"/>
      <c r="D182" s="18" t="s">
        <v>14</v>
      </c>
      <c r="E182" s="102">
        <v>0.45</v>
      </c>
      <c r="F182" s="103"/>
      <c r="G182" s="102">
        <v>0.45</v>
      </c>
      <c r="H182" s="103"/>
      <c r="I182" s="102"/>
      <c r="J182" s="103"/>
      <c r="K182" s="102">
        <v>0.45</v>
      </c>
      <c r="L182" s="103">
        <v>7.8</v>
      </c>
      <c r="M182" s="102">
        <v>6.2</v>
      </c>
      <c r="N182" s="103">
        <v>0.8</v>
      </c>
      <c r="O182" s="102">
        <v>7</v>
      </c>
      <c r="P182" s="103">
        <v>7</v>
      </c>
      <c r="Q182" s="102">
        <v>0</v>
      </c>
      <c r="R182" s="180">
        <v>2</v>
      </c>
      <c r="S182" s="181">
        <v>2</v>
      </c>
    </row>
    <row r="183" spans="1:19" ht="19.5" customHeight="1">
      <c r="A183" s="1"/>
      <c r="B183" s="15"/>
      <c r="C183" s="13" t="s">
        <v>53</v>
      </c>
      <c r="D183" s="19"/>
      <c r="E183" s="75">
        <f t="shared" ref="E183:S183" si="46">E181</f>
        <v>0.45</v>
      </c>
      <c r="F183" s="75">
        <f t="shared" si="46"/>
        <v>0</v>
      </c>
      <c r="G183" s="75">
        <f t="shared" si="46"/>
        <v>0.45</v>
      </c>
      <c r="H183" s="75">
        <f t="shared" si="46"/>
        <v>0</v>
      </c>
      <c r="I183" s="75">
        <f t="shared" si="46"/>
        <v>0</v>
      </c>
      <c r="J183" s="75">
        <f t="shared" si="46"/>
        <v>0</v>
      </c>
      <c r="K183" s="75">
        <f t="shared" si="46"/>
        <v>0.45</v>
      </c>
      <c r="L183" s="75">
        <f t="shared" si="46"/>
        <v>7.8</v>
      </c>
      <c r="M183" s="75">
        <f t="shared" si="46"/>
        <v>6.2</v>
      </c>
      <c r="N183" s="75">
        <f t="shared" si="46"/>
        <v>0.8</v>
      </c>
      <c r="O183" s="75">
        <f t="shared" si="46"/>
        <v>7</v>
      </c>
      <c r="P183" s="75">
        <f t="shared" si="46"/>
        <v>7</v>
      </c>
      <c r="Q183" s="75">
        <f t="shared" si="46"/>
        <v>0</v>
      </c>
      <c r="R183" s="153">
        <f t="shared" si="46"/>
        <v>2</v>
      </c>
      <c r="S183" s="153">
        <f t="shared" si="46"/>
        <v>2</v>
      </c>
    </row>
    <row r="184" spans="1:19" ht="19.5" customHeight="1">
      <c r="A184" s="1"/>
      <c r="B184" s="15"/>
      <c r="C184" s="20"/>
      <c r="D184" s="37" t="s">
        <v>14</v>
      </c>
      <c r="E184" s="116">
        <f t="shared" ref="E184:S184" si="47">E182</f>
        <v>0.45</v>
      </c>
      <c r="F184" s="116">
        <f t="shared" si="47"/>
        <v>0</v>
      </c>
      <c r="G184" s="116">
        <f t="shared" si="47"/>
        <v>0.45</v>
      </c>
      <c r="H184" s="116">
        <f t="shared" si="47"/>
        <v>0</v>
      </c>
      <c r="I184" s="116">
        <f t="shared" si="47"/>
        <v>0</v>
      </c>
      <c r="J184" s="116">
        <f t="shared" si="47"/>
        <v>0</v>
      </c>
      <c r="K184" s="116">
        <f t="shared" si="47"/>
        <v>0.45</v>
      </c>
      <c r="L184" s="116">
        <f t="shared" si="47"/>
        <v>7.8</v>
      </c>
      <c r="M184" s="116">
        <f t="shared" si="47"/>
        <v>6.2</v>
      </c>
      <c r="N184" s="116">
        <f t="shared" si="47"/>
        <v>0.8</v>
      </c>
      <c r="O184" s="116">
        <f t="shared" si="47"/>
        <v>7</v>
      </c>
      <c r="P184" s="116">
        <f t="shared" si="47"/>
        <v>7</v>
      </c>
      <c r="Q184" s="116">
        <f t="shared" si="47"/>
        <v>0</v>
      </c>
      <c r="R184" s="173">
        <f t="shared" si="47"/>
        <v>2</v>
      </c>
      <c r="S184" s="173">
        <f t="shared" si="47"/>
        <v>2</v>
      </c>
    </row>
    <row r="185" spans="1:19" ht="7.5" customHeight="1">
      <c r="A185" s="1"/>
      <c r="B185" s="24"/>
      <c r="C185" s="25"/>
      <c r="D185" s="25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155"/>
      <c r="S185" s="164"/>
    </row>
    <row r="186" spans="1:19" ht="19.5" customHeight="1">
      <c r="A186" s="1"/>
      <c r="B186" s="29"/>
      <c r="C186" s="28" t="s">
        <v>37</v>
      </c>
      <c r="D186" s="19"/>
      <c r="E186" s="108">
        <f t="shared" ref="E186:S186" si="48">E183</f>
        <v>0.45</v>
      </c>
      <c r="F186" s="108">
        <f t="shared" si="48"/>
        <v>0</v>
      </c>
      <c r="G186" s="108">
        <f t="shared" si="48"/>
        <v>0.45</v>
      </c>
      <c r="H186" s="108">
        <f t="shared" si="48"/>
        <v>0</v>
      </c>
      <c r="I186" s="108">
        <f t="shared" si="48"/>
        <v>0</v>
      </c>
      <c r="J186" s="108">
        <f t="shared" si="48"/>
        <v>0</v>
      </c>
      <c r="K186" s="108">
        <f t="shared" si="48"/>
        <v>0.45</v>
      </c>
      <c r="L186" s="108">
        <f t="shared" si="48"/>
        <v>7.8</v>
      </c>
      <c r="M186" s="108">
        <f t="shared" si="48"/>
        <v>6.2</v>
      </c>
      <c r="N186" s="108">
        <f t="shared" si="48"/>
        <v>0.8</v>
      </c>
      <c r="O186" s="108">
        <f t="shared" si="48"/>
        <v>7</v>
      </c>
      <c r="P186" s="108">
        <f t="shared" si="48"/>
        <v>7</v>
      </c>
      <c r="Q186" s="108">
        <f t="shared" si="48"/>
        <v>0</v>
      </c>
      <c r="R186" s="166">
        <f t="shared" si="48"/>
        <v>2</v>
      </c>
      <c r="S186" s="166">
        <f t="shared" si="48"/>
        <v>2</v>
      </c>
    </row>
    <row r="187" spans="1:19" ht="19.5" customHeight="1">
      <c r="A187" s="1"/>
      <c r="B187" s="17"/>
      <c r="C187" s="20"/>
      <c r="D187" s="21" t="s">
        <v>14</v>
      </c>
      <c r="E187" s="76">
        <f t="shared" ref="E187:S187" si="49">E184</f>
        <v>0.45</v>
      </c>
      <c r="F187" s="76">
        <f t="shared" si="49"/>
        <v>0</v>
      </c>
      <c r="G187" s="76">
        <f t="shared" si="49"/>
        <v>0.45</v>
      </c>
      <c r="H187" s="76">
        <f t="shared" si="49"/>
        <v>0</v>
      </c>
      <c r="I187" s="76">
        <f t="shared" si="49"/>
        <v>0</v>
      </c>
      <c r="J187" s="76">
        <f t="shared" si="49"/>
        <v>0</v>
      </c>
      <c r="K187" s="76">
        <f t="shared" si="49"/>
        <v>0.45</v>
      </c>
      <c r="L187" s="76">
        <f t="shared" si="49"/>
        <v>7.8</v>
      </c>
      <c r="M187" s="76">
        <f t="shared" si="49"/>
        <v>6.2</v>
      </c>
      <c r="N187" s="76">
        <f t="shared" si="49"/>
        <v>0.8</v>
      </c>
      <c r="O187" s="76">
        <f t="shared" si="49"/>
        <v>7</v>
      </c>
      <c r="P187" s="76">
        <f t="shared" si="49"/>
        <v>7</v>
      </c>
      <c r="Q187" s="76">
        <f t="shared" si="49"/>
        <v>0</v>
      </c>
      <c r="R187" s="154">
        <f t="shared" si="49"/>
        <v>2</v>
      </c>
      <c r="S187" s="154">
        <f t="shared" si="49"/>
        <v>2</v>
      </c>
    </row>
    <row r="188" spans="1:19" ht="19.5" customHeight="1">
      <c r="A188" s="1"/>
      <c r="B188" s="13"/>
      <c r="C188" s="13"/>
      <c r="D188" s="13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144"/>
      <c r="S188" s="144"/>
    </row>
    <row r="189" spans="1:19" ht="19.5" customHeight="1">
      <c r="B189" s="20"/>
      <c r="C189" s="26" t="s">
        <v>145</v>
      </c>
      <c r="D189" s="20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159"/>
      <c r="S189" s="145" t="s">
        <v>0</v>
      </c>
    </row>
    <row r="190" spans="1:19" ht="19.5" customHeight="1">
      <c r="A190" s="1"/>
      <c r="B190" s="410" t="s">
        <v>72</v>
      </c>
      <c r="C190" s="411"/>
      <c r="D190" s="412"/>
      <c r="E190" s="416" t="s">
        <v>57</v>
      </c>
      <c r="F190" s="417"/>
      <c r="G190" s="418"/>
      <c r="H190" s="416" t="s">
        <v>56</v>
      </c>
      <c r="I190" s="417"/>
      <c r="J190" s="418"/>
      <c r="K190" s="83" t="s">
        <v>1</v>
      </c>
      <c r="L190" s="83" t="s">
        <v>2</v>
      </c>
      <c r="M190" s="416" t="s">
        <v>74</v>
      </c>
      <c r="N190" s="417"/>
      <c r="O190" s="418"/>
      <c r="P190" s="416" t="s">
        <v>75</v>
      </c>
      <c r="Q190" s="418"/>
      <c r="R190" s="423" t="s">
        <v>65</v>
      </c>
      <c r="S190" s="424"/>
    </row>
    <row r="191" spans="1:19" ht="19.5" customHeight="1">
      <c r="A191" s="1"/>
      <c r="B191" s="413"/>
      <c r="C191" s="414"/>
      <c r="D191" s="415"/>
      <c r="E191" s="84" t="s">
        <v>4</v>
      </c>
      <c r="F191" s="84" t="s">
        <v>5</v>
      </c>
      <c r="G191" s="84" t="s">
        <v>6</v>
      </c>
      <c r="H191" s="84" t="s">
        <v>7</v>
      </c>
      <c r="I191" s="84" t="s">
        <v>8</v>
      </c>
      <c r="J191" s="84" t="s">
        <v>9</v>
      </c>
      <c r="K191" s="85" t="s">
        <v>3</v>
      </c>
      <c r="L191" s="86" t="s">
        <v>3</v>
      </c>
      <c r="M191" s="84" t="s">
        <v>10</v>
      </c>
      <c r="N191" s="84" t="s">
        <v>11</v>
      </c>
      <c r="O191" s="84" t="s">
        <v>3</v>
      </c>
      <c r="P191" s="84" t="s">
        <v>12</v>
      </c>
      <c r="Q191" s="84" t="s">
        <v>13</v>
      </c>
      <c r="R191" s="146"/>
      <c r="S191" s="147" t="s">
        <v>73</v>
      </c>
    </row>
    <row r="192" spans="1:19" ht="19.5" customHeight="1">
      <c r="A192" s="1"/>
      <c r="B192" s="22" t="s">
        <v>43</v>
      </c>
      <c r="C192" s="24" t="s">
        <v>21</v>
      </c>
      <c r="D192" s="19"/>
      <c r="E192" s="78">
        <v>0.06</v>
      </c>
      <c r="F192" s="79">
        <v>0</v>
      </c>
      <c r="G192" s="78">
        <v>0.06</v>
      </c>
      <c r="H192" s="79"/>
      <c r="I192" s="78"/>
      <c r="J192" s="79"/>
      <c r="K192" s="78">
        <v>0.06</v>
      </c>
      <c r="L192" s="79">
        <v>1</v>
      </c>
      <c r="M192" s="78">
        <v>0.8</v>
      </c>
      <c r="N192" s="79">
        <v>0</v>
      </c>
      <c r="O192" s="78">
        <v>0.8</v>
      </c>
      <c r="P192" s="79">
        <v>0.8</v>
      </c>
      <c r="Q192" s="78">
        <v>0</v>
      </c>
      <c r="R192" s="185">
        <v>2</v>
      </c>
      <c r="S192" s="186">
        <v>2</v>
      </c>
    </row>
    <row r="193" spans="1:19" ht="19.5" customHeight="1">
      <c r="A193" s="1"/>
      <c r="B193" s="15"/>
      <c r="C193" s="35" t="s">
        <v>3</v>
      </c>
      <c r="D193" s="38"/>
      <c r="E193" s="117">
        <f t="shared" ref="E193:S193" si="50">E192</f>
        <v>0.06</v>
      </c>
      <c r="F193" s="117">
        <f t="shared" si="50"/>
        <v>0</v>
      </c>
      <c r="G193" s="117">
        <f t="shared" si="50"/>
        <v>0.06</v>
      </c>
      <c r="H193" s="117">
        <f t="shared" si="50"/>
        <v>0</v>
      </c>
      <c r="I193" s="117">
        <f t="shared" si="50"/>
        <v>0</v>
      </c>
      <c r="J193" s="117">
        <f t="shared" si="50"/>
        <v>0</v>
      </c>
      <c r="K193" s="117">
        <f t="shared" si="50"/>
        <v>0.06</v>
      </c>
      <c r="L193" s="117">
        <f t="shared" si="50"/>
        <v>1</v>
      </c>
      <c r="M193" s="117">
        <f t="shared" si="50"/>
        <v>0.8</v>
      </c>
      <c r="N193" s="117">
        <f t="shared" si="50"/>
        <v>0</v>
      </c>
      <c r="O193" s="117">
        <f t="shared" si="50"/>
        <v>0.8</v>
      </c>
      <c r="P193" s="117">
        <f t="shared" si="50"/>
        <v>0.8</v>
      </c>
      <c r="Q193" s="117">
        <f t="shared" si="50"/>
        <v>0</v>
      </c>
      <c r="R193" s="174">
        <f t="shared" si="50"/>
        <v>2</v>
      </c>
      <c r="S193" s="174">
        <f t="shared" si="50"/>
        <v>2</v>
      </c>
    </row>
    <row r="194" spans="1:19" ht="7.5" customHeight="1">
      <c r="A194" s="1"/>
      <c r="B194" s="24"/>
      <c r="C194" s="25"/>
      <c r="D194" s="25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155"/>
      <c r="S194" s="164"/>
    </row>
    <row r="195" spans="1:19" ht="19.5" customHeight="1">
      <c r="A195" s="1"/>
      <c r="B195" s="24"/>
      <c r="C195" s="25" t="s">
        <v>58</v>
      </c>
      <c r="D195" s="19"/>
      <c r="E195" s="90">
        <f t="shared" ref="E195:S195" si="51">E193</f>
        <v>0.06</v>
      </c>
      <c r="F195" s="90">
        <f t="shared" si="51"/>
        <v>0</v>
      </c>
      <c r="G195" s="90">
        <f t="shared" si="51"/>
        <v>0.06</v>
      </c>
      <c r="H195" s="90">
        <f t="shared" si="51"/>
        <v>0</v>
      </c>
      <c r="I195" s="90">
        <f t="shared" si="51"/>
        <v>0</v>
      </c>
      <c r="J195" s="90">
        <f t="shared" si="51"/>
        <v>0</v>
      </c>
      <c r="K195" s="90">
        <f t="shared" si="51"/>
        <v>0.06</v>
      </c>
      <c r="L195" s="90">
        <f t="shared" si="51"/>
        <v>1</v>
      </c>
      <c r="M195" s="90">
        <f t="shared" si="51"/>
        <v>0.8</v>
      </c>
      <c r="N195" s="90">
        <f t="shared" si="51"/>
        <v>0</v>
      </c>
      <c r="O195" s="90">
        <f t="shared" si="51"/>
        <v>0.8</v>
      </c>
      <c r="P195" s="90">
        <f t="shared" si="51"/>
        <v>0.8</v>
      </c>
      <c r="Q195" s="90">
        <f t="shared" si="51"/>
        <v>0</v>
      </c>
      <c r="R195" s="156">
        <f t="shared" si="51"/>
        <v>2</v>
      </c>
      <c r="S195" s="156">
        <f t="shared" si="51"/>
        <v>2</v>
      </c>
    </row>
    <row r="196" spans="1:19" ht="19.5" customHeight="1">
      <c r="A196" s="1"/>
      <c r="B196" s="13"/>
      <c r="C196" s="13"/>
      <c r="D196" s="13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144"/>
      <c r="S196" s="144"/>
    </row>
    <row r="197" spans="1:19" ht="19.5" customHeight="1">
      <c r="B197" s="20"/>
      <c r="C197" s="26" t="s">
        <v>144</v>
      </c>
      <c r="D197" s="20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159"/>
      <c r="S197" s="145" t="s">
        <v>0</v>
      </c>
    </row>
    <row r="198" spans="1:19" ht="19.5" customHeight="1">
      <c r="A198" s="1"/>
      <c r="B198" s="410" t="s">
        <v>72</v>
      </c>
      <c r="C198" s="411"/>
      <c r="D198" s="412"/>
      <c r="E198" s="416" t="s">
        <v>95</v>
      </c>
      <c r="F198" s="417"/>
      <c r="G198" s="418"/>
      <c r="H198" s="416" t="s">
        <v>94</v>
      </c>
      <c r="I198" s="417"/>
      <c r="J198" s="418"/>
      <c r="K198" s="83" t="s">
        <v>1</v>
      </c>
      <c r="L198" s="83" t="s">
        <v>2</v>
      </c>
      <c r="M198" s="416" t="s">
        <v>93</v>
      </c>
      <c r="N198" s="417"/>
      <c r="O198" s="418"/>
      <c r="P198" s="416" t="s">
        <v>92</v>
      </c>
      <c r="Q198" s="418"/>
      <c r="R198" s="423" t="s">
        <v>65</v>
      </c>
      <c r="S198" s="424"/>
    </row>
    <row r="199" spans="1:19" ht="19.5" customHeight="1">
      <c r="A199" s="1"/>
      <c r="B199" s="413"/>
      <c r="C199" s="414"/>
      <c r="D199" s="415"/>
      <c r="E199" s="84" t="s">
        <v>4</v>
      </c>
      <c r="F199" s="84" t="s">
        <v>5</v>
      </c>
      <c r="G199" s="84" t="s">
        <v>6</v>
      </c>
      <c r="H199" s="84" t="s">
        <v>7</v>
      </c>
      <c r="I199" s="84" t="s">
        <v>8</v>
      </c>
      <c r="J199" s="84" t="s">
        <v>9</v>
      </c>
      <c r="K199" s="85" t="s">
        <v>3</v>
      </c>
      <c r="L199" s="86" t="s">
        <v>3</v>
      </c>
      <c r="M199" s="84" t="s">
        <v>10</v>
      </c>
      <c r="N199" s="84" t="s">
        <v>11</v>
      </c>
      <c r="O199" s="84" t="s">
        <v>3</v>
      </c>
      <c r="P199" s="84" t="s">
        <v>12</v>
      </c>
      <c r="Q199" s="84" t="s">
        <v>13</v>
      </c>
      <c r="R199" s="146"/>
      <c r="S199" s="147" t="s">
        <v>73</v>
      </c>
    </row>
    <row r="200" spans="1:19" ht="19.5" customHeight="1">
      <c r="A200" s="1"/>
      <c r="B200" s="15" t="s">
        <v>52</v>
      </c>
      <c r="C200" s="24" t="s">
        <v>36</v>
      </c>
      <c r="D200" s="19"/>
      <c r="E200" s="68">
        <v>3.3</v>
      </c>
      <c r="F200" s="67"/>
      <c r="G200" s="68">
        <v>3.3</v>
      </c>
      <c r="H200" s="67"/>
      <c r="I200" s="68"/>
      <c r="J200" s="67">
        <v>0</v>
      </c>
      <c r="K200" s="68">
        <v>3.3</v>
      </c>
      <c r="L200" s="67">
        <v>30</v>
      </c>
      <c r="M200" s="68"/>
      <c r="N200" s="67">
        <v>30</v>
      </c>
      <c r="O200" s="68">
        <v>30</v>
      </c>
      <c r="P200" s="67"/>
      <c r="Q200" s="68">
        <v>30</v>
      </c>
      <c r="R200" s="178">
        <v>25</v>
      </c>
      <c r="S200" s="179">
        <v>25</v>
      </c>
    </row>
    <row r="201" spans="1:19" ht="19.5" customHeight="1">
      <c r="A201" s="1"/>
      <c r="B201" s="17"/>
      <c r="C201" s="39" t="s">
        <v>53</v>
      </c>
      <c r="D201" s="33"/>
      <c r="E201" s="89">
        <f t="shared" ref="E201:S201" si="52">E200</f>
        <v>3.3</v>
      </c>
      <c r="F201" s="89">
        <f t="shared" si="52"/>
        <v>0</v>
      </c>
      <c r="G201" s="89">
        <f t="shared" si="52"/>
        <v>3.3</v>
      </c>
      <c r="H201" s="89">
        <f t="shared" si="52"/>
        <v>0</v>
      </c>
      <c r="I201" s="89">
        <f t="shared" si="52"/>
        <v>0</v>
      </c>
      <c r="J201" s="89">
        <f t="shared" si="52"/>
        <v>0</v>
      </c>
      <c r="K201" s="89">
        <f t="shared" si="52"/>
        <v>3.3</v>
      </c>
      <c r="L201" s="89">
        <f t="shared" si="52"/>
        <v>30</v>
      </c>
      <c r="M201" s="89">
        <f t="shared" si="52"/>
        <v>0</v>
      </c>
      <c r="N201" s="89">
        <f t="shared" si="52"/>
        <v>30</v>
      </c>
      <c r="O201" s="89">
        <f t="shared" si="52"/>
        <v>30</v>
      </c>
      <c r="P201" s="89">
        <f t="shared" si="52"/>
        <v>0</v>
      </c>
      <c r="Q201" s="89">
        <f t="shared" si="52"/>
        <v>30</v>
      </c>
      <c r="R201" s="157">
        <f t="shared" si="52"/>
        <v>25</v>
      </c>
      <c r="S201" s="157">
        <f t="shared" si="52"/>
        <v>25</v>
      </c>
    </row>
    <row r="202" spans="1:19" ht="19.5" customHeight="1">
      <c r="A202" s="1"/>
      <c r="B202" s="15" t="s">
        <v>49</v>
      </c>
      <c r="C202" s="17" t="s">
        <v>50</v>
      </c>
      <c r="D202" s="16"/>
      <c r="E202" s="68">
        <v>0.1</v>
      </c>
      <c r="F202" s="67">
        <v>0.1</v>
      </c>
      <c r="G202" s="68">
        <v>0.2</v>
      </c>
      <c r="H202" s="67"/>
      <c r="I202" s="68"/>
      <c r="J202" s="67">
        <v>0</v>
      </c>
      <c r="K202" s="68">
        <v>0.2</v>
      </c>
      <c r="L202" s="67">
        <v>1.5</v>
      </c>
      <c r="M202" s="68">
        <v>1.5</v>
      </c>
      <c r="N202" s="67"/>
      <c r="O202" s="68">
        <v>1.5</v>
      </c>
      <c r="P202" s="67">
        <v>1.5</v>
      </c>
      <c r="Q202" s="68"/>
      <c r="R202" s="178">
        <v>1</v>
      </c>
      <c r="S202" s="179">
        <v>1</v>
      </c>
    </row>
    <row r="203" spans="1:19" ht="19.5" customHeight="1">
      <c r="A203" s="1"/>
      <c r="B203" s="15"/>
      <c r="C203" s="32" t="s">
        <v>53</v>
      </c>
      <c r="D203" s="33"/>
      <c r="E203" s="89">
        <f t="shared" ref="E203:S203" si="53">E202</f>
        <v>0.1</v>
      </c>
      <c r="F203" s="89">
        <f t="shared" si="53"/>
        <v>0.1</v>
      </c>
      <c r="G203" s="89">
        <f t="shared" si="53"/>
        <v>0.2</v>
      </c>
      <c r="H203" s="89">
        <f t="shared" si="53"/>
        <v>0</v>
      </c>
      <c r="I203" s="89">
        <f t="shared" si="53"/>
        <v>0</v>
      </c>
      <c r="J203" s="89">
        <f t="shared" si="53"/>
        <v>0</v>
      </c>
      <c r="K203" s="89">
        <f t="shared" si="53"/>
        <v>0.2</v>
      </c>
      <c r="L203" s="89">
        <f t="shared" si="53"/>
        <v>1.5</v>
      </c>
      <c r="M203" s="89">
        <f t="shared" si="53"/>
        <v>1.5</v>
      </c>
      <c r="N203" s="89">
        <f t="shared" si="53"/>
        <v>0</v>
      </c>
      <c r="O203" s="89">
        <f t="shared" si="53"/>
        <v>1.5</v>
      </c>
      <c r="P203" s="89">
        <f t="shared" si="53"/>
        <v>1.5</v>
      </c>
      <c r="Q203" s="89">
        <f t="shared" si="53"/>
        <v>0</v>
      </c>
      <c r="R203" s="157">
        <f t="shared" si="53"/>
        <v>1</v>
      </c>
      <c r="S203" s="157">
        <f t="shared" si="53"/>
        <v>1</v>
      </c>
    </row>
    <row r="204" spans="1:19" ht="7.5" customHeight="1">
      <c r="A204" s="1"/>
      <c r="B204" s="24"/>
      <c r="C204" s="25"/>
      <c r="D204" s="25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155"/>
      <c r="S204" s="164"/>
    </row>
    <row r="205" spans="1:19" ht="19.5" customHeight="1">
      <c r="A205" s="1"/>
      <c r="B205" s="24"/>
      <c r="C205" s="25" t="s">
        <v>58</v>
      </c>
      <c r="D205" s="19"/>
      <c r="E205" s="90">
        <f t="shared" ref="E205:S205" si="54">E201+E203</f>
        <v>3.4</v>
      </c>
      <c r="F205" s="90">
        <f t="shared" si="54"/>
        <v>0.1</v>
      </c>
      <c r="G205" s="90">
        <f t="shared" si="54"/>
        <v>3.5</v>
      </c>
      <c r="H205" s="90">
        <f t="shared" si="54"/>
        <v>0</v>
      </c>
      <c r="I205" s="90">
        <f t="shared" si="54"/>
        <v>0</v>
      </c>
      <c r="J205" s="90">
        <f t="shared" si="54"/>
        <v>0</v>
      </c>
      <c r="K205" s="90">
        <f t="shared" si="54"/>
        <v>3.5</v>
      </c>
      <c r="L205" s="90">
        <f t="shared" si="54"/>
        <v>31.5</v>
      </c>
      <c r="M205" s="90">
        <f t="shared" si="54"/>
        <v>1.5</v>
      </c>
      <c r="N205" s="90">
        <f t="shared" si="54"/>
        <v>30</v>
      </c>
      <c r="O205" s="90">
        <f t="shared" si="54"/>
        <v>31.5</v>
      </c>
      <c r="P205" s="90">
        <f t="shared" si="54"/>
        <v>1.5</v>
      </c>
      <c r="Q205" s="90">
        <f t="shared" si="54"/>
        <v>30</v>
      </c>
      <c r="R205" s="156">
        <f t="shared" si="54"/>
        <v>26</v>
      </c>
      <c r="S205" s="156">
        <f t="shared" si="54"/>
        <v>26</v>
      </c>
    </row>
    <row r="206" spans="1:19" ht="19.5" customHeight="1">
      <c r="A206" s="1"/>
      <c r="B206" s="13"/>
      <c r="C206" s="13"/>
      <c r="D206" s="13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144"/>
      <c r="S206" s="144"/>
    </row>
    <row r="207" spans="1:19" ht="19.5" customHeight="1">
      <c r="B207" s="20"/>
      <c r="C207" s="26" t="s">
        <v>80</v>
      </c>
      <c r="D207" s="20"/>
      <c r="E207" s="81"/>
      <c r="F207" s="81"/>
      <c r="G207" s="81"/>
      <c r="H207" s="80"/>
      <c r="I207" s="81"/>
      <c r="J207" s="81"/>
      <c r="K207" s="80"/>
      <c r="L207" s="80"/>
      <c r="M207" s="81"/>
      <c r="N207" s="81"/>
      <c r="O207" s="81"/>
      <c r="P207" s="81"/>
      <c r="Q207" s="81"/>
      <c r="R207" s="159"/>
      <c r="S207" s="145" t="s">
        <v>0</v>
      </c>
    </row>
    <row r="208" spans="1:19" ht="19.5" customHeight="1">
      <c r="A208" s="1"/>
      <c r="B208" s="410" t="s">
        <v>72</v>
      </c>
      <c r="C208" s="411"/>
      <c r="D208" s="412"/>
      <c r="E208" s="416" t="s">
        <v>95</v>
      </c>
      <c r="F208" s="417"/>
      <c r="G208" s="418"/>
      <c r="H208" s="416" t="s">
        <v>94</v>
      </c>
      <c r="I208" s="417"/>
      <c r="J208" s="418"/>
      <c r="K208" s="83" t="s">
        <v>1</v>
      </c>
      <c r="L208" s="83" t="s">
        <v>2</v>
      </c>
      <c r="M208" s="416" t="s">
        <v>93</v>
      </c>
      <c r="N208" s="417"/>
      <c r="O208" s="418"/>
      <c r="P208" s="416" t="s">
        <v>92</v>
      </c>
      <c r="Q208" s="418"/>
      <c r="R208" s="423" t="s">
        <v>65</v>
      </c>
      <c r="S208" s="424"/>
    </row>
    <row r="209" spans="1:19" ht="19.5" customHeight="1">
      <c r="A209" s="1"/>
      <c r="B209" s="413"/>
      <c r="C209" s="414"/>
      <c r="D209" s="415"/>
      <c r="E209" s="84" t="s">
        <v>4</v>
      </c>
      <c r="F209" s="84" t="s">
        <v>5</v>
      </c>
      <c r="G209" s="84" t="s">
        <v>6</v>
      </c>
      <c r="H209" s="84" t="s">
        <v>7</v>
      </c>
      <c r="I209" s="84" t="s">
        <v>8</v>
      </c>
      <c r="J209" s="84" t="s">
        <v>9</v>
      </c>
      <c r="K209" s="85" t="s">
        <v>3</v>
      </c>
      <c r="L209" s="86" t="s">
        <v>3</v>
      </c>
      <c r="M209" s="84" t="s">
        <v>10</v>
      </c>
      <c r="N209" s="84" t="s">
        <v>11</v>
      </c>
      <c r="O209" s="84" t="s">
        <v>3</v>
      </c>
      <c r="P209" s="84" t="s">
        <v>12</v>
      </c>
      <c r="Q209" s="84" t="s">
        <v>13</v>
      </c>
      <c r="R209" s="146"/>
      <c r="S209" s="147" t="s">
        <v>73</v>
      </c>
    </row>
    <row r="210" spans="1:19" ht="19.5" customHeight="1">
      <c r="A210" s="1"/>
      <c r="B210" s="421" t="s">
        <v>42</v>
      </c>
      <c r="C210" s="24" t="s">
        <v>18</v>
      </c>
      <c r="D210" s="19"/>
      <c r="E210" s="78">
        <v>0.1</v>
      </c>
      <c r="F210" s="79">
        <v>0</v>
      </c>
      <c r="G210" s="78">
        <v>0.1</v>
      </c>
      <c r="H210" s="79"/>
      <c r="I210" s="78"/>
      <c r="J210" s="79"/>
      <c r="K210" s="78">
        <v>0.1</v>
      </c>
      <c r="L210" s="79">
        <v>0.2</v>
      </c>
      <c r="M210" s="78">
        <v>0.2</v>
      </c>
      <c r="N210" s="79">
        <v>0</v>
      </c>
      <c r="O210" s="78">
        <v>0.2</v>
      </c>
      <c r="P210" s="79">
        <v>0.2</v>
      </c>
      <c r="Q210" s="78">
        <v>0</v>
      </c>
      <c r="R210" s="185">
        <v>1</v>
      </c>
      <c r="S210" s="186">
        <v>1</v>
      </c>
    </row>
    <row r="211" spans="1:19" ht="19.5" customHeight="1">
      <c r="A211" s="1"/>
      <c r="B211" s="425"/>
      <c r="C211" s="24" t="s">
        <v>20</v>
      </c>
      <c r="D211" s="19"/>
      <c r="E211" s="78">
        <v>0.3</v>
      </c>
      <c r="F211" s="79"/>
      <c r="G211" s="78">
        <v>0.3</v>
      </c>
      <c r="H211" s="79"/>
      <c r="I211" s="78"/>
      <c r="J211" s="79"/>
      <c r="K211" s="78">
        <v>0.3</v>
      </c>
      <c r="L211" s="79">
        <v>2</v>
      </c>
      <c r="M211" s="78">
        <v>1</v>
      </c>
      <c r="N211" s="79">
        <v>0.5</v>
      </c>
      <c r="O211" s="78">
        <v>1.5</v>
      </c>
      <c r="P211" s="79">
        <v>1.5</v>
      </c>
      <c r="Q211" s="78"/>
      <c r="R211" s="185">
        <v>7</v>
      </c>
      <c r="S211" s="186">
        <v>7</v>
      </c>
    </row>
    <row r="212" spans="1:19" ht="19.5" customHeight="1">
      <c r="A212" s="1"/>
      <c r="B212" s="422"/>
      <c r="C212" s="32" t="s">
        <v>53</v>
      </c>
      <c r="D212" s="40"/>
      <c r="E212" s="89">
        <f t="shared" ref="E212:S212" si="55">SUM(E210:E211)</f>
        <v>0.4</v>
      </c>
      <c r="F212" s="89">
        <f t="shared" si="55"/>
        <v>0</v>
      </c>
      <c r="G212" s="89">
        <f t="shared" si="55"/>
        <v>0.4</v>
      </c>
      <c r="H212" s="89">
        <f t="shared" si="55"/>
        <v>0</v>
      </c>
      <c r="I212" s="89">
        <f t="shared" si="55"/>
        <v>0</v>
      </c>
      <c r="J212" s="89">
        <f t="shared" si="55"/>
        <v>0</v>
      </c>
      <c r="K212" s="89">
        <f t="shared" si="55"/>
        <v>0.4</v>
      </c>
      <c r="L212" s="89">
        <f t="shared" si="55"/>
        <v>2.2000000000000002</v>
      </c>
      <c r="M212" s="89">
        <f t="shared" si="55"/>
        <v>1.2</v>
      </c>
      <c r="N212" s="89">
        <f t="shared" si="55"/>
        <v>0.5</v>
      </c>
      <c r="O212" s="89">
        <f t="shared" si="55"/>
        <v>1.7</v>
      </c>
      <c r="P212" s="89">
        <f t="shared" si="55"/>
        <v>1.7</v>
      </c>
      <c r="Q212" s="89">
        <f t="shared" si="55"/>
        <v>0</v>
      </c>
      <c r="R212" s="157">
        <f t="shared" si="55"/>
        <v>8</v>
      </c>
      <c r="S212" s="157">
        <f t="shared" si="55"/>
        <v>8</v>
      </c>
    </row>
    <row r="213" spans="1:19" ht="19.5" customHeight="1">
      <c r="A213" s="1"/>
      <c r="B213" s="41" t="s">
        <v>43</v>
      </c>
      <c r="C213" s="24" t="s">
        <v>21</v>
      </c>
      <c r="D213" s="19"/>
      <c r="E213" s="74">
        <v>0.4</v>
      </c>
      <c r="F213" s="73"/>
      <c r="G213" s="74">
        <v>0.4</v>
      </c>
      <c r="H213" s="73"/>
      <c r="I213" s="74"/>
      <c r="J213" s="73"/>
      <c r="K213" s="74">
        <v>0.4</v>
      </c>
      <c r="L213" s="73">
        <v>11</v>
      </c>
      <c r="M213" s="74">
        <v>7.2</v>
      </c>
      <c r="N213" s="73"/>
      <c r="O213" s="74">
        <v>7.2</v>
      </c>
      <c r="P213" s="73">
        <v>7.2</v>
      </c>
      <c r="Q213" s="74"/>
      <c r="R213" s="152">
        <v>2</v>
      </c>
      <c r="S213" s="169">
        <v>2</v>
      </c>
    </row>
    <row r="214" spans="1:19" ht="19.5" customHeight="1">
      <c r="A214" s="1"/>
      <c r="B214" s="42"/>
      <c r="C214" s="39" t="s">
        <v>53</v>
      </c>
      <c r="D214" s="33"/>
      <c r="E214" s="98">
        <f>E213</f>
        <v>0.4</v>
      </c>
      <c r="F214" s="98">
        <f t="shared" ref="F214:S214" si="56">F213</f>
        <v>0</v>
      </c>
      <c r="G214" s="98">
        <f t="shared" si="56"/>
        <v>0.4</v>
      </c>
      <c r="H214" s="98">
        <f t="shared" si="56"/>
        <v>0</v>
      </c>
      <c r="I214" s="98">
        <f t="shared" si="56"/>
        <v>0</v>
      </c>
      <c r="J214" s="98">
        <f t="shared" si="56"/>
        <v>0</v>
      </c>
      <c r="K214" s="98">
        <f t="shared" si="56"/>
        <v>0.4</v>
      </c>
      <c r="L214" s="98">
        <f t="shared" si="56"/>
        <v>11</v>
      </c>
      <c r="M214" s="98">
        <f t="shared" si="56"/>
        <v>7.2</v>
      </c>
      <c r="N214" s="98">
        <f t="shared" si="56"/>
        <v>0</v>
      </c>
      <c r="O214" s="98">
        <f t="shared" si="56"/>
        <v>7.2</v>
      </c>
      <c r="P214" s="98">
        <f t="shared" si="56"/>
        <v>7.2</v>
      </c>
      <c r="Q214" s="98">
        <f t="shared" si="56"/>
        <v>0</v>
      </c>
      <c r="R214" s="161">
        <f t="shared" si="56"/>
        <v>2</v>
      </c>
      <c r="S214" s="161">
        <f t="shared" si="56"/>
        <v>2</v>
      </c>
    </row>
    <row r="215" spans="1:19" ht="7.5" customHeight="1">
      <c r="A215" s="1"/>
      <c r="B215" s="17"/>
      <c r="C215" s="20"/>
      <c r="D215" s="2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155"/>
      <c r="S215" s="164"/>
    </row>
    <row r="216" spans="1:19" ht="19.5" customHeight="1">
      <c r="A216" s="1"/>
      <c r="B216" s="24"/>
      <c r="C216" s="25" t="s">
        <v>37</v>
      </c>
      <c r="D216" s="19"/>
      <c r="E216" s="90">
        <f t="shared" ref="E216:S216" si="57">E212+E214</f>
        <v>0.8</v>
      </c>
      <c r="F216" s="90">
        <f t="shared" si="57"/>
        <v>0</v>
      </c>
      <c r="G216" s="90">
        <f t="shared" si="57"/>
        <v>0.8</v>
      </c>
      <c r="H216" s="90">
        <f t="shared" si="57"/>
        <v>0</v>
      </c>
      <c r="I216" s="90">
        <f t="shared" si="57"/>
        <v>0</v>
      </c>
      <c r="J216" s="90">
        <f t="shared" si="57"/>
        <v>0</v>
      </c>
      <c r="K216" s="90">
        <f t="shared" si="57"/>
        <v>0.8</v>
      </c>
      <c r="L216" s="90">
        <f t="shared" si="57"/>
        <v>13.2</v>
      </c>
      <c r="M216" s="90">
        <f t="shared" si="57"/>
        <v>8.4</v>
      </c>
      <c r="N216" s="90">
        <f t="shared" si="57"/>
        <v>0.5</v>
      </c>
      <c r="O216" s="90">
        <f t="shared" si="57"/>
        <v>8.9</v>
      </c>
      <c r="P216" s="90">
        <f t="shared" si="57"/>
        <v>8.9</v>
      </c>
      <c r="Q216" s="90">
        <f t="shared" si="57"/>
        <v>0</v>
      </c>
      <c r="R216" s="156">
        <f t="shared" si="57"/>
        <v>10</v>
      </c>
      <c r="S216" s="156">
        <f t="shared" si="57"/>
        <v>10</v>
      </c>
    </row>
    <row r="217" spans="1:19" ht="19.5" customHeight="1">
      <c r="A217" s="1"/>
      <c r="B217" s="13"/>
      <c r="C217" s="13"/>
      <c r="D217" s="13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75"/>
      <c r="S217" s="175"/>
    </row>
    <row r="218" spans="1:19" ht="19.5" customHeight="1">
      <c r="B218" s="20"/>
      <c r="C218" s="26" t="s">
        <v>143</v>
      </c>
      <c r="D218" s="20"/>
      <c r="E218" s="81"/>
      <c r="F218" s="81"/>
      <c r="G218" s="81"/>
      <c r="H218" s="80"/>
      <c r="I218" s="81"/>
      <c r="J218" s="81"/>
      <c r="K218" s="80"/>
      <c r="L218" s="80"/>
      <c r="M218" s="81"/>
      <c r="N218" s="81"/>
      <c r="O218" s="81"/>
      <c r="P218" s="81"/>
      <c r="Q218" s="81"/>
      <c r="R218" s="159"/>
      <c r="S218" s="145" t="s">
        <v>0</v>
      </c>
    </row>
    <row r="219" spans="1:19" ht="19.5" customHeight="1">
      <c r="A219" s="1"/>
      <c r="B219" s="410" t="s">
        <v>72</v>
      </c>
      <c r="C219" s="411"/>
      <c r="D219" s="412"/>
      <c r="E219" s="416" t="s">
        <v>95</v>
      </c>
      <c r="F219" s="417"/>
      <c r="G219" s="418"/>
      <c r="H219" s="416" t="s">
        <v>94</v>
      </c>
      <c r="I219" s="417"/>
      <c r="J219" s="418"/>
      <c r="K219" s="83" t="s">
        <v>1</v>
      </c>
      <c r="L219" s="83" t="s">
        <v>2</v>
      </c>
      <c r="M219" s="416" t="s">
        <v>93</v>
      </c>
      <c r="N219" s="417"/>
      <c r="O219" s="418"/>
      <c r="P219" s="416" t="s">
        <v>92</v>
      </c>
      <c r="Q219" s="418"/>
      <c r="R219" s="423" t="s">
        <v>65</v>
      </c>
      <c r="S219" s="424"/>
    </row>
    <row r="220" spans="1:19" ht="19.5" customHeight="1">
      <c r="A220" s="1"/>
      <c r="B220" s="413"/>
      <c r="C220" s="414"/>
      <c r="D220" s="415"/>
      <c r="E220" s="84" t="s">
        <v>4</v>
      </c>
      <c r="F220" s="84" t="s">
        <v>5</v>
      </c>
      <c r="G220" s="84" t="s">
        <v>6</v>
      </c>
      <c r="H220" s="84" t="s">
        <v>7</v>
      </c>
      <c r="I220" s="84" t="s">
        <v>8</v>
      </c>
      <c r="J220" s="84" t="s">
        <v>9</v>
      </c>
      <c r="K220" s="85" t="s">
        <v>3</v>
      </c>
      <c r="L220" s="86" t="s">
        <v>3</v>
      </c>
      <c r="M220" s="84" t="s">
        <v>10</v>
      </c>
      <c r="N220" s="84" t="s">
        <v>11</v>
      </c>
      <c r="O220" s="84" t="s">
        <v>3</v>
      </c>
      <c r="P220" s="84" t="s">
        <v>12</v>
      </c>
      <c r="Q220" s="84" t="s">
        <v>13</v>
      </c>
      <c r="R220" s="146"/>
      <c r="S220" s="147" t="s">
        <v>73</v>
      </c>
    </row>
    <row r="221" spans="1:19" ht="19.5" customHeight="1">
      <c r="A221" s="1"/>
      <c r="B221" s="22"/>
      <c r="C221" s="29" t="s">
        <v>41</v>
      </c>
      <c r="D221" s="28"/>
      <c r="E221" s="119">
        <v>9.9999999999999982</v>
      </c>
      <c r="F221" s="120">
        <v>0.2</v>
      </c>
      <c r="G221" s="119">
        <v>10.199999999999998</v>
      </c>
      <c r="H221" s="120"/>
      <c r="I221" s="119"/>
      <c r="J221" s="120"/>
      <c r="K221" s="119">
        <v>10.199999999999998</v>
      </c>
      <c r="L221" s="120">
        <v>268.39999999999998</v>
      </c>
      <c r="M221" s="119">
        <v>55.300000000000004</v>
      </c>
      <c r="N221" s="120">
        <v>193.7</v>
      </c>
      <c r="O221" s="119">
        <v>249</v>
      </c>
      <c r="P221" s="120">
        <v>239</v>
      </c>
      <c r="Q221" s="119">
        <v>10</v>
      </c>
      <c r="R221" s="176">
        <v>54</v>
      </c>
      <c r="S221" s="177">
        <v>54</v>
      </c>
    </row>
    <row r="222" spans="1:19" ht="19.5" customHeight="1">
      <c r="A222" s="1"/>
      <c r="B222" s="23"/>
      <c r="C222" s="15"/>
      <c r="D222" s="29" t="s">
        <v>15</v>
      </c>
      <c r="E222" s="68">
        <v>9.9999999999999982</v>
      </c>
      <c r="F222" s="67">
        <v>0.2</v>
      </c>
      <c r="G222" s="68">
        <v>10.199999999999998</v>
      </c>
      <c r="H222" s="67"/>
      <c r="I222" s="68"/>
      <c r="J222" s="67"/>
      <c r="K222" s="68">
        <v>10.199999999999998</v>
      </c>
      <c r="L222" s="67">
        <v>268.39999999999998</v>
      </c>
      <c r="M222" s="68">
        <v>55.300000000000004</v>
      </c>
      <c r="N222" s="67">
        <v>193.7</v>
      </c>
      <c r="O222" s="68">
        <v>249</v>
      </c>
      <c r="P222" s="67">
        <v>239</v>
      </c>
      <c r="Q222" s="68">
        <v>10</v>
      </c>
      <c r="R222" s="178">
        <v>54</v>
      </c>
      <c r="S222" s="179">
        <v>54</v>
      </c>
    </row>
    <row r="223" spans="1:19" ht="19.5" customHeight="1">
      <c r="A223" s="1"/>
      <c r="B223" s="23"/>
      <c r="C223" s="15"/>
      <c r="D223" s="24" t="s">
        <v>16</v>
      </c>
      <c r="E223" s="68">
        <v>0</v>
      </c>
      <c r="F223" s="67">
        <v>0</v>
      </c>
      <c r="G223" s="68">
        <v>0</v>
      </c>
      <c r="H223" s="67"/>
      <c r="I223" s="68"/>
      <c r="J223" s="67"/>
      <c r="K223" s="68">
        <v>0</v>
      </c>
      <c r="L223" s="67">
        <v>0</v>
      </c>
      <c r="M223" s="68">
        <v>0</v>
      </c>
      <c r="N223" s="67">
        <v>0</v>
      </c>
      <c r="O223" s="68">
        <v>0</v>
      </c>
      <c r="P223" s="67">
        <v>0</v>
      </c>
      <c r="Q223" s="68">
        <v>0</v>
      </c>
      <c r="R223" s="178">
        <v>0</v>
      </c>
      <c r="S223" s="179">
        <v>0</v>
      </c>
    </row>
    <row r="224" spans="1:19" ht="19.5" customHeight="1">
      <c r="A224" s="1"/>
      <c r="B224" s="23" t="s">
        <v>42</v>
      </c>
      <c r="C224" s="17"/>
      <c r="D224" s="43" t="s">
        <v>17</v>
      </c>
      <c r="E224" s="102">
        <v>9.9999999999999982</v>
      </c>
      <c r="F224" s="103">
        <v>0.2</v>
      </c>
      <c r="G224" s="102">
        <v>10.199999999999998</v>
      </c>
      <c r="H224" s="103"/>
      <c r="I224" s="102"/>
      <c r="J224" s="103"/>
      <c r="K224" s="102">
        <v>10.199999999999998</v>
      </c>
      <c r="L224" s="103">
        <v>268.39999999999998</v>
      </c>
      <c r="M224" s="102">
        <v>55.300000000000004</v>
      </c>
      <c r="N224" s="103">
        <v>193.7</v>
      </c>
      <c r="O224" s="102">
        <v>249</v>
      </c>
      <c r="P224" s="103">
        <v>239</v>
      </c>
      <c r="Q224" s="102">
        <v>10</v>
      </c>
      <c r="R224" s="180">
        <v>54</v>
      </c>
      <c r="S224" s="181">
        <v>54</v>
      </c>
    </row>
    <row r="225" spans="1:19" ht="19.5" customHeight="1">
      <c r="A225" s="1"/>
      <c r="B225" s="23"/>
      <c r="C225" s="13" t="s">
        <v>20</v>
      </c>
      <c r="D225" s="13"/>
      <c r="E225" s="119">
        <v>1.7</v>
      </c>
      <c r="F225" s="120"/>
      <c r="G225" s="119">
        <v>1.7</v>
      </c>
      <c r="H225" s="120"/>
      <c r="I225" s="119"/>
      <c r="J225" s="120"/>
      <c r="K225" s="119">
        <v>1.7</v>
      </c>
      <c r="L225" s="120">
        <v>17</v>
      </c>
      <c r="M225" s="119">
        <v>4</v>
      </c>
      <c r="N225" s="120">
        <v>10</v>
      </c>
      <c r="O225" s="119">
        <v>14</v>
      </c>
      <c r="P225" s="120">
        <v>12</v>
      </c>
      <c r="Q225" s="119">
        <v>2</v>
      </c>
      <c r="R225" s="176">
        <v>14</v>
      </c>
      <c r="S225" s="177">
        <v>14</v>
      </c>
    </row>
    <row r="226" spans="1:19" ht="19.5" customHeight="1">
      <c r="A226" s="1"/>
      <c r="B226" s="23"/>
      <c r="C226" s="13"/>
      <c r="D226" s="29" t="s">
        <v>15</v>
      </c>
      <c r="E226" s="68">
        <v>0.4</v>
      </c>
      <c r="F226" s="67"/>
      <c r="G226" s="68">
        <v>0.4</v>
      </c>
      <c r="H226" s="67"/>
      <c r="I226" s="68"/>
      <c r="J226" s="67"/>
      <c r="K226" s="68">
        <v>0.4</v>
      </c>
      <c r="L226" s="67">
        <v>5</v>
      </c>
      <c r="M226" s="68">
        <v>2</v>
      </c>
      <c r="N226" s="67">
        <v>3</v>
      </c>
      <c r="O226" s="68">
        <v>5</v>
      </c>
      <c r="P226" s="67">
        <v>5</v>
      </c>
      <c r="Q226" s="68"/>
      <c r="R226" s="178">
        <v>2</v>
      </c>
      <c r="S226" s="179">
        <v>2</v>
      </c>
    </row>
    <row r="227" spans="1:19" ht="19.5" customHeight="1">
      <c r="A227" s="1"/>
      <c r="B227" s="23"/>
      <c r="C227" s="13"/>
      <c r="D227" s="24" t="s">
        <v>16</v>
      </c>
      <c r="E227" s="68">
        <v>1.1000000000000001</v>
      </c>
      <c r="F227" s="67"/>
      <c r="G227" s="68">
        <v>1.1000000000000001</v>
      </c>
      <c r="H227" s="67">
        <v>1</v>
      </c>
      <c r="I227" s="68">
        <v>0.1</v>
      </c>
      <c r="J227" s="67">
        <v>1.1000000000000001</v>
      </c>
      <c r="K227" s="68">
        <v>2.2000000000000002</v>
      </c>
      <c r="L227" s="67">
        <v>9</v>
      </c>
      <c r="M227" s="68">
        <v>1</v>
      </c>
      <c r="N227" s="67">
        <v>8</v>
      </c>
      <c r="O227" s="68">
        <v>9</v>
      </c>
      <c r="P227" s="67">
        <v>9</v>
      </c>
      <c r="Q227" s="68"/>
      <c r="R227" s="178">
        <v>4</v>
      </c>
      <c r="S227" s="179">
        <v>4</v>
      </c>
    </row>
    <row r="228" spans="1:19" ht="19.5" customHeight="1">
      <c r="A228" s="1"/>
      <c r="B228" s="23"/>
      <c r="C228" s="20"/>
      <c r="D228" s="43" t="s">
        <v>17</v>
      </c>
      <c r="E228" s="102">
        <v>1.4</v>
      </c>
      <c r="F228" s="103"/>
      <c r="G228" s="102">
        <v>1.4</v>
      </c>
      <c r="H228" s="103"/>
      <c r="I228" s="102"/>
      <c r="J228" s="103">
        <v>0</v>
      </c>
      <c r="K228" s="102">
        <v>1.4</v>
      </c>
      <c r="L228" s="102">
        <v>2.8</v>
      </c>
      <c r="M228" s="102">
        <v>1.4</v>
      </c>
      <c r="N228" s="102">
        <v>1.4</v>
      </c>
      <c r="O228" s="102">
        <v>2.8</v>
      </c>
      <c r="P228" s="102">
        <v>2.8</v>
      </c>
      <c r="Q228" s="102">
        <v>0</v>
      </c>
      <c r="R228" s="180">
        <v>6</v>
      </c>
      <c r="S228" s="180">
        <v>6</v>
      </c>
    </row>
    <row r="229" spans="1:19" ht="19.5" customHeight="1">
      <c r="A229" s="1"/>
      <c r="B229" s="15"/>
      <c r="C229" s="13" t="s">
        <v>53</v>
      </c>
      <c r="D229" s="28"/>
      <c r="E229" s="121">
        <f t="shared" ref="E229:S230" si="58">E225+E221</f>
        <v>11.699999999999998</v>
      </c>
      <c r="F229" s="121">
        <f t="shared" si="58"/>
        <v>0.2</v>
      </c>
      <c r="G229" s="121">
        <f t="shared" si="58"/>
        <v>11.899999999999997</v>
      </c>
      <c r="H229" s="121">
        <f t="shared" si="58"/>
        <v>0</v>
      </c>
      <c r="I229" s="121">
        <f>I225+I221</f>
        <v>0</v>
      </c>
      <c r="J229" s="121">
        <f t="shared" si="58"/>
        <v>0</v>
      </c>
      <c r="K229" s="121">
        <f t="shared" si="58"/>
        <v>11.899999999999997</v>
      </c>
      <c r="L229" s="121">
        <f t="shared" si="58"/>
        <v>285.39999999999998</v>
      </c>
      <c r="M229" s="121">
        <f t="shared" si="58"/>
        <v>59.300000000000004</v>
      </c>
      <c r="N229" s="121">
        <f t="shared" si="58"/>
        <v>203.7</v>
      </c>
      <c r="O229" s="121">
        <f t="shared" si="58"/>
        <v>263</v>
      </c>
      <c r="P229" s="121">
        <f t="shared" si="58"/>
        <v>251</v>
      </c>
      <c r="Q229" s="121">
        <f t="shared" si="58"/>
        <v>12</v>
      </c>
      <c r="R229" s="182">
        <f t="shared" si="58"/>
        <v>68</v>
      </c>
      <c r="S229" s="182">
        <f t="shared" si="58"/>
        <v>68</v>
      </c>
    </row>
    <row r="230" spans="1:19" ht="19.5" customHeight="1">
      <c r="A230" s="1"/>
      <c r="B230" s="15"/>
      <c r="C230" s="30"/>
      <c r="D230" s="29" t="s">
        <v>15</v>
      </c>
      <c r="E230" s="90">
        <f t="shared" ref="E230:H232" si="59">E226+E222</f>
        <v>10.399999999999999</v>
      </c>
      <c r="F230" s="90">
        <f t="shared" si="59"/>
        <v>0.2</v>
      </c>
      <c r="G230" s="90">
        <f t="shared" si="59"/>
        <v>10.599999999999998</v>
      </c>
      <c r="H230" s="90">
        <f t="shared" si="59"/>
        <v>0</v>
      </c>
      <c r="I230" s="90">
        <f t="shared" si="58"/>
        <v>0</v>
      </c>
      <c r="J230" s="90">
        <f t="shared" ref="J230:S230" si="60">J226+J222</f>
        <v>0</v>
      </c>
      <c r="K230" s="90">
        <f t="shared" si="60"/>
        <v>10.599999999999998</v>
      </c>
      <c r="L230" s="90">
        <f t="shared" si="60"/>
        <v>273.39999999999998</v>
      </c>
      <c r="M230" s="90">
        <f t="shared" si="60"/>
        <v>57.300000000000004</v>
      </c>
      <c r="N230" s="90">
        <f t="shared" si="60"/>
        <v>196.7</v>
      </c>
      <c r="O230" s="90">
        <f t="shared" si="60"/>
        <v>254</v>
      </c>
      <c r="P230" s="90">
        <f t="shared" si="60"/>
        <v>244</v>
      </c>
      <c r="Q230" s="90">
        <f t="shared" si="60"/>
        <v>10</v>
      </c>
      <c r="R230" s="156">
        <f t="shared" si="60"/>
        <v>56</v>
      </c>
      <c r="S230" s="156">
        <f t="shared" si="60"/>
        <v>56</v>
      </c>
    </row>
    <row r="231" spans="1:19" ht="19.5" customHeight="1">
      <c r="A231" s="1"/>
      <c r="B231" s="15"/>
      <c r="C231" s="30"/>
      <c r="D231" s="24" t="s">
        <v>16</v>
      </c>
      <c r="E231" s="90">
        <f t="shared" si="59"/>
        <v>1.1000000000000001</v>
      </c>
      <c r="F231" s="90">
        <f t="shared" si="59"/>
        <v>0</v>
      </c>
      <c r="G231" s="90">
        <f t="shared" si="59"/>
        <v>1.1000000000000001</v>
      </c>
      <c r="H231" s="90">
        <f t="shared" si="59"/>
        <v>1</v>
      </c>
      <c r="I231" s="90">
        <f>I227+I223</f>
        <v>0.1</v>
      </c>
      <c r="J231" s="90">
        <f t="shared" ref="J231:S231" si="61">J227+J223</f>
        <v>1.1000000000000001</v>
      </c>
      <c r="K231" s="90">
        <f t="shared" si="61"/>
        <v>2.2000000000000002</v>
      </c>
      <c r="L231" s="90">
        <f t="shared" si="61"/>
        <v>9</v>
      </c>
      <c r="M231" s="90">
        <f t="shared" si="61"/>
        <v>1</v>
      </c>
      <c r="N231" s="90">
        <f t="shared" si="61"/>
        <v>8</v>
      </c>
      <c r="O231" s="90">
        <f t="shared" si="61"/>
        <v>9</v>
      </c>
      <c r="P231" s="90">
        <f t="shared" si="61"/>
        <v>9</v>
      </c>
      <c r="Q231" s="90">
        <f t="shared" si="61"/>
        <v>0</v>
      </c>
      <c r="R231" s="156">
        <f t="shared" si="61"/>
        <v>4</v>
      </c>
      <c r="S231" s="156">
        <f t="shared" si="61"/>
        <v>4</v>
      </c>
    </row>
    <row r="232" spans="1:19" ht="19.5" customHeight="1">
      <c r="A232" s="1"/>
      <c r="B232" s="17"/>
      <c r="C232" s="16"/>
      <c r="D232" s="44" t="s">
        <v>17</v>
      </c>
      <c r="E232" s="76">
        <f t="shared" si="59"/>
        <v>11.399999999999999</v>
      </c>
      <c r="F232" s="76">
        <f t="shared" si="59"/>
        <v>0.2</v>
      </c>
      <c r="G232" s="76">
        <f t="shared" si="59"/>
        <v>11.599999999999998</v>
      </c>
      <c r="H232" s="76">
        <f t="shared" si="59"/>
        <v>0</v>
      </c>
      <c r="I232" s="76">
        <f>I228+I224</f>
        <v>0</v>
      </c>
      <c r="J232" s="76">
        <f t="shared" ref="J232:S232" si="62">J228+J224</f>
        <v>0</v>
      </c>
      <c r="K232" s="76">
        <f t="shared" si="62"/>
        <v>11.599999999999998</v>
      </c>
      <c r="L232" s="76">
        <f t="shared" si="62"/>
        <v>271.2</v>
      </c>
      <c r="M232" s="76">
        <f t="shared" si="62"/>
        <v>56.7</v>
      </c>
      <c r="N232" s="76">
        <f t="shared" si="62"/>
        <v>195.1</v>
      </c>
      <c r="O232" s="76">
        <f t="shared" si="62"/>
        <v>251.8</v>
      </c>
      <c r="P232" s="76">
        <f t="shared" si="62"/>
        <v>241.8</v>
      </c>
      <c r="Q232" s="76">
        <f t="shared" si="62"/>
        <v>10</v>
      </c>
      <c r="R232" s="154">
        <f t="shared" si="62"/>
        <v>60</v>
      </c>
      <c r="S232" s="154">
        <f t="shared" si="62"/>
        <v>60</v>
      </c>
    </row>
    <row r="233" spans="1:19" ht="19.5" customHeight="1">
      <c r="A233" s="1"/>
      <c r="B233" s="22"/>
      <c r="C233" s="28" t="s">
        <v>21</v>
      </c>
      <c r="D233" s="27"/>
      <c r="E233" s="100">
        <v>39.130000000000003</v>
      </c>
      <c r="F233" s="101">
        <v>0</v>
      </c>
      <c r="G233" s="100">
        <v>39.130000000000003</v>
      </c>
      <c r="H233" s="101"/>
      <c r="I233" s="100"/>
      <c r="J233" s="101"/>
      <c r="K233" s="100">
        <v>39.130000000000003</v>
      </c>
      <c r="L233" s="101">
        <v>981.4</v>
      </c>
      <c r="M233" s="100">
        <v>360.7</v>
      </c>
      <c r="N233" s="101">
        <v>486.7</v>
      </c>
      <c r="O233" s="100">
        <v>847.4</v>
      </c>
      <c r="P233" s="101">
        <v>805.4</v>
      </c>
      <c r="Q233" s="100">
        <v>42</v>
      </c>
      <c r="R233" s="183">
        <v>218</v>
      </c>
      <c r="S233" s="177">
        <v>218</v>
      </c>
    </row>
    <row r="234" spans="1:19" ht="19.5" customHeight="1">
      <c r="A234" s="1"/>
      <c r="B234" s="23"/>
      <c r="C234" s="13"/>
      <c r="D234" s="22" t="s">
        <v>15</v>
      </c>
      <c r="E234" s="78">
        <v>13.95</v>
      </c>
      <c r="F234" s="79">
        <v>0</v>
      </c>
      <c r="G234" s="78">
        <v>13.95</v>
      </c>
      <c r="H234" s="79"/>
      <c r="I234" s="78"/>
      <c r="J234" s="79"/>
      <c r="K234" s="78">
        <v>13.95</v>
      </c>
      <c r="L234" s="79">
        <v>414.4</v>
      </c>
      <c r="M234" s="78">
        <v>38.799999999999997</v>
      </c>
      <c r="N234" s="79">
        <v>286.8</v>
      </c>
      <c r="O234" s="78">
        <v>325.60000000000002</v>
      </c>
      <c r="P234" s="79">
        <v>325.60000000000002</v>
      </c>
      <c r="Q234" s="78">
        <v>0</v>
      </c>
      <c r="R234" s="185">
        <v>56</v>
      </c>
      <c r="S234" s="186">
        <v>56</v>
      </c>
    </row>
    <row r="235" spans="1:19" ht="19.5" customHeight="1">
      <c r="A235" s="1"/>
      <c r="B235" s="23"/>
      <c r="C235" s="13"/>
      <c r="D235" s="45" t="s">
        <v>16</v>
      </c>
      <c r="E235" s="78">
        <v>0.97</v>
      </c>
      <c r="F235" s="79">
        <v>0</v>
      </c>
      <c r="G235" s="78">
        <v>0.97</v>
      </c>
      <c r="H235" s="79"/>
      <c r="I235" s="78"/>
      <c r="J235" s="79"/>
      <c r="K235" s="78">
        <v>0.97</v>
      </c>
      <c r="L235" s="79">
        <v>31.7</v>
      </c>
      <c r="M235" s="78">
        <v>0</v>
      </c>
      <c r="N235" s="79">
        <v>31.7</v>
      </c>
      <c r="O235" s="78">
        <v>31.7</v>
      </c>
      <c r="P235" s="79">
        <v>31.7</v>
      </c>
      <c r="Q235" s="78">
        <v>0</v>
      </c>
      <c r="R235" s="185">
        <v>5</v>
      </c>
      <c r="S235" s="186">
        <v>5</v>
      </c>
    </row>
    <row r="236" spans="1:19" ht="19.5" customHeight="1">
      <c r="A236" s="1"/>
      <c r="B236" s="23" t="s">
        <v>43</v>
      </c>
      <c r="C236" s="20"/>
      <c r="D236" s="46" t="s">
        <v>17</v>
      </c>
      <c r="E236" s="102">
        <v>14.92</v>
      </c>
      <c r="F236" s="103">
        <v>0</v>
      </c>
      <c r="G236" s="102">
        <v>14.92</v>
      </c>
      <c r="H236" s="103"/>
      <c r="I236" s="102"/>
      <c r="J236" s="103"/>
      <c r="K236" s="102">
        <v>14.92</v>
      </c>
      <c r="L236" s="103">
        <v>446.1</v>
      </c>
      <c r="M236" s="102">
        <v>38.799999999999997</v>
      </c>
      <c r="N236" s="103">
        <v>318.5</v>
      </c>
      <c r="O236" s="102">
        <v>357.3</v>
      </c>
      <c r="P236" s="103">
        <v>357.3</v>
      </c>
      <c r="Q236" s="102">
        <v>0</v>
      </c>
      <c r="R236" s="180">
        <v>54</v>
      </c>
      <c r="S236" s="181">
        <v>54</v>
      </c>
    </row>
    <row r="237" spans="1:19" ht="19.5" customHeight="1">
      <c r="A237" s="1"/>
      <c r="B237" s="23"/>
      <c r="C237" s="13" t="s">
        <v>22</v>
      </c>
      <c r="D237" s="30"/>
      <c r="E237" s="100">
        <v>34.4</v>
      </c>
      <c r="F237" s="101"/>
      <c r="G237" s="100">
        <v>34.4</v>
      </c>
      <c r="H237" s="101"/>
      <c r="I237" s="100"/>
      <c r="J237" s="101"/>
      <c r="K237" s="100">
        <v>34.4</v>
      </c>
      <c r="L237" s="101">
        <v>880.5</v>
      </c>
      <c r="M237" s="100">
        <v>20</v>
      </c>
      <c r="N237" s="101">
        <v>860.5</v>
      </c>
      <c r="O237" s="100">
        <v>880.5</v>
      </c>
      <c r="P237" s="101">
        <v>842.7</v>
      </c>
      <c r="Q237" s="100">
        <v>37.799999999999997</v>
      </c>
      <c r="R237" s="183">
        <v>118</v>
      </c>
      <c r="S237" s="184">
        <v>118</v>
      </c>
    </row>
    <row r="238" spans="1:19" ht="19.5" customHeight="1">
      <c r="A238" s="1"/>
      <c r="B238" s="23"/>
      <c r="C238" s="13"/>
      <c r="D238" s="22" t="s">
        <v>15</v>
      </c>
      <c r="E238" s="78">
        <v>11.27</v>
      </c>
      <c r="F238" s="79"/>
      <c r="G238" s="78">
        <v>11.27</v>
      </c>
      <c r="H238" s="79"/>
      <c r="I238" s="78"/>
      <c r="J238" s="79"/>
      <c r="K238" s="78">
        <v>11.27</v>
      </c>
      <c r="L238" s="79">
        <v>260.60000000000002</v>
      </c>
      <c r="M238" s="78">
        <v>10</v>
      </c>
      <c r="N238" s="79">
        <v>250.6</v>
      </c>
      <c r="O238" s="78">
        <v>260.60000000000002</v>
      </c>
      <c r="P238" s="79">
        <v>250.6</v>
      </c>
      <c r="Q238" s="78">
        <v>10</v>
      </c>
      <c r="R238" s="185">
        <v>55</v>
      </c>
      <c r="S238" s="186">
        <v>55</v>
      </c>
    </row>
    <row r="239" spans="1:19" ht="19.5" customHeight="1">
      <c r="A239" s="1"/>
      <c r="B239" s="23"/>
      <c r="C239" s="13"/>
      <c r="D239" s="45" t="s">
        <v>16</v>
      </c>
      <c r="E239" s="78">
        <v>11.51</v>
      </c>
      <c r="F239" s="79"/>
      <c r="G239" s="78">
        <v>11.51</v>
      </c>
      <c r="H239" s="79"/>
      <c r="I239" s="78"/>
      <c r="J239" s="79"/>
      <c r="K239" s="78">
        <v>11.51</v>
      </c>
      <c r="L239" s="79">
        <v>411.5</v>
      </c>
      <c r="M239" s="78">
        <v>10</v>
      </c>
      <c r="N239" s="79">
        <v>401.5</v>
      </c>
      <c r="O239" s="78">
        <v>411.5</v>
      </c>
      <c r="P239" s="79">
        <v>401.5</v>
      </c>
      <c r="Q239" s="78">
        <v>10</v>
      </c>
      <c r="R239" s="185">
        <v>36</v>
      </c>
      <c r="S239" s="186">
        <v>36</v>
      </c>
    </row>
    <row r="240" spans="1:19" ht="19.5" customHeight="1">
      <c r="A240" s="1"/>
      <c r="B240" s="23"/>
      <c r="C240" s="20"/>
      <c r="D240" s="46" t="s">
        <v>17</v>
      </c>
      <c r="E240" s="102">
        <v>22.78</v>
      </c>
      <c r="F240" s="103"/>
      <c r="G240" s="102">
        <v>22.78</v>
      </c>
      <c r="H240" s="103"/>
      <c r="I240" s="102"/>
      <c r="J240" s="103"/>
      <c r="K240" s="102">
        <v>22.78</v>
      </c>
      <c r="L240" s="103">
        <v>672.1</v>
      </c>
      <c r="M240" s="102">
        <v>20</v>
      </c>
      <c r="N240" s="103">
        <v>652.1</v>
      </c>
      <c r="O240" s="102">
        <v>672.1</v>
      </c>
      <c r="P240" s="103">
        <v>652.1</v>
      </c>
      <c r="Q240" s="102">
        <v>20</v>
      </c>
      <c r="R240" s="180">
        <v>91</v>
      </c>
      <c r="S240" s="181">
        <v>91</v>
      </c>
    </row>
    <row r="241" spans="1:19" ht="19.5" customHeight="1">
      <c r="A241" s="1"/>
      <c r="B241" s="15"/>
      <c r="C241" s="13" t="s">
        <v>53</v>
      </c>
      <c r="D241" s="27"/>
      <c r="E241" s="90">
        <f t="shared" ref="E241:S241" si="63">E237+E233</f>
        <v>73.53</v>
      </c>
      <c r="F241" s="90">
        <f t="shared" si="63"/>
        <v>0</v>
      </c>
      <c r="G241" s="90">
        <f t="shared" si="63"/>
        <v>73.53</v>
      </c>
      <c r="H241" s="90">
        <f t="shared" si="63"/>
        <v>0</v>
      </c>
      <c r="I241" s="90">
        <f t="shared" si="63"/>
        <v>0</v>
      </c>
      <c r="J241" s="90">
        <f t="shared" si="63"/>
        <v>0</v>
      </c>
      <c r="K241" s="90">
        <f t="shared" si="63"/>
        <v>73.53</v>
      </c>
      <c r="L241" s="90">
        <f t="shared" si="63"/>
        <v>1861.9</v>
      </c>
      <c r="M241" s="90">
        <f t="shared" si="63"/>
        <v>380.7</v>
      </c>
      <c r="N241" s="90">
        <f t="shared" si="63"/>
        <v>1347.2</v>
      </c>
      <c r="O241" s="90">
        <f t="shared" si="63"/>
        <v>1727.9</v>
      </c>
      <c r="P241" s="90">
        <f t="shared" si="63"/>
        <v>1648.1</v>
      </c>
      <c r="Q241" s="90">
        <f t="shared" si="63"/>
        <v>79.8</v>
      </c>
      <c r="R241" s="156">
        <f t="shared" si="63"/>
        <v>336</v>
      </c>
      <c r="S241" s="156">
        <f t="shared" si="63"/>
        <v>336</v>
      </c>
    </row>
    <row r="242" spans="1:19" ht="19.5" customHeight="1">
      <c r="A242" s="1"/>
      <c r="B242" s="15"/>
      <c r="C242" s="30"/>
      <c r="D242" s="22" t="s">
        <v>15</v>
      </c>
      <c r="E242" s="90">
        <f t="shared" ref="E242:S242" si="64">E238+E234</f>
        <v>25.22</v>
      </c>
      <c r="F242" s="90">
        <f t="shared" si="64"/>
        <v>0</v>
      </c>
      <c r="G242" s="90">
        <f t="shared" si="64"/>
        <v>25.22</v>
      </c>
      <c r="H242" s="90">
        <f t="shared" si="64"/>
        <v>0</v>
      </c>
      <c r="I242" s="90">
        <f t="shared" si="64"/>
        <v>0</v>
      </c>
      <c r="J242" s="90">
        <f t="shared" si="64"/>
        <v>0</v>
      </c>
      <c r="K242" s="90">
        <f t="shared" si="64"/>
        <v>25.22</v>
      </c>
      <c r="L242" s="90">
        <f t="shared" si="64"/>
        <v>675</v>
      </c>
      <c r="M242" s="90">
        <f t="shared" si="64"/>
        <v>48.8</v>
      </c>
      <c r="N242" s="90">
        <f t="shared" si="64"/>
        <v>537.4</v>
      </c>
      <c r="O242" s="90">
        <f t="shared" si="64"/>
        <v>586.20000000000005</v>
      </c>
      <c r="P242" s="90">
        <f t="shared" si="64"/>
        <v>576.20000000000005</v>
      </c>
      <c r="Q242" s="90">
        <f t="shared" si="64"/>
        <v>10</v>
      </c>
      <c r="R242" s="156">
        <f t="shared" si="64"/>
        <v>111</v>
      </c>
      <c r="S242" s="156">
        <f t="shared" si="64"/>
        <v>111</v>
      </c>
    </row>
    <row r="243" spans="1:19" ht="19.5" customHeight="1">
      <c r="A243" s="1"/>
      <c r="B243" s="15"/>
      <c r="C243" s="30"/>
      <c r="D243" s="45" t="s">
        <v>16</v>
      </c>
      <c r="E243" s="90">
        <f t="shared" ref="E243:S243" si="65">E239+E235</f>
        <v>12.48</v>
      </c>
      <c r="F243" s="90">
        <f t="shared" si="65"/>
        <v>0</v>
      </c>
      <c r="G243" s="90">
        <f t="shared" si="65"/>
        <v>12.48</v>
      </c>
      <c r="H243" s="90">
        <f t="shared" si="65"/>
        <v>0</v>
      </c>
      <c r="I243" s="90">
        <f t="shared" si="65"/>
        <v>0</v>
      </c>
      <c r="J243" s="90">
        <f t="shared" si="65"/>
        <v>0</v>
      </c>
      <c r="K243" s="90">
        <f t="shared" si="65"/>
        <v>12.48</v>
      </c>
      <c r="L243" s="90">
        <f t="shared" si="65"/>
        <v>443.2</v>
      </c>
      <c r="M243" s="90">
        <f t="shared" si="65"/>
        <v>10</v>
      </c>
      <c r="N243" s="90">
        <f t="shared" si="65"/>
        <v>433.2</v>
      </c>
      <c r="O243" s="90">
        <f t="shared" si="65"/>
        <v>443.2</v>
      </c>
      <c r="P243" s="90">
        <f t="shared" si="65"/>
        <v>433.2</v>
      </c>
      <c r="Q243" s="90">
        <f t="shared" si="65"/>
        <v>10</v>
      </c>
      <c r="R243" s="156">
        <f t="shared" si="65"/>
        <v>41</v>
      </c>
      <c r="S243" s="156">
        <f t="shared" si="65"/>
        <v>41</v>
      </c>
    </row>
    <row r="244" spans="1:19" ht="19.5" customHeight="1">
      <c r="A244" s="1"/>
      <c r="B244" s="17"/>
      <c r="C244" s="16"/>
      <c r="D244" s="47" t="s">
        <v>17</v>
      </c>
      <c r="E244" s="76">
        <f t="shared" ref="E244:S244" si="66">E236+E240</f>
        <v>37.700000000000003</v>
      </c>
      <c r="F244" s="76">
        <f t="shared" si="66"/>
        <v>0</v>
      </c>
      <c r="G244" s="76">
        <f t="shared" si="66"/>
        <v>37.700000000000003</v>
      </c>
      <c r="H244" s="76">
        <f t="shared" si="66"/>
        <v>0</v>
      </c>
      <c r="I244" s="76">
        <f t="shared" si="66"/>
        <v>0</v>
      </c>
      <c r="J244" s="76">
        <f t="shared" si="66"/>
        <v>0</v>
      </c>
      <c r="K244" s="76">
        <f t="shared" si="66"/>
        <v>37.700000000000003</v>
      </c>
      <c r="L244" s="76">
        <f t="shared" si="66"/>
        <v>1118.2</v>
      </c>
      <c r="M244" s="76">
        <f t="shared" si="66"/>
        <v>58.8</v>
      </c>
      <c r="N244" s="76">
        <f t="shared" si="66"/>
        <v>970.6</v>
      </c>
      <c r="O244" s="76">
        <f t="shared" si="66"/>
        <v>1029.4000000000001</v>
      </c>
      <c r="P244" s="76">
        <f t="shared" si="66"/>
        <v>1009.4000000000001</v>
      </c>
      <c r="Q244" s="76">
        <f t="shared" si="66"/>
        <v>20</v>
      </c>
      <c r="R244" s="154">
        <f t="shared" si="66"/>
        <v>145</v>
      </c>
      <c r="S244" s="154">
        <f t="shared" si="66"/>
        <v>145</v>
      </c>
    </row>
    <row r="245" spans="1:19" ht="19.5" customHeight="1">
      <c r="A245" s="1"/>
      <c r="B245" s="13"/>
      <c r="C245" s="13"/>
      <c r="D245" s="13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144"/>
      <c r="S245" s="144"/>
    </row>
    <row r="246" spans="1:19" ht="19.5" customHeight="1">
      <c r="A246" s="1"/>
      <c r="B246" s="13"/>
      <c r="C246" s="13"/>
      <c r="D246" s="14" t="s">
        <v>142</v>
      </c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144"/>
      <c r="S246" s="145" t="s">
        <v>0</v>
      </c>
    </row>
    <row r="247" spans="1:19" ht="19.5" customHeight="1">
      <c r="A247" s="1"/>
      <c r="B247" s="410" t="s">
        <v>72</v>
      </c>
      <c r="C247" s="411"/>
      <c r="D247" s="412"/>
      <c r="E247" s="416" t="s">
        <v>95</v>
      </c>
      <c r="F247" s="417"/>
      <c r="G247" s="418"/>
      <c r="H247" s="416" t="s">
        <v>94</v>
      </c>
      <c r="I247" s="417"/>
      <c r="J247" s="418"/>
      <c r="K247" s="83" t="s">
        <v>1</v>
      </c>
      <c r="L247" s="83" t="s">
        <v>2</v>
      </c>
      <c r="M247" s="416" t="s">
        <v>93</v>
      </c>
      <c r="N247" s="417"/>
      <c r="O247" s="418"/>
      <c r="P247" s="416" t="s">
        <v>92</v>
      </c>
      <c r="Q247" s="418"/>
      <c r="R247" s="423" t="s">
        <v>65</v>
      </c>
      <c r="S247" s="424"/>
    </row>
    <row r="248" spans="1:19" ht="19.5" customHeight="1">
      <c r="A248" s="1"/>
      <c r="B248" s="413"/>
      <c r="C248" s="414"/>
      <c r="D248" s="415"/>
      <c r="E248" s="84" t="s">
        <v>4</v>
      </c>
      <c r="F248" s="84" t="s">
        <v>5</v>
      </c>
      <c r="G248" s="84" t="s">
        <v>6</v>
      </c>
      <c r="H248" s="84" t="s">
        <v>7</v>
      </c>
      <c r="I248" s="84" t="s">
        <v>8</v>
      </c>
      <c r="J248" s="84" t="s">
        <v>9</v>
      </c>
      <c r="K248" s="85" t="s">
        <v>3</v>
      </c>
      <c r="L248" s="86" t="s">
        <v>3</v>
      </c>
      <c r="M248" s="84" t="s">
        <v>10</v>
      </c>
      <c r="N248" s="84" t="s">
        <v>11</v>
      </c>
      <c r="O248" s="84" t="s">
        <v>3</v>
      </c>
      <c r="P248" s="84" t="s">
        <v>12</v>
      </c>
      <c r="Q248" s="84" t="s">
        <v>13</v>
      </c>
      <c r="R248" s="146"/>
      <c r="S248" s="147" t="s">
        <v>73</v>
      </c>
    </row>
    <row r="249" spans="1:19" ht="19.5" customHeight="1">
      <c r="A249" s="1"/>
      <c r="B249" s="29"/>
      <c r="C249" s="29" t="s">
        <v>23</v>
      </c>
      <c r="D249" s="27"/>
      <c r="E249" s="100">
        <v>3.3</v>
      </c>
      <c r="F249" s="101"/>
      <c r="G249" s="100">
        <v>3.3</v>
      </c>
      <c r="H249" s="101"/>
      <c r="I249" s="100"/>
      <c r="J249" s="101">
        <v>0</v>
      </c>
      <c r="K249" s="100">
        <v>3.3</v>
      </c>
      <c r="L249" s="101">
        <v>46.3</v>
      </c>
      <c r="M249" s="100">
        <v>19</v>
      </c>
      <c r="N249" s="101">
        <v>27.3</v>
      </c>
      <c r="O249" s="100">
        <v>46.3</v>
      </c>
      <c r="P249" s="101">
        <v>45.6</v>
      </c>
      <c r="Q249" s="100">
        <v>0.7</v>
      </c>
      <c r="R249" s="378">
        <v>6</v>
      </c>
      <c r="S249" s="379">
        <v>6</v>
      </c>
    </row>
    <row r="250" spans="1:19" ht="19.5" customHeight="1">
      <c r="A250" s="1"/>
      <c r="B250" s="15"/>
      <c r="C250" s="15"/>
      <c r="D250" s="22" t="s">
        <v>15</v>
      </c>
      <c r="E250" s="78">
        <v>3.3</v>
      </c>
      <c r="F250" s="79"/>
      <c r="G250" s="78">
        <v>3.3</v>
      </c>
      <c r="H250" s="79"/>
      <c r="I250" s="78"/>
      <c r="J250" s="79">
        <v>0</v>
      </c>
      <c r="K250" s="78">
        <v>3.3</v>
      </c>
      <c r="L250" s="79">
        <v>46.3</v>
      </c>
      <c r="M250" s="78">
        <v>19</v>
      </c>
      <c r="N250" s="79">
        <v>27.3</v>
      </c>
      <c r="O250" s="78">
        <v>46.3</v>
      </c>
      <c r="P250" s="79">
        <v>45.6</v>
      </c>
      <c r="Q250" s="78">
        <v>0.7</v>
      </c>
      <c r="R250" s="380">
        <v>6</v>
      </c>
      <c r="S250" s="381">
        <v>6</v>
      </c>
    </row>
    <row r="251" spans="1:19" ht="19.5" customHeight="1">
      <c r="A251" s="1"/>
      <c r="B251" s="15"/>
      <c r="C251" s="15"/>
      <c r="D251" s="45" t="s">
        <v>16</v>
      </c>
      <c r="E251" s="78"/>
      <c r="F251" s="79"/>
      <c r="G251" s="78">
        <v>0</v>
      </c>
      <c r="H251" s="79"/>
      <c r="I251" s="78"/>
      <c r="J251" s="79">
        <v>0</v>
      </c>
      <c r="K251" s="78">
        <v>0</v>
      </c>
      <c r="L251" s="79"/>
      <c r="M251" s="78"/>
      <c r="N251" s="79"/>
      <c r="O251" s="78">
        <v>0</v>
      </c>
      <c r="P251" s="79"/>
      <c r="Q251" s="78"/>
      <c r="R251" s="380"/>
      <c r="S251" s="381"/>
    </row>
    <row r="252" spans="1:19" ht="19.5" customHeight="1">
      <c r="A252" s="1"/>
      <c r="B252" s="15" t="s">
        <v>44</v>
      </c>
      <c r="C252" s="17"/>
      <c r="D252" s="46" t="s">
        <v>17</v>
      </c>
      <c r="E252" s="102">
        <v>3.3</v>
      </c>
      <c r="F252" s="103"/>
      <c r="G252" s="102">
        <v>3.3</v>
      </c>
      <c r="H252" s="103"/>
      <c r="I252" s="102"/>
      <c r="J252" s="103">
        <v>0</v>
      </c>
      <c r="K252" s="102">
        <v>3.3</v>
      </c>
      <c r="L252" s="103">
        <v>46.3</v>
      </c>
      <c r="M252" s="102">
        <v>19</v>
      </c>
      <c r="N252" s="103">
        <v>27.3</v>
      </c>
      <c r="O252" s="102">
        <v>46.3</v>
      </c>
      <c r="P252" s="103">
        <v>45.6</v>
      </c>
      <c r="Q252" s="102">
        <v>0.7</v>
      </c>
      <c r="R252" s="382">
        <v>6</v>
      </c>
      <c r="S252" s="383">
        <v>6</v>
      </c>
    </row>
    <row r="253" spans="1:19" ht="19.5" customHeight="1">
      <c r="A253" s="1"/>
      <c r="B253" s="15"/>
      <c r="C253" s="13" t="s">
        <v>53</v>
      </c>
      <c r="D253" s="27"/>
      <c r="E253" s="90">
        <f t="shared" ref="E253:S253" si="67">E249</f>
        <v>3.3</v>
      </c>
      <c r="F253" s="90">
        <f t="shared" si="67"/>
        <v>0</v>
      </c>
      <c r="G253" s="90">
        <f t="shared" si="67"/>
        <v>3.3</v>
      </c>
      <c r="H253" s="90">
        <f t="shared" si="67"/>
        <v>0</v>
      </c>
      <c r="I253" s="90">
        <f t="shared" si="67"/>
        <v>0</v>
      </c>
      <c r="J253" s="90">
        <f t="shared" si="67"/>
        <v>0</v>
      </c>
      <c r="K253" s="90">
        <f t="shared" si="67"/>
        <v>3.3</v>
      </c>
      <c r="L253" s="90">
        <f t="shared" si="67"/>
        <v>46.3</v>
      </c>
      <c r="M253" s="90">
        <f t="shared" si="67"/>
        <v>19</v>
      </c>
      <c r="N253" s="90">
        <f t="shared" si="67"/>
        <v>27.3</v>
      </c>
      <c r="O253" s="90">
        <f t="shared" si="67"/>
        <v>46.3</v>
      </c>
      <c r="P253" s="90">
        <f t="shared" si="67"/>
        <v>45.6</v>
      </c>
      <c r="Q253" s="90">
        <f t="shared" si="67"/>
        <v>0.7</v>
      </c>
      <c r="R253" s="156">
        <f t="shared" si="67"/>
        <v>6</v>
      </c>
      <c r="S253" s="156">
        <f t="shared" si="67"/>
        <v>6</v>
      </c>
    </row>
    <row r="254" spans="1:19" ht="19.5" customHeight="1">
      <c r="A254" s="1"/>
      <c r="B254" s="15"/>
      <c r="C254" s="30"/>
      <c r="D254" s="22" t="s">
        <v>15</v>
      </c>
      <c r="E254" s="90">
        <f t="shared" ref="E254:S254" si="68">E250</f>
        <v>3.3</v>
      </c>
      <c r="F254" s="90">
        <f t="shared" si="68"/>
        <v>0</v>
      </c>
      <c r="G254" s="90">
        <f t="shared" si="68"/>
        <v>3.3</v>
      </c>
      <c r="H254" s="90">
        <f t="shared" si="68"/>
        <v>0</v>
      </c>
      <c r="I254" s="90">
        <f t="shared" si="68"/>
        <v>0</v>
      </c>
      <c r="J254" s="90">
        <f t="shared" si="68"/>
        <v>0</v>
      </c>
      <c r="K254" s="90">
        <f t="shared" si="68"/>
        <v>3.3</v>
      </c>
      <c r="L254" s="90">
        <f t="shared" si="68"/>
        <v>46.3</v>
      </c>
      <c r="M254" s="90">
        <f t="shared" si="68"/>
        <v>19</v>
      </c>
      <c r="N254" s="90">
        <f t="shared" si="68"/>
        <v>27.3</v>
      </c>
      <c r="O254" s="90">
        <f t="shared" si="68"/>
        <v>46.3</v>
      </c>
      <c r="P254" s="90">
        <f t="shared" si="68"/>
        <v>45.6</v>
      </c>
      <c r="Q254" s="90">
        <f t="shared" si="68"/>
        <v>0.7</v>
      </c>
      <c r="R254" s="156">
        <f t="shared" si="68"/>
        <v>6</v>
      </c>
      <c r="S254" s="156">
        <f t="shared" si="68"/>
        <v>6</v>
      </c>
    </row>
    <row r="255" spans="1:19" ht="19.5" customHeight="1">
      <c r="A255" s="1"/>
      <c r="B255" s="15"/>
      <c r="C255" s="30"/>
      <c r="D255" s="45" t="s">
        <v>16</v>
      </c>
      <c r="E255" s="90">
        <f t="shared" ref="E255:S255" si="69">E251</f>
        <v>0</v>
      </c>
      <c r="F255" s="90">
        <f t="shared" si="69"/>
        <v>0</v>
      </c>
      <c r="G255" s="90">
        <f t="shared" si="69"/>
        <v>0</v>
      </c>
      <c r="H255" s="90">
        <f t="shared" si="69"/>
        <v>0</v>
      </c>
      <c r="I255" s="90">
        <f t="shared" si="69"/>
        <v>0</v>
      </c>
      <c r="J255" s="90">
        <f t="shared" si="69"/>
        <v>0</v>
      </c>
      <c r="K255" s="90">
        <f t="shared" si="69"/>
        <v>0</v>
      </c>
      <c r="L255" s="90">
        <f t="shared" si="69"/>
        <v>0</v>
      </c>
      <c r="M255" s="90">
        <f t="shared" si="69"/>
        <v>0</v>
      </c>
      <c r="N255" s="90">
        <f t="shared" si="69"/>
        <v>0</v>
      </c>
      <c r="O255" s="90">
        <f t="shared" si="69"/>
        <v>0</v>
      </c>
      <c r="P255" s="90">
        <f t="shared" si="69"/>
        <v>0</v>
      </c>
      <c r="Q255" s="90">
        <f t="shared" si="69"/>
        <v>0</v>
      </c>
      <c r="R255" s="156">
        <f t="shared" si="69"/>
        <v>0</v>
      </c>
      <c r="S255" s="156">
        <f t="shared" si="69"/>
        <v>0</v>
      </c>
    </row>
    <row r="256" spans="1:19" ht="19.5" customHeight="1">
      <c r="A256" s="1"/>
      <c r="B256" s="17"/>
      <c r="C256" s="16"/>
      <c r="D256" s="47" t="s">
        <v>17</v>
      </c>
      <c r="E256" s="76">
        <f t="shared" ref="E256:S256" si="70">E252</f>
        <v>3.3</v>
      </c>
      <c r="F256" s="76">
        <f t="shared" si="70"/>
        <v>0</v>
      </c>
      <c r="G256" s="76">
        <f t="shared" si="70"/>
        <v>3.3</v>
      </c>
      <c r="H256" s="76">
        <f t="shared" si="70"/>
        <v>0</v>
      </c>
      <c r="I256" s="76">
        <f t="shared" si="70"/>
        <v>0</v>
      </c>
      <c r="J256" s="76">
        <f t="shared" si="70"/>
        <v>0</v>
      </c>
      <c r="K256" s="76">
        <f t="shared" si="70"/>
        <v>3.3</v>
      </c>
      <c r="L256" s="76">
        <f t="shared" si="70"/>
        <v>46.3</v>
      </c>
      <c r="M256" s="76">
        <f t="shared" si="70"/>
        <v>19</v>
      </c>
      <c r="N256" s="76">
        <f t="shared" si="70"/>
        <v>27.3</v>
      </c>
      <c r="O256" s="76">
        <f t="shared" si="70"/>
        <v>46.3</v>
      </c>
      <c r="P256" s="76">
        <f t="shared" si="70"/>
        <v>45.6</v>
      </c>
      <c r="Q256" s="76">
        <f t="shared" si="70"/>
        <v>0.7</v>
      </c>
      <c r="R256" s="154">
        <f t="shared" si="70"/>
        <v>6</v>
      </c>
      <c r="S256" s="154">
        <f t="shared" si="70"/>
        <v>6</v>
      </c>
    </row>
    <row r="257" spans="1:19" ht="19.5" customHeight="1">
      <c r="A257" s="1"/>
      <c r="B257" s="23"/>
      <c r="C257" s="13" t="s">
        <v>25</v>
      </c>
      <c r="D257" s="27"/>
      <c r="E257" s="309">
        <v>1.6</v>
      </c>
      <c r="F257" s="311"/>
      <c r="G257" s="280">
        <v>1.6</v>
      </c>
      <c r="H257" s="311"/>
      <c r="I257" s="312"/>
      <c r="J257" s="279">
        <v>0</v>
      </c>
      <c r="K257" s="280">
        <v>1.6</v>
      </c>
      <c r="L257" s="311">
        <v>33.299999999999997</v>
      </c>
      <c r="M257" s="312">
        <v>33.299999999999997</v>
      </c>
      <c r="N257" s="311"/>
      <c r="O257" s="280">
        <v>33.299999999999997</v>
      </c>
      <c r="P257" s="311">
        <v>33.299999999999997</v>
      </c>
      <c r="Q257" s="312"/>
      <c r="R257" s="376">
        <v>7</v>
      </c>
      <c r="S257" s="377">
        <v>7</v>
      </c>
    </row>
    <row r="258" spans="1:19" ht="19.5" customHeight="1">
      <c r="A258" s="1"/>
      <c r="B258" s="23"/>
      <c r="C258" s="13"/>
      <c r="D258" s="22" t="s">
        <v>15</v>
      </c>
      <c r="E258" s="280">
        <v>1.6</v>
      </c>
      <c r="F258" s="281"/>
      <c r="G258" s="280">
        <v>1.6</v>
      </c>
      <c r="H258" s="281"/>
      <c r="I258" s="305"/>
      <c r="J258" s="279">
        <v>0</v>
      </c>
      <c r="K258" s="280">
        <v>1.6</v>
      </c>
      <c r="L258" s="281">
        <v>33.299999999999997</v>
      </c>
      <c r="M258" s="305">
        <v>33.299999999999997</v>
      </c>
      <c r="N258" s="281"/>
      <c r="O258" s="280">
        <v>33.299999999999997</v>
      </c>
      <c r="P258" s="281">
        <v>33.299999999999997</v>
      </c>
      <c r="Q258" s="305"/>
      <c r="R258" s="307">
        <v>7</v>
      </c>
      <c r="S258" s="308">
        <v>7</v>
      </c>
    </row>
    <row r="259" spans="1:19" ht="19.5" customHeight="1">
      <c r="A259" s="1"/>
      <c r="B259" s="23"/>
      <c r="C259" s="13"/>
      <c r="D259" s="45" t="s">
        <v>16</v>
      </c>
      <c r="E259" s="280"/>
      <c r="F259" s="279"/>
      <c r="G259" s="280">
        <v>0</v>
      </c>
      <c r="H259" s="279"/>
      <c r="I259" s="280"/>
      <c r="J259" s="279">
        <v>0</v>
      </c>
      <c r="K259" s="280">
        <v>0</v>
      </c>
      <c r="L259" s="279"/>
      <c r="M259" s="280"/>
      <c r="N259" s="279"/>
      <c r="O259" s="280">
        <v>0</v>
      </c>
      <c r="P259" s="279"/>
      <c r="Q259" s="280"/>
      <c r="R259" s="285"/>
      <c r="S259" s="314"/>
    </row>
    <row r="260" spans="1:19" ht="19.5" customHeight="1">
      <c r="A260" s="1"/>
      <c r="B260" s="23" t="s">
        <v>45</v>
      </c>
      <c r="C260" s="20"/>
      <c r="D260" s="46" t="s">
        <v>17</v>
      </c>
      <c r="E260" s="296">
        <v>1.6</v>
      </c>
      <c r="F260" s="295"/>
      <c r="G260" s="296">
        <v>1.6</v>
      </c>
      <c r="H260" s="295"/>
      <c r="I260" s="296"/>
      <c r="J260" s="295">
        <v>0</v>
      </c>
      <c r="K260" s="296">
        <v>1.6</v>
      </c>
      <c r="L260" s="295">
        <v>33.299999999999997</v>
      </c>
      <c r="M260" s="296">
        <v>33.299999999999997</v>
      </c>
      <c r="N260" s="295"/>
      <c r="O260" s="296">
        <v>33.299999999999997</v>
      </c>
      <c r="P260" s="295">
        <v>33.299999999999997</v>
      </c>
      <c r="Q260" s="296"/>
      <c r="R260" s="298">
        <v>7</v>
      </c>
      <c r="S260" s="315">
        <v>7</v>
      </c>
    </row>
    <row r="261" spans="1:19" ht="19.5" customHeight="1">
      <c r="A261" s="1"/>
      <c r="B261" s="23"/>
      <c r="C261" s="13" t="s">
        <v>26</v>
      </c>
      <c r="D261" s="30"/>
      <c r="E261" s="100">
        <v>1.6</v>
      </c>
      <c r="F261" s="101">
        <v>0.1</v>
      </c>
      <c r="G261" s="100">
        <v>1.7000000000000002</v>
      </c>
      <c r="H261" s="101"/>
      <c r="I261" s="100"/>
      <c r="J261" s="101">
        <v>0</v>
      </c>
      <c r="K261" s="100">
        <v>1.7000000000000002</v>
      </c>
      <c r="L261" s="101">
        <v>24</v>
      </c>
      <c r="M261" s="100">
        <v>15</v>
      </c>
      <c r="N261" s="101">
        <v>9</v>
      </c>
      <c r="O261" s="100">
        <v>24</v>
      </c>
      <c r="P261" s="101">
        <v>24</v>
      </c>
      <c r="Q261" s="100"/>
      <c r="R261" s="183">
        <v>10</v>
      </c>
      <c r="S261" s="184">
        <v>10</v>
      </c>
    </row>
    <row r="262" spans="1:19" ht="19.5" customHeight="1">
      <c r="A262" s="1"/>
      <c r="B262" s="23"/>
      <c r="C262" s="13"/>
      <c r="D262" s="22" t="s">
        <v>15</v>
      </c>
      <c r="E262" s="78">
        <v>1.6</v>
      </c>
      <c r="F262" s="79">
        <v>0.1</v>
      </c>
      <c r="G262" s="78">
        <v>1.7000000000000002</v>
      </c>
      <c r="H262" s="79"/>
      <c r="I262" s="78"/>
      <c r="J262" s="79">
        <v>0</v>
      </c>
      <c r="K262" s="78">
        <v>1.7000000000000002</v>
      </c>
      <c r="L262" s="79">
        <v>24</v>
      </c>
      <c r="M262" s="78">
        <v>15</v>
      </c>
      <c r="N262" s="79">
        <v>9</v>
      </c>
      <c r="O262" s="78">
        <v>24</v>
      </c>
      <c r="P262" s="79">
        <v>24</v>
      </c>
      <c r="Q262" s="78"/>
      <c r="R262" s="185">
        <v>10</v>
      </c>
      <c r="S262" s="186">
        <v>10</v>
      </c>
    </row>
    <row r="263" spans="1:19" ht="19.5" customHeight="1">
      <c r="A263" s="1"/>
      <c r="B263" s="23"/>
      <c r="C263" s="13"/>
      <c r="D263" s="45" t="s">
        <v>16</v>
      </c>
      <c r="E263" s="78"/>
      <c r="F263" s="79"/>
      <c r="G263" s="78">
        <v>0</v>
      </c>
      <c r="H263" s="79"/>
      <c r="I263" s="78"/>
      <c r="J263" s="79">
        <v>0</v>
      </c>
      <c r="K263" s="78">
        <v>0</v>
      </c>
      <c r="L263" s="79"/>
      <c r="M263" s="78"/>
      <c r="N263" s="79"/>
      <c r="O263" s="78">
        <v>0</v>
      </c>
      <c r="P263" s="79"/>
      <c r="Q263" s="78"/>
      <c r="R263" s="185"/>
      <c r="S263" s="186"/>
    </row>
    <row r="264" spans="1:19" ht="19.5" customHeight="1">
      <c r="A264" s="1"/>
      <c r="B264" s="23"/>
      <c r="C264" s="20"/>
      <c r="D264" s="46" t="s">
        <v>17</v>
      </c>
      <c r="E264" s="102">
        <v>1.6</v>
      </c>
      <c r="F264" s="103">
        <v>0.1</v>
      </c>
      <c r="G264" s="102">
        <v>1.7000000000000002</v>
      </c>
      <c r="H264" s="103"/>
      <c r="I264" s="102"/>
      <c r="J264" s="103">
        <v>0</v>
      </c>
      <c r="K264" s="102">
        <v>1.7000000000000002</v>
      </c>
      <c r="L264" s="103">
        <v>24</v>
      </c>
      <c r="M264" s="102">
        <v>15</v>
      </c>
      <c r="N264" s="103">
        <v>9</v>
      </c>
      <c r="O264" s="102">
        <v>24</v>
      </c>
      <c r="P264" s="103">
        <v>24</v>
      </c>
      <c r="Q264" s="102"/>
      <c r="R264" s="180">
        <v>10</v>
      </c>
      <c r="S264" s="181">
        <v>10</v>
      </c>
    </row>
    <row r="265" spans="1:19" ht="19.5" customHeight="1">
      <c r="A265" s="1"/>
      <c r="B265" s="23"/>
      <c r="C265" s="13" t="s">
        <v>27</v>
      </c>
      <c r="D265" s="30"/>
      <c r="E265" s="100">
        <v>0.4</v>
      </c>
      <c r="F265" s="101">
        <v>0</v>
      </c>
      <c r="G265" s="100">
        <v>0.4</v>
      </c>
      <c r="H265" s="101"/>
      <c r="I265" s="100"/>
      <c r="J265" s="101">
        <v>0</v>
      </c>
      <c r="K265" s="100">
        <v>0.4</v>
      </c>
      <c r="L265" s="101">
        <v>7.5</v>
      </c>
      <c r="M265" s="100">
        <v>2.2999999999999998</v>
      </c>
      <c r="N265" s="101">
        <v>5.2</v>
      </c>
      <c r="O265" s="100">
        <v>7.5</v>
      </c>
      <c r="P265" s="101">
        <v>7.5</v>
      </c>
      <c r="Q265" s="100">
        <v>0</v>
      </c>
      <c r="R265" s="183">
        <v>3</v>
      </c>
      <c r="S265" s="184">
        <v>3</v>
      </c>
    </row>
    <row r="266" spans="1:19" ht="19.5" customHeight="1">
      <c r="A266" s="1"/>
      <c r="B266" s="23"/>
      <c r="C266" s="13"/>
      <c r="D266" s="22" t="s">
        <v>15</v>
      </c>
      <c r="E266" s="78">
        <v>0.4</v>
      </c>
      <c r="F266" s="79">
        <v>0</v>
      </c>
      <c r="G266" s="78">
        <v>0.4</v>
      </c>
      <c r="H266" s="79"/>
      <c r="I266" s="78"/>
      <c r="J266" s="79">
        <v>0</v>
      </c>
      <c r="K266" s="78">
        <v>0.4</v>
      </c>
      <c r="L266" s="79">
        <v>7.5</v>
      </c>
      <c r="M266" s="78">
        <v>2.2999999999999998</v>
      </c>
      <c r="N266" s="79">
        <v>5.2</v>
      </c>
      <c r="O266" s="78">
        <v>7.5</v>
      </c>
      <c r="P266" s="79">
        <v>7.5</v>
      </c>
      <c r="Q266" s="78">
        <v>0</v>
      </c>
      <c r="R266" s="185">
        <v>3</v>
      </c>
      <c r="S266" s="186">
        <v>3</v>
      </c>
    </row>
    <row r="267" spans="1:19" ht="19.5" customHeight="1">
      <c r="A267" s="1"/>
      <c r="B267" s="23"/>
      <c r="C267" s="13"/>
      <c r="D267" s="45" t="s">
        <v>16</v>
      </c>
      <c r="E267" s="78">
        <v>0</v>
      </c>
      <c r="F267" s="79">
        <v>0</v>
      </c>
      <c r="G267" s="78">
        <v>0</v>
      </c>
      <c r="H267" s="79"/>
      <c r="I267" s="78"/>
      <c r="J267" s="79">
        <v>0</v>
      </c>
      <c r="K267" s="78">
        <v>0</v>
      </c>
      <c r="L267" s="79">
        <v>0</v>
      </c>
      <c r="M267" s="78">
        <v>0</v>
      </c>
      <c r="N267" s="79">
        <v>0</v>
      </c>
      <c r="O267" s="78">
        <v>0</v>
      </c>
      <c r="P267" s="79">
        <v>0</v>
      </c>
      <c r="Q267" s="78">
        <v>0</v>
      </c>
      <c r="R267" s="185">
        <v>0</v>
      </c>
      <c r="S267" s="186">
        <v>0</v>
      </c>
    </row>
    <row r="268" spans="1:19" ht="19.5" customHeight="1">
      <c r="A268" s="1"/>
      <c r="B268" s="23"/>
      <c r="C268" s="20"/>
      <c r="D268" s="46" t="s">
        <v>17</v>
      </c>
      <c r="E268" s="102">
        <v>0.4</v>
      </c>
      <c r="F268" s="103">
        <v>0</v>
      </c>
      <c r="G268" s="102">
        <v>0.4</v>
      </c>
      <c r="H268" s="103"/>
      <c r="I268" s="102"/>
      <c r="J268" s="103">
        <v>0</v>
      </c>
      <c r="K268" s="102">
        <v>0.4</v>
      </c>
      <c r="L268" s="103">
        <v>7.5</v>
      </c>
      <c r="M268" s="102">
        <v>2.2999999999999998</v>
      </c>
      <c r="N268" s="103">
        <v>5.2</v>
      </c>
      <c r="O268" s="102">
        <v>7.5</v>
      </c>
      <c r="P268" s="103">
        <v>7.5</v>
      </c>
      <c r="Q268" s="102">
        <v>0</v>
      </c>
      <c r="R268" s="180">
        <v>3</v>
      </c>
      <c r="S268" s="181">
        <v>3</v>
      </c>
    </row>
    <row r="269" spans="1:19" ht="19.5" customHeight="1">
      <c r="A269" s="1"/>
      <c r="B269" s="15"/>
      <c r="C269" s="13" t="s">
        <v>53</v>
      </c>
      <c r="D269" s="27"/>
      <c r="E269" s="122">
        <f t="shared" ref="E269:S269" si="71">E265+E261+E257</f>
        <v>3.6</v>
      </c>
      <c r="F269" s="122">
        <f t="shared" si="71"/>
        <v>0.1</v>
      </c>
      <c r="G269" s="122">
        <f t="shared" si="71"/>
        <v>3.7</v>
      </c>
      <c r="H269" s="122">
        <f t="shared" si="71"/>
        <v>0</v>
      </c>
      <c r="I269" s="122">
        <f t="shared" si="71"/>
        <v>0</v>
      </c>
      <c r="J269" s="122">
        <f t="shared" si="71"/>
        <v>0</v>
      </c>
      <c r="K269" s="122">
        <f t="shared" si="71"/>
        <v>3.7</v>
      </c>
      <c r="L269" s="122">
        <f t="shared" si="71"/>
        <v>64.8</v>
      </c>
      <c r="M269" s="122">
        <f t="shared" si="71"/>
        <v>50.599999999999994</v>
      </c>
      <c r="N269" s="122">
        <f t="shared" si="71"/>
        <v>14.2</v>
      </c>
      <c r="O269" s="122">
        <f t="shared" si="71"/>
        <v>64.8</v>
      </c>
      <c r="P269" s="122">
        <f t="shared" si="71"/>
        <v>64.8</v>
      </c>
      <c r="Q269" s="122">
        <f t="shared" si="71"/>
        <v>0</v>
      </c>
      <c r="R269" s="164">
        <f t="shared" si="71"/>
        <v>20</v>
      </c>
      <c r="S269" s="164">
        <f t="shared" si="71"/>
        <v>20</v>
      </c>
    </row>
    <row r="270" spans="1:19" ht="19.5" customHeight="1">
      <c r="A270" s="1"/>
      <c r="B270" s="15"/>
      <c r="C270" s="30"/>
      <c r="D270" s="22" t="s">
        <v>15</v>
      </c>
      <c r="E270" s="122">
        <f t="shared" ref="E270:S270" si="72">E266+E262+E258</f>
        <v>3.6</v>
      </c>
      <c r="F270" s="122">
        <f t="shared" si="72"/>
        <v>0.1</v>
      </c>
      <c r="G270" s="122">
        <f t="shared" si="72"/>
        <v>3.7</v>
      </c>
      <c r="H270" s="122">
        <f t="shared" si="72"/>
        <v>0</v>
      </c>
      <c r="I270" s="122">
        <f t="shared" si="72"/>
        <v>0</v>
      </c>
      <c r="J270" s="122">
        <f t="shared" si="72"/>
        <v>0</v>
      </c>
      <c r="K270" s="122">
        <f t="shared" si="72"/>
        <v>3.7</v>
      </c>
      <c r="L270" s="122">
        <f t="shared" si="72"/>
        <v>64.8</v>
      </c>
      <c r="M270" s="122">
        <f t="shared" si="72"/>
        <v>50.599999999999994</v>
      </c>
      <c r="N270" s="122">
        <f t="shared" si="72"/>
        <v>14.2</v>
      </c>
      <c r="O270" s="122">
        <f t="shared" si="72"/>
        <v>64.8</v>
      </c>
      <c r="P270" s="122">
        <f t="shared" si="72"/>
        <v>64.8</v>
      </c>
      <c r="Q270" s="122">
        <f t="shared" si="72"/>
        <v>0</v>
      </c>
      <c r="R270" s="164">
        <f t="shared" si="72"/>
        <v>20</v>
      </c>
      <c r="S270" s="164">
        <f t="shared" si="72"/>
        <v>20</v>
      </c>
    </row>
    <row r="271" spans="1:19" ht="19.5" customHeight="1">
      <c r="A271" s="1"/>
      <c r="B271" s="15"/>
      <c r="C271" s="30"/>
      <c r="D271" s="45" t="s">
        <v>16</v>
      </c>
      <c r="E271" s="122">
        <f t="shared" ref="E271:S271" si="73">E267+E263+E259</f>
        <v>0</v>
      </c>
      <c r="F271" s="122">
        <f t="shared" si="73"/>
        <v>0</v>
      </c>
      <c r="G271" s="122">
        <f t="shared" si="73"/>
        <v>0</v>
      </c>
      <c r="H271" s="122">
        <f t="shared" si="73"/>
        <v>0</v>
      </c>
      <c r="I271" s="122">
        <f t="shared" si="73"/>
        <v>0</v>
      </c>
      <c r="J271" s="122">
        <f t="shared" si="73"/>
        <v>0</v>
      </c>
      <c r="K271" s="122">
        <f t="shared" si="73"/>
        <v>0</v>
      </c>
      <c r="L271" s="122">
        <f t="shared" si="73"/>
        <v>0</v>
      </c>
      <c r="M271" s="122">
        <f t="shared" si="73"/>
        <v>0</v>
      </c>
      <c r="N271" s="122">
        <f t="shared" si="73"/>
        <v>0</v>
      </c>
      <c r="O271" s="122">
        <f t="shared" si="73"/>
        <v>0</v>
      </c>
      <c r="P271" s="122">
        <f t="shared" si="73"/>
        <v>0</v>
      </c>
      <c r="Q271" s="122">
        <f t="shared" si="73"/>
        <v>0</v>
      </c>
      <c r="R271" s="164">
        <f t="shared" si="73"/>
        <v>0</v>
      </c>
      <c r="S271" s="164">
        <f t="shared" si="73"/>
        <v>0</v>
      </c>
    </row>
    <row r="272" spans="1:19" ht="19.5" customHeight="1">
      <c r="A272" s="1"/>
      <c r="B272" s="17"/>
      <c r="C272" s="16"/>
      <c r="D272" s="47" t="s">
        <v>17</v>
      </c>
      <c r="E272" s="107">
        <f t="shared" ref="E272:S272" si="74">E268+E264+E260</f>
        <v>3.6</v>
      </c>
      <c r="F272" s="107">
        <f t="shared" si="74"/>
        <v>0.1</v>
      </c>
      <c r="G272" s="107">
        <f t="shared" si="74"/>
        <v>3.7</v>
      </c>
      <c r="H272" s="107">
        <f t="shared" si="74"/>
        <v>0</v>
      </c>
      <c r="I272" s="107">
        <f t="shared" si="74"/>
        <v>0</v>
      </c>
      <c r="J272" s="107">
        <f t="shared" si="74"/>
        <v>0</v>
      </c>
      <c r="K272" s="107">
        <f t="shared" si="74"/>
        <v>3.7</v>
      </c>
      <c r="L272" s="107">
        <f t="shared" si="74"/>
        <v>64.8</v>
      </c>
      <c r="M272" s="107">
        <f t="shared" si="74"/>
        <v>50.599999999999994</v>
      </c>
      <c r="N272" s="107">
        <f t="shared" si="74"/>
        <v>14.2</v>
      </c>
      <c r="O272" s="107">
        <f t="shared" si="74"/>
        <v>64.8</v>
      </c>
      <c r="P272" s="107">
        <f t="shared" si="74"/>
        <v>64.8</v>
      </c>
      <c r="Q272" s="107">
        <f t="shared" si="74"/>
        <v>0</v>
      </c>
      <c r="R272" s="165">
        <f t="shared" si="74"/>
        <v>20</v>
      </c>
      <c r="S272" s="165">
        <f t="shared" si="74"/>
        <v>20</v>
      </c>
    </row>
    <row r="273" spans="1:19" ht="19.5" customHeight="1">
      <c r="A273" s="1"/>
      <c r="B273" s="13"/>
      <c r="C273" s="13"/>
      <c r="D273" s="13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144"/>
      <c r="S273" s="144"/>
    </row>
    <row r="274" spans="1:19" ht="19.5" customHeight="1">
      <c r="A274" s="1"/>
      <c r="B274" s="13"/>
      <c r="C274" s="13"/>
      <c r="D274" s="14" t="s">
        <v>141</v>
      </c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144"/>
      <c r="S274" s="145" t="s">
        <v>0</v>
      </c>
    </row>
    <row r="275" spans="1:19" ht="19.5" customHeight="1">
      <c r="A275" s="1"/>
      <c r="B275" s="410" t="s">
        <v>72</v>
      </c>
      <c r="C275" s="411"/>
      <c r="D275" s="412"/>
      <c r="E275" s="416" t="s">
        <v>91</v>
      </c>
      <c r="F275" s="417"/>
      <c r="G275" s="418"/>
      <c r="H275" s="416" t="s">
        <v>90</v>
      </c>
      <c r="I275" s="417"/>
      <c r="J275" s="418"/>
      <c r="K275" s="83" t="s">
        <v>1</v>
      </c>
      <c r="L275" s="83" t="s">
        <v>2</v>
      </c>
      <c r="M275" s="416" t="s">
        <v>89</v>
      </c>
      <c r="N275" s="417"/>
      <c r="O275" s="418"/>
      <c r="P275" s="416" t="s">
        <v>88</v>
      </c>
      <c r="Q275" s="418"/>
      <c r="R275" s="423" t="s">
        <v>65</v>
      </c>
      <c r="S275" s="424"/>
    </row>
    <row r="276" spans="1:19" ht="19.5" customHeight="1">
      <c r="A276" s="1"/>
      <c r="B276" s="413"/>
      <c r="C276" s="414"/>
      <c r="D276" s="415"/>
      <c r="E276" s="84" t="s">
        <v>4</v>
      </c>
      <c r="F276" s="84" t="s">
        <v>5</v>
      </c>
      <c r="G276" s="84" t="s">
        <v>6</v>
      </c>
      <c r="H276" s="84" t="s">
        <v>7</v>
      </c>
      <c r="I276" s="84" t="s">
        <v>8</v>
      </c>
      <c r="J276" s="84" t="s">
        <v>9</v>
      </c>
      <c r="K276" s="85" t="s">
        <v>3</v>
      </c>
      <c r="L276" s="86" t="s">
        <v>3</v>
      </c>
      <c r="M276" s="84" t="s">
        <v>10</v>
      </c>
      <c r="N276" s="84" t="s">
        <v>11</v>
      </c>
      <c r="O276" s="84" t="s">
        <v>3</v>
      </c>
      <c r="P276" s="84" t="s">
        <v>12</v>
      </c>
      <c r="Q276" s="84" t="s">
        <v>13</v>
      </c>
      <c r="R276" s="146"/>
      <c r="S276" s="147" t="s">
        <v>73</v>
      </c>
    </row>
    <row r="277" spans="1:19" ht="19.5" customHeight="1">
      <c r="A277" s="1"/>
      <c r="B277" s="22"/>
      <c r="C277" s="13" t="s">
        <v>28</v>
      </c>
      <c r="D277" s="30"/>
      <c r="E277" s="100">
        <v>1.1000000000000001</v>
      </c>
      <c r="F277" s="101"/>
      <c r="G277" s="100">
        <v>1.1000000000000001</v>
      </c>
      <c r="H277" s="101"/>
      <c r="I277" s="100"/>
      <c r="J277" s="101"/>
      <c r="K277" s="100">
        <v>1.1000000000000001</v>
      </c>
      <c r="L277" s="101">
        <v>6</v>
      </c>
      <c r="M277" s="100">
        <v>2.4</v>
      </c>
      <c r="N277" s="101">
        <v>3.6</v>
      </c>
      <c r="O277" s="100">
        <v>6</v>
      </c>
      <c r="P277" s="101">
        <v>6</v>
      </c>
      <c r="Q277" s="100"/>
      <c r="R277" s="183">
        <v>4</v>
      </c>
      <c r="S277" s="184">
        <v>4</v>
      </c>
    </row>
    <row r="278" spans="1:19" ht="19.5" customHeight="1">
      <c r="A278" s="1"/>
      <c r="B278" s="23"/>
      <c r="C278" s="13"/>
      <c r="D278" s="22" t="s">
        <v>15</v>
      </c>
      <c r="E278" s="78">
        <v>1.1000000000000001</v>
      </c>
      <c r="F278" s="79"/>
      <c r="G278" s="78">
        <v>1.1000000000000001</v>
      </c>
      <c r="H278" s="79"/>
      <c r="I278" s="78"/>
      <c r="J278" s="79"/>
      <c r="K278" s="78">
        <v>1.1000000000000001</v>
      </c>
      <c r="L278" s="79">
        <v>6</v>
      </c>
      <c r="M278" s="78">
        <v>2.4</v>
      </c>
      <c r="N278" s="79">
        <v>3.6</v>
      </c>
      <c r="O278" s="78">
        <v>6</v>
      </c>
      <c r="P278" s="79">
        <v>6</v>
      </c>
      <c r="Q278" s="78"/>
      <c r="R278" s="185">
        <v>4</v>
      </c>
      <c r="S278" s="186">
        <v>4</v>
      </c>
    </row>
    <row r="279" spans="1:19" ht="19.5" customHeight="1">
      <c r="A279" s="1"/>
      <c r="B279" s="23"/>
      <c r="C279" s="13"/>
      <c r="D279" s="45" t="s">
        <v>16</v>
      </c>
      <c r="E279" s="78">
        <v>0</v>
      </c>
      <c r="F279" s="79"/>
      <c r="G279" s="78">
        <v>0</v>
      </c>
      <c r="H279" s="79"/>
      <c r="I279" s="78"/>
      <c r="J279" s="79"/>
      <c r="K279" s="78">
        <v>0</v>
      </c>
      <c r="L279" s="79">
        <v>0</v>
      </c>
      <c r="M279" s="78">
        <v>0</v>
      </c>
      <c r="N279" s="79">
        <v>0</v>
      </c>
      <c r="O279" s="78">
        <v>0</v>
      </c>
      <c r="P279" s="79">
        <v>0</v>
      </c>
      <c r="Q279" s="78"/>
      <c r="R279" s="185">
        <v>0</v>
      </c>
      <c r="S279" s="186">
        <v>0</v>
      </c>
    </row>
    <row r="280" spans="1:19" ht="19.5" customHeight="1">
      <c r="A280" s="1"/>
      <c r="B280" s="23" t="s">
        <v>46</v>
      </c>
      <c r="C280" s="20"/>
      <c r="D280" s="46" t="s">
        <v>17</v>
      </c>
      <c r="E280" s="102">
        <v>1.1000000000000001</v>
      </c>
      <c r="F280" s="103"/>
      <c r="G280" s="102">
        <v>1.1000000000000001</v>
      </c>
      <c r="H280" s="103"/>
      <c r="I280" s="102"/>
      <c r="J280" s="103"/>
      <c r="K280" s="102">
        <v>1.1000000000000001</v>
      </c>
      <c r="L280" s="103">
        <v>6</v>
      </c>
      <c r="M280" s="102">
        <v>2.4</v>
      </c>
      <c r="N280" s="103">
        <v>3.6</v>
      </c>
      <c r="O280" s="102">
        <v>6</v>
      </c>
      <c r="P280" s="103">
        <v>6</v>
      </c>
      <c r="Q280" s="102"/>
      <c r="R280" s="180">
        <v>4</v>
      </c>
      <c r="S280" s="181">
        <v>4</v>
      </c>
    </row>
    <row r="281" spans="1:19" ht="19.5" customHeight="1">
      <c r="A281" s="1"/>
      <c r="B281" s="23"/>
      <c r="C281" s="13" t="s">
        <v>47</v>
      </c>
      <c r="D281" s="30"/>
      <c r="E281" s="309">
        <v>0.3</v>
      </c>
      <c r="F281" s="310"/>
      <c r="G281" s="309">
        <v>0.3</v>
      </c>
      <c r="H281" s="310"/>
      <c r="I281" s="309"/>
      <c r="J281" s="310"/>
      <c r="K281" s="309">
        <v>0.3</v>
      </c>
      <c r="L281" s="311">
        <v>1</v>
      </c>
      <c r="M281" s="312">
        <v>0.5</v>
      </c>
      <c r="N281" s="311">
        <v>0.5</v>
      </c>
      <c r="O281" s="309">
        <v>1</v>
      </c>
      <c r="P281" s="310">
        <v>1</v>
      </c>
      <c r="Q281" s="309"/>
      <c r="R281" s="301">
        <v>3</v>
      </c>
      <c r="S281" s="313">
        <v>3</v>
      </c>
    </row>
    <row r="282" spans="1:19" ht="19.5" customHeight="1">
      <c r="A282" s="1"/>
      <c r="B282" s="23"/>
      <c r="C282" s="13"/>
      <c r="D282" s="22" t="s">
        <v>15</v>
      </c>
      <c r="E282" s="280">
        <v>0.3</v>
      </c>
      <c r="F282" s="279"/>
      <c r="G282" s="280">
        <v>0.3</v>
      </c>
      <c r="H282" s="279"/>
      <c r="I282" s="280"/>
      <c r="J282" s="279"/>
      <c r="K282" s="280">
        <v>0.3</v>
      </c>
      <c r="L282" s="281">
        <v>1</v>
      </c>
      <c r="M282" s="305">
        <v>0.5</v>
      </c>
      <c r="N282" s="281">
        <v>0.5</v>
      </c>
      <c r="O282" s="280">
        <v>1</v>
      </c>
      <c r="P282" s="279">
        <v>1</v>
      </c>
      <c r="Q282" s="280"/>
      <c r="R282" s="285">
        <v>3</v>
      </c>
      <c r="S282" s="314">
        <v>3</v>
      </c>
    </row>
    <row r="283" spans="1:19" ht="19.5" customHeight="1">
      <c r="A283" s="1"/>
      <c r="B283" s="23"/>
      <c r="C283" s="13"/>
      <c r="D283" s="45" t="s">
        <v>16</v>
      </c>
      <c r="E283" s="280"/>
      <c r="F283" s="279"/>
      <c r="G283" s="280">
        <v>0</v>
      </c>
      <c r="H283" s="279"/>
      <c r="I283" s="280"/>
      <c r="J283" s="279"/>
      <c r="K283" s="280">
        <v>0</v>
      </c>
      <c r="L283" s="279"/>
      <c r="M283" s="280"/>
      <c r="N283" s="279"/>
      <c r="O283" s="280">
        <v>0</v>
      </c>
      <c r="P283" s="279"/>
      <c r="Q283" s="280"/>
      <c r="R283" s="285"/>
      <c r="S283" s="314"/>
    </row>
    <row r="284" spans="1:19" ht="19.5" customHeight="1">
      <c r="A284" s="1"/>
      <c r="B284" s="23"/>
      <c r="C284" s="20"/>
      <c r="D284" s="46" t="s">
        <v>17</v>
      </c>
      <c r="E284" s="296">
        <v>0.3</v>
      </c>
      <c r="F284" s="295"/>
      <c r="G284" s="296">
        <v>0.3</v>
      </c>
      <c r="H284" s="295"/>
      <c r="I284" s="296"/>
      <c r="J284" s="295"/>
      <c r="K284" s="296">
        <v>0.3</v>
      </c>
      <c r="L284" s="295">
        <v>1</v>
      </c>
      <c r="M284" s="296">
        <v>0.5</v>
      </c>
      <c r="N284" s="295">
        <v>0.5</v>
      </c>
      <c r="O284" s="296">
        <v>1</v>
      </c>
      <c r="P284" s="295">
        <v>1</v>
      </c>
      <c r="Q284" s="296"/>
      <c r="R284" s="298">
        <v>3</v>
      </c>
      <c r="S284" s="315">
        <v>3</v>
      </c>
    </row>
    <row r="285" spans="1:19" ht="19.5" customHeight="1">
      <c r="A285" s="1"/>
      <c r="B285" s="23"/>
      <c r="C285" s="13" t="s">
        <v>29</v>
      </c>
      <c r="D285" s="30"/>
      <c r="E285" s="100">
        <v>0.33</v>
      </c>
      <c r="F285" s="101"/>
      <c r="G285" s="100">
        <v>0.33</v>
      </c>
      <c r="H285" s="101"/>
      <c r="I285" s="100"/>
      <c r="J285" s="101"/>
      <c r="K285" s="100">
        <v>0.33</v>
      </c>
      <c r="L285" s="101">
        <v>4</v>
      </c>
      <c r="M285" s="100">
        <v>3</v>
      </c>
      <c r="N285" s="101">
        <v>1</v>
      </c>
      <c r="O285" s="100">
        <v>4</v>
      </c>
      <c r="P285" s="101">
        <v>4</v>
      </c>
      <c r="Q285" s="100"/>
      <c r="R285" s="183">
        <v>2</v>
      </c>
      <c r="S285" s="184">
        <v>2</v>
      </c>
    </row>
    <row r="286" spans="1:19" ht="19.5" customHeight="1">
      <c r="A286" s="1"/>
      <c r="B286" s="23"/>
      <c r="C286" s="13"/>
      <c r="D286" s="22" t="s">
        <v>15</v>
      </c>
      <c r="E286" s="78">
        <v>0.33</v>
      </c>
      <c r="F286" s="79"/>
      <c r="G286" s="78">
        <v>0.33</v>
      </c>
      <c r="H286" s="79"/>
      <c r="I286" s="78"/>
      <c r="J286" s="79"/>
      <c r="K286" s="78">
        <v>0.33</v>
      </c>
      <c r="L286" s="79">
        <v>4</v>
      </c>
      <c r="M286" s="78">
        <v>3</v>
      </c>
      <c r="N286" s="79">
        <v>1</v>
      </c>
      <c r="O286" s="78">
        <v>4</v>
      </c>
      <c r="P286" s="79">
        <v>4</v>
      </c>
      <c r="Q286" s="78"/>
      <c r="R286" s="185">
        <v>2</v>
      </c>
      <c r="S286" s="186">
        <v>2</v>
      </c>
    </row>
    <row r="287" spans="1:19" ht="19.5" customHeight="1">
      <c r="A287" s="1"/>
      <c r="B287" s="23"/>
      <c r="C287" s="13"/>
      <c r="D287" s="45" t="s">
        <v>16</v>
      </c>
      <c r="E287" s="78"/>
      <c r="F287" s="79"/>
      <c r="G287" s="78">
        <v>0</v>
      </c>
      <c r="H287" s="79"/>
      <c r="I287" s="78"/>
      <c r="J287" s="79"/>
      <c r="K287" s="78">
        <v>0</v>
      </c>
      <c r="L287" s="79"/>
      <c r="M287" s="78"/>
      <c r="N287" s="79"/>
      <c r="O287" s="78">
        <v>0</v>
      </c>
      <c r="P287" s="79"/>
      <c r="Q287" s="78"/>
      <c r="R287" s="185"/>
      <c r="S287" s="186"/>
    </row>
    <row r="288" spans="1:19" ht="19.5" customHeight="1">
      <c r="A288" s="1"/>
      <c r="B288" s="23"/>
      <c r="C288" s="20"/>
      <c r="D288" s="46" t="s">
        <v>17</v>
      </c>
      <c r="E288" s="102"/>
      <c r="F288" s="103"/>
      <c r="G288" s="102">
        <v>0</v>
      </c>
      <c r="H288" s="103"/>
      <c r="I288" s="102"/>
      <c r="J288" s="103"/>
      <c r="K288" s="102">
        <v>0</v>
      </c>
      <c r="L288" s="103"/>
      <c r="M288" s="102"/>
      <c r="N288" s="103"/>
      <c r="O288" s="102">
        <v>0</v>
      </c>
      <c r="P288" s="103"/>
      <c r="Q288" s="102"/>
      <c r="R288" s="180"/>
      <c r="S288" s="181"/>
    </row>
    <row r="289" spans="1:19" ht="19.5" customHeight="1">
      <c r="A289" s="1"/>
      <c r="B289" s="23"/>
      <c r="C289" s="13" t="s">
        <v>30</v>
      </c>
      <c r="D289" s="30"/>
      <c r="E289" s="309">
        <v>0.25</v>
      </c>
      <c r="F289" s="310"/>
      <c r="G289" s="309">
        <v>0.25</v>
      </c>
      <c r="H289" s="310"/>
      <c r="I289" s="309"/>
      <c r="J289" s="310"/>
      <c r="K289" s="309">
        <v>0.25</v>
      </c>
      <c r="L289" s="311">
        <v>2</v>
      </c>
      <c r="M289" s="312">
        <v>2</v>
      </c>
      <c r="N289" s="311">
        <v>0</v>
      </c>
      <c r="O289" s="309">
        <v>2</v>
      </c>
      <c r="P289" s="310">
        <v>2</v>
      </c>
      <c r="Q289" s="309"/>
      <c r="R289" s="301">
        <v>1</v>
      </c>
      <c r="S289" s="313">
        <v>1</v>
      </c>
    </row>
    <row r="290" spans="1:19" ht="19.5" customHeight="1">
      <c r="A290" s="1"/>
      <c r="B290" s="23"/>
      <c r="C290" s="13"/>
      <c r="D290" s="22" t="s">
        <v>15</v>
      </c>
      <c r="E290" s="280">
        <v>0.25</v>
      </c>
      <c r="F290" s="279"/>
      <c r="G290" s="280">
        <v>0.25</v>
      </c>
      <c r="H290" s="279"/>
      <c r="I290" s="280"/>
      <c r="J290" s="279"/>
      <c r="K290" s="280">
        <v>0.25</v>
      </c>
      <c r="L290" s="279">
        <v>2</v>
      </c>
      <c r="M290" s="280">
        <v>2</v>
      </c>
      <c r="N290" s="279">
        <v>0</v>
      </c>
      <c r="O290" s="280">
        <v>2</v>
      </c>
      <c r="P290" s="279">
        <v>2</v>
      </c>
      <c r="Q290" s="280"/>
      <c r="R290" s="285">
        <v>1</v>
      </c>
      <c r="S290" s="314">
        <v>1</v>
      </c>
    </row>
    <row r="291" spans="1:19" ht="19.5" customHeight="1">
      <c r="A291" s="1"/>
      <c r="B291" s="23"/>
      <c r="C291" s="13"/>
      <c r="D291" s="45" t="s">
        <v>16</v>
      </c>
      <c r="E291" s="280"/>
      <c r="F291" s="279"/>
      <c r="G291" s="280">
        <v>0</v>
      </c>
      <c r="H291" s="279"/>
      <c r="I291" s="280"/>
      <c r="J291" s="279"/>
      <c r="K291" s="280">
        <v>0</v>
      </c>
      <c r="L291" s="279"/>
      <c r="M291" s="280"/>
      <c r="N291" s="279"/>
      <c r="O291" s="280">
        <v>0</v>
      </c>
      <c r="P291" s="279"/>
      <c r="Q291" s="280"/>
      <c r="R291" s="285"/>
      <c r="S291" s="314"/>
    </row>
    <row r="292" spans="1:19" ht="19.5" customHeight="1">
      <c r="A292" s="1"/>
      <c r="B292" s="23"/>
      <c r="C292" s="20"/>
      <c r="D292" s="46" t="s">
        <v>17</v>
      </c>
      <c r="E292" s="296">
        <v>0.25</v>
      </c>
      <c r="F292" s="295"/>
      <c r="G292" s="296">
        <v>0.25</v>
      </c>
      <c r="H292" s="295"/>
      <c r="I292" s="296"/>
      <c r="J292" s="295"/>
      <c r="K292" s="296">
        <v>0.25</v>
      </c>
      <c r="L292" s="295">
        <v>2</v>
      </c>
      <c r="M292" s="296">
        <v>2</v>
      </c>
      <c r="N292" s="295">
        <v>0</v>
      </c>
      <c r="O292" s="296">
        <v>2</v>
      </c>
      <c r="P292" s="295">
        <v>2</v>
      </c>
      <c r="Q292" s="296"/>
      <c r="R292" s="298">
        <v>1</v>
      </c>
      <c r="S292" s="315">
        <v>1</v>
      </c>
    </row>
    <row r="293" spans="1:19" ht="19.5" customHeight="1">
      <c r="A293" s="1"/>
      <c r="B293" s="23"/>
      <c r="C293" s="13" t="s">
        <v>31</v>
      </c>
      <c r="D293" s="30"/>
      <c r="E293" s="100">
        <v>0.34</v>
      </c>
      <c r="F293" s="101"/>
      <c r="G293" s="100">
        <v>0.34</v>
      </c>
      <c r="H293" s="101"/>
      <c r="I293" s="100"/>
      <c r="J293" s="101"/>
      <c r="K293" s="100">
        <v>0.34</v>
      </c>
      <c r="L293" s="101">
        <v>7.5</v>
      </c>
      <c r="M293" s="100">
        <v>7.5</v>
      </c>
      <c r="N293" s="101"/>
      <c r="O293" s="100">
        <v>7.5</v>
      </c>
      <c r="P293" s="101">
        <v>7.5</v>
      </c>
      <c r="Q293" s="100"/>
      <c r="R293" s="183">
        <v>2</v>
      </c>
      <c r="S293" s="184">
        <v>2</v>
      </c>
    </row>
    <row r="294" spans="1:19" ht="19.5" customHeight="1">
      <c r="A294" s="1"/>
      <c r="B294" s="23"/>
      <c r="C294" s="13"/>
      <c r="D294" s="22" t="s">
        <v>15</v>
      </c>
      <c r="E294" s="78">
        <v>0.34</v>
      </c>
      <c r="F294" s="79"/>
      <c r="G294" s="78">
        <v>0.34</v>
      </c>
      <c r="H294" s="79"/>
      <c r="I294" s="78"/>
      <c r="J294" s="79"/>
      <c r="K294" s="78">
        <v>0.34</v>
      </c>
      <c r="L294" s="79">
        <v>7.5</v>
      </c>
      <c r="M294" s="78">
        <v>7.5</v>
      </c>
      <c r="N294" s="79"/>
      <c r="O294" s="78">
        <v>7.5</v>
      </c>
      <c r="P294" s="79">
        <v>7.5</v>
      </c>
      <c r="Q294" s="78"/>
      <c r="R294" s="185">
        <v>2</v>
      </c>
      <c r="S294" s="186">
        <v>2</v>
      </c>
    </row>
    <row r="295" spans="1:19" ht="19.5" customHeight="1">
      <c r="A295" s="1"/>
      <c r="B295" s="48"/>
      <c r="C295" s="13"/>
      <c r="D295" s="45" t="s">
        <v>16</v>
      </c>
      <c r="E295" s="78"/>
      <c r="F295" s="79"/>
      <c r="G295" s="78">
        <v>0</v>
      </c>
      <c r="H295" s="79"/>
      <c r="I295" s="78"/>
      <c r="J295" s="79"/>
      <c r="K295" s="78">
        <v>0</v>
      </c>
      <c r="L295" s="79"/>
      <c r="M295" s="78"/>
      <c r="N295" s="79"/>
      <c r="O295" s="78">
        <v>0</v>
      </c>
      <c r="P295" s="79"/>
      <c r="Q295" s="78"/>
      <c r="R295" s="185"/>
      <c r="S295" s="186"/>
    </row>
    <row r="296" spans="1:19" ht="19.5" customHeight="1">
      <c r="A296" s="1"/>
      <c r="B296" s="23"/>
      <c r="C296" s="20"/>
      <c r="D296" s="46" t="s">
        <v>17</v>
      </c>
      <c r="E296" s="102">
        <v>0.34</v>
      </c>
      <c r="F296" s="103"/>
      <c r="G296" s="102">
        <v>0.34</v>
      </c>
      <c r="H296" s="103"/>
      <c r="I296" s="102"/>
      <c r="J296" s="103"/>
      <c r="K296" s="102">
        <v>0.34</v>
      </c>
      <c r="L296" s="103">
        <v>7.5</v>
      </c>
      <c r="M296" s="102">
        <v>7.5</v>
      </c>
      <c r="N296" s="103"/>
      <c r="O296" s="102">
        <v>7.5</v>
      </c>
      <c r="P296" s="103">
        <v>7.5</v>
      </c>
      <c r="Q296" s="102"/>
      <c r="R296" s="180">
        <v>2</v>
      </c>
      <c r="S296" s="181">
        <v>2</v>
      </c>
    </row>
    <row r="297" spans="1:19" ht="19.5" customHeight="1">
      <c r="A297" s="1"/>
      <c r="B297" s="23"/>
      <c r="C297" s="13" t="s">
        <v>39</v>
      </c>
      <c r="D297" s="30"/>
      <c r="E297" s="119">
        <v>0.6</v>
      </c>
      <c r="F297" s="120"/>
      <c r="G297" s="119">
        <v>0.6</v>
      </c>
      <c r="H297" s="120"/>
      <c r="I297" s="119"/>
      <c r="J297" s="120"/>
      <c r="K297" s="119">
        <v>0.6</v>
      </c>
      <c r="L297" s="120">
        <v>15</v>
      </c>
      <c r="M297" s="119">
        <v>15</v>
      </c>
      <c r="N297" s="120"/>
      <c r="O297" s="119">
        <v>15</v>
      </c>
      <c r="P297" s="120">
        <v>15</v>
      </c>
      <c r="Q297" s="119"/>
      <c r="R297" s="176">
        <v>5</v>
      </c>
      <c r="S297" s="177">
        <v>5</v>
      </c>
    </row>
    <row r="298" spans="1:19" ht="19.5" customHeight="1">
      <c r="A298" s="1"/>
      <c r="B298" s="23"/>
      <c r="C298" s="13"/>
      <c r="D298" s="22" t="s">
        <v>15</v>
      </c>
      <c r="E298" s="68">
        <v>0.6</v>
      </c>
      <c r="F298" s="67"/>
      <c r="G298" s="68">
        <v>0.6</v>
      </c>
      <c r="H298" s="67"/>
      <c r="I298" s="68"/>
      <c r="J298" s="67"/>
      <c r="K298" s="68">
        <v>0.6</v>
      </c>
      <c r="L298" s="67">
        <v>15</v>
      </c>
      <c r="M298" s="68">
        <v>15</v>
      </c>
      <c r="N298" s="67"/>
      <c r="O298" s="68">
        <v>15</v>
      </c>
      <c r="P298" s="67">
        <v>15</v>
      </c>
      <c r="Q298" s="68"/>
      <c r="R298" s="178">
        <v>5</v>
      </c>
      <c r="S298" s="179">
        <v>5</v>
      </c>
    </row>
    <row r="299" spans="1:19" ht="19.5" customHeight="1">
      <c r="A299" s="1"/>
      <c r="B299" s="23"/>
      <c r="C299" s="13"/>
      <c r="D299" s="45" t="s">
        <v>16</v>
      </c>
      <c r="E299" s="68"/>
      <c r="F299" s="67"/>
      <c r="G299" s="68">
        <v>0</v>
      </c>
      <c r="H299" s="67"/>
      <c r="I299" s="68"/>
      <c r="J299" s="67"/>
      <c r="K299" s="68">
        <v>0</v>
      </c>
      <c r="L299" s="67"/>
      <c r="M299" s="68"/>
      <c r="N299" s="67"/>
      <c r="O299" s="68">
        <v>0</v>
      </c>
      <c r="P299" s="67"/>
      <c r="Q299" s="68"/>
      <c r="R299" s="178"/>
      <c r="S299" s="179"/>
    </row>
    <row r="300" spans="1:19" ht="19.5" customHeight="1">
      <c r="A300" s="1"/>
      <c r="B300" s="23"/>
      <c r="C300" s="20"/>
      <c r="D300" s="46" t="s">
        <v>17</v>
      </c>
      <c r="E300" s="102">
        <v>0.6</v>
      </c>
      <c r="F300" s="103"/>
      <c r="G300" s="102">
        <v>0.6</v>
      </c>
      <c r="H300" s="103"/>
      <c r="I300" s="102"/>
      <c r="J300" s="103"/>
      <c r="K300" s="102">
        <v>0.6</v>
      </c>
      <c r="L300" s="103">
        <v>15</v>
      </c>
      <c r="M300" s="102">
        <v>15</v>
      </c>
      <c r="N300" s="103"/>
      <c r="O300" s="102">
        <v>15</v>
      </c>
      <c r="P300" s="103">
        <v>15</v>
      </c>
      <c r="Q300" s="102"/>
      <c r="R300" s="180">
        <v>5</v>
      </c>
      <c r="S300" s="181">
        <v>5</v>
      </c>
    </row>
    <row r="301" spans="1:19" ht="19.5" customHeight="1">
      <c r="A301" s="1"/>
      <c r="B301" s="15"/>
      <c r="C301" s="13" t="s">
        <v>53</v>
      </c>
      <c r="D301" s="19"/>
      <c r="E301" s="122">
        <f>E297+E293+E289+E285+E281+E277</f>
        <v>2.92</v>
      </c>
      <c r="F301" s="122">
        <f t="shared" ref="F301:S301" si="75">F297+F293+F289+F285+F281+F277</f>
        <v>0</v>
      </c>
      <c r="G301" s="122">
        <f t="shared" si="75"/>
        <v>2.92</v>
      </c>
      <c r="H301" s="122">
        <f t="shared" si="75"/>
        <v>0</v>
      </c>
      <c r="I301" s="122">
        <f t="shared" si="75"/>
        <v>0</v>
      </c>
      <c r="J301" s="122">
        <f t="shared" si="75"/>
        <v>0</v>
      </c>
      <c r="K301" s="122">
        <f t="shared" si="75"/>
        <v>2.92</v>
      </c>
      <c r="L301" s="122">
        <f t="shared" si="75"/>
        <v>35.5</v>
      </c>
      <c r="M301" s="122">
        <f t="shared" si="75"/>
        <v>30.4</v>
      </c>
      <c r="N301" s="122">
        <f t="shared" si="75"/>
        <v>5.0999999999999996</v>
      </c>
      <c r="O301" s="122">
        <f t="shared" si="75"/>
        <v>35.5</v>
      </c>
      <c r="P301" s="122">
        <f t="shared" si="75"/>
        <v>35.5</v>
      </c>
      <c r="Q301" s="122">
        <f t="shared" si="75"/>
        <v>0</v>
      </c>
      <c r="R301" s="164">
        <f t="shared" si="75"/>
        <v>17</v>
      </c>
      <c r="S301" s="164">
        <f t="shared" si="75"/>
        <v>17</v>
      </c>
    </row>
    <row r="302" spans="1:19" ht="19.5" customHeight="1">
      <c r="A302" s="1"/>
      <c r="B302" s="15"/>
      <c r="C302" s="30"/>
      <c r="D302" s="22" t="s">
        <v>15</v>
      </c>
      <c r="E302" s="122">
        <f t="shared" ref="E302:S302" si="76">E298+E294+E290+E286+E282+E278</f>
        <v>2.92</v>
      </c>
      <c r="F302" s="122">
        <f t="shared" si="76"/>
        <v>0</v>
      </c>
      <c r="G302" s="122">
        <f t="shared" si="76"/>
        <v>2.92</v>
      </c>
      <c r="H302" s="122">
        <f t="shared" si="76"/>
        <v>0</v>
      </c>
      <c r="I302" s="122">
        <f t="shared" si="76"/>
        <v>0</v>
      </c>
      <c r="J302" s="122">
        <f t="shared" si="76"/>
        <v>0</v>
      </c>
      <c r="K302" s="122">
        <f t="shared" si="76"/>
        <v>2.92</v>
      </c>
      <c r="L302" s="122">
        <f t="shared" si="76"/>
        <v>35.5</v>
      </c>
      <c r="M302" s="122">
        <f t="shared" si="76"/>
        <v>30.4</v>
      </c>
      <c r="N302" s="122">
        <f t="shared" si="76"/>
        <v>5.0999999999999996</v>
      </c>
      <c r="O302" s="122">
        <f t="shared" si="76"/>
        <v>35.5</v>
      </c>
      <c r="P302" s="122">
        <f t="shared" si="76"/>
        <v>35.5</v>
      </c>
      <c r="Q302" s="122">
        <f t="shared" si="76"/>
        <v>0</v>
      </c>
      <c r="R302" s="164">
        <f t="shared" si="76"/>
        <v>17</v>
      </c>
      <c r="S302" s="164">
        <f t="shared" si="76"/>
        <v>17</v>
      </c>
    </row>
    <row r="303" spans="1:19" ht="19.5" customHeight="1">
      <c r="A303" s="1"/>
      <c r="B303" s="15"/>
      <c r="C303" s="30"/>
      <c r="D303" s="45" t="s">
        <v>16</v>
      </c>
      <c r="E303" s="122">
        <f t="shared" ref="E303:S303" si="77">E299+E295+E291+E287+E283+E279</f>
        <v>0</v>
      </c>
      <c r="F303" s="122">
        <f t="shared" si="77"/>
        <v>0</v>
      </c>
      <c r="G303" s="122">
        <f t="shared" si="77"/>
        <v>0</v>
      </c>
      <c r="H303" s="122">
        <f t="shared" si="77"/>
        <v>0</v>
      </c>
      <c r="I303" s="122">
        <f t="shared" si="77"/>
        <v>0</v>
      </c>
      <c r="J303" s="122">
        <f t="shared" si="77"/>
        <v>0</v>
      </c>
      <c r="K303" s="122">
        <f t="shared" si="77"/>
        <v>0</v>
      </c>
      <c r="L303" s="122">
        <f t="shared" si="77"/>
        <v>0</v>
      </c>
      <c r="M303" s="122">
        <f t="shared" si="77"/>
        <v>0</v>
      </c>
      <c r="N303" s="122">
        <f t="shared" si="77"/>
        <v>0</v>
      </c>
      <c r="O303" s="122">
        <f t="shared" si="77"/>
        <v>0</v>
      </c>
      <c r="P303" s="122">
        <f t="shared" si="77"/>
        <v>0</v>
      </c>
      <c r="Q303" s="122">
        <f t="shared" si="77"/>
        <v>0</v>
      </c>
      <c r="R303" s="164">
        <f t="shared" si="77"/>
        <v>0</v>
      </c>
      <c r="S303" s="164">
        <f t="shared" si="77"/>
        <v>0</v>
      </c>
    </row>
    <row r="304" spans="1:19" ht="19.5" customHeight="1">
      <c r="A304" s="1"/>
      <c r="B304" s="17"/>
      <c r="C304" s="16"/>
      <c r="D304" s="47" t="s">
        <v>17</v>
      </c>
      <c r="E304" s="107">
        <f t="shared" ref="E304:S304" si="78">E300+E296+E292+E288+E284+E280</f>
        <v>2.59</v>
      </c>
      <c r="F304" s="107">
        <f t="shared" si="78"/>
        <v>0</v>
      </c>
      <c r="G304" s="107">
        <f>G300+G296+G292+G288+G284+G280</f>
        <v>2.59</v>
      </c>
      <c r="H304" s="107">
        <f t="shared" si="78"/>
        <v>0</v>
      </c>
      <c r="I304" s="107">
        <f t="shared" si="78"/>
        <v>0</v>
      </c>
      <c r="J304" s="107">
        <f t="shared" si="78"/>
        <v>0</v>
      </c>
      <c r="K304" s="107">
        <f t="shared" si="78"/>
        <v>2.59</v>
      </c>
      <c r="L304" s="107">
        <f t="shared" si="78"/>
        <v>31.5</v>
      </c>
      <c r="M304" s="107">
        <f t="shared" si="78"/>
        <v>27.4</v>
      </c>
      <c r="N304" s="107">
        <f t="shared" si="78"/>
        <v>4.0999999999999996</v>
      </c>
      <c r="O304" s="107">
        <f t="shared" si="78"/>
        <v>31.5</v>
      </c>
      <c r="P304" s="107">
        <f t="shared" si="78"/>
        <v>31.5</v>
      </c>
      <c r="Q304" s="107">
        <f t="shared" si="78"/>
        <v>0</v>
      </c>
      <c r="R304" s="165">
        <f t="shared" si="78"/>
        <v>15</v>
      </c>
      <c r="S304" s="165">
        <f t="shared" si="78"/>
        <v>15</v>
      </c>
    </row>
    <row r="305" spans="1:19" ht="19.5" customHeight="1">
      <c r="A305" s="1"/>
      <c r="B305" s="13"/>
      <c r="C305" s="13"/>
      <c r="D305" s="13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144"/>
      <c r="S305" s="144"/>
    </row>
    <row r="306" spans="1:19" ht="19.5" customHeight="1">
      <c r="A306" s="1"/>
      <c r="B306" s="20"/>
      <c r="C306" s="20"/>
      <c r="D306" s="26" t="s">
        <v>140</v>
      </c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159"/>
      <c r="S306" s="145" t="s">
        <v>0</v>
      </c>
    </row>
    <row r="307" spans="1:19" ht="19.5" customHeight="1">
      <c r="A307" s="1"/>
      <c r="B307" s="410" t="s">
        <v>72</v>
      </c>
      <c r="C307" s="411"/>
      <c r="D307" s="412"/>
      <c r="E307" s="416" t="s">
        <v>95</v>
      </c>
      <c r="F307" s="417"/>
      <c r="G307" s="418"/>
      <c r="H307" s="416" t="s">
        <v>94</v>
      </c>
      <c r="I307" s="417"/>
      <c r="J307" s="418"/>
      <c r="K307" s="83" t="s">
        <v>1</v>
      </c>
      <c r="L307" s="83" t="s">
        <v>2</v>
      </c>
      <c r="M307" s="416" t="s">
        <v>93</v>
      </c>
      <c r="N307" s="417"/>
      <c r="O307" s="418"/>
      <c r="P307" s="416" t="s">
        <v>92</v>
      </c>
      <c r="Q307" s="418"/>
      <c r="R307" s="423" t="s">
        <v>65</v>
      </c>
      <c r="S307" s="424"/>
    </row>
    <row r="308" spans="1:19" ht="19.5" customHeight="1">
      <c r="A308" s="1"/>
      <c r="B308" s="413"/>
      <c r="C308" s="414"/>
      <c r="D308" s="415"/>
      <c r="E308" s="84" t="s">
        <v>4</v>
      </c>
      <c r="F308" s="84" t="s">
        <v>5</v>
      </c>
      <c r="G308" s="84" t="s">
        <v>6</v>
      </c>
      <c r="H308" s="84" t="s">
        <v>7</v>
      </c>
      <c r="I308" s="84" t="s">
        <v>8</v>
      </c>
      <c r="J308" s="84" t="s">
        <v>9</v>
      </c>
      <c r="K308" s="85" t="s">
        <v>3</v>
      </c>
      <c r="L308" s="86" t="s">
        <v>3</v>
      </c>
      <c r="M308" s="84" t="s">
        <v>10</v>
      </c>
      <c r="N308" s="84" t="s">
        <v>11</v>
      </c>
      <c r="O308" s="84" t="s">
        <v>3</v>
      </c>
      <c r="P308" s="84" t="s">
        <v>12</v>
      </c>
      <c r="Q308" s="84" t="s">
        <v>13</v>
      </c>
      <c r="R308" s="146"/>
      <c r="S308" s="147" t="s">
        <v>73</v>
      </c>
    </row>
    <row r="309" spans="1:19" ht="19.5" customHeight="1">
      <c r="A309" s="1"/>
      <c r="B309" s="22"/>
      <c r="C309" s="13" t="s">
        <v>59</v>
      </c>
      <c r="D309" s="13"/>
      <c r="E309" s="100">
        <v>0.5</v>
      </c>
      <c r="F309" s="101"/>
      <c r="G309" s="100">
        <v>0.5</v>
      </c>
      <c r="H309" s="101"/>
      <c r="I309" s="100"/>
      <c r="J309" s="101"/>
      <c r="K309" s="100">
        <v>0.5</v>
      </c>
      <c r="L309" s="101">
        <v>7</v>
      </c>
      <c r="M309" s="100">
        <v>5</v>
      </c>
      <c r="N309" s="101">
        <v>2</v>
      </c>
      <c r="O309" s="100">
        <v>7</v>
      </c>
      <c r="P309" s="101">
        <v>6</v>
      </c>
      <c r="Q309" s="100">
        <v>1</v>
      </c>
      <c r="R309" s="176">
        <v>3</v>
      </c>
      <c r="S309" s="177">
        <v>3</v>
      </c>
    </row>
    <row r="310" spans="1:19" ht="19.5" customHeight="1">
      <c r="A310" s="1"/>
      <c r="B310" s="23"/>
      <c r="C310" s="13"/>
      <c r="D310" s="29" t="s">
        <v>15</v>
      </c>
      <c r="E310" s="78">
        <v>0.5</v>
      </c>
      <c r="F310" s="79"/>
      <c r="G310" s="78">
        <v>0.5</v>
      </c>
      <c r="H310" s="79"/>
      <c r="I310" s="78"/>
      <c r="J310" s="79"/>
      <c r="K310" s="78">
        <v>0.5</v>
      </c>
      <c r="L310" s="79">
        <v>7</v>
      </c>
      <c r="M310" s="78">
        <v>5</v>
      </c>
      <c r="N310" s="79">
        <v>2</v>
      </c>
      <c r="O310" s="78">
        <v>7</v>
      </c>
      <c r="P310" s="79">
        <v>6</v>
      </c>
      <c r="Q310" s="78">
        <v>1</v>
      </c>
      <c r="R310" s="178">
        <v>3</v>
      </c>
      <c r="S310" s="179">
        <v>3</v>
      </c>
    </row>
    <row r="311" spans="1:19" ht="19.5" customHeight="1">
      <c r="A311" s="1"/>
      <c r="B311" s="23"/>
      <c r="C311" s="13"/>
      <c r="D311" s="24" t="s">
        <v>16</v>
      </c>
      <c r="E311" s="78"/>
      <c r="F311" s="79"/>
      <c r="G311" s="78">
        <v>0</v>
      </c>
      <c r="H311" s="79"/>
      <c r="I311" s="78"/>
      <c r="J311" s="79"/>
      <c r="K311" s="78">
        <v>0</v>
      </c>
      <c r="L311" s="79"/>
      <c r="M311" s="78"/>
      <c r="N311" s="79"/>
      <c r="O311" s="78">
        <v>0</v>
      </c>
      <c r="P311" s="79"/>
      <c r="Q311" s="78"/>
      <c r="R311" s="178"/>
      <c r="S311" s="179"/>
    </row>
    <row r="312" spans="1:19" ht="19.5" customHeight="1">
      <c r="A312" s="1"/>
      <c r="B312" s="23" t="s">
        <v>49</v>
      </c>
      <c r="C312" s="20"/>
      <c r="D312" s="43" t="s">
        <v>17</v>
      </c>
      <c r="E312" s="102">
        <v>0.5</v>
      </c>
      <c r="F312" s="103"/>
      <c r="G312" s="102">
        <v>0.5</v>
      </c>
      <c r="H312" s="103"/>
      <c r="I312" s="102"/>
      <c r="J312" s="103"/>
      <c r="K312" s="102">
        <v>0.5</v>
      </c>
      <c r="L312" s="103">
        <v>7</v>
      </c>
      <c r="M312" s="102">
        <v>5</v>
      </c>
      <c r="N312" s="103">
        <v>2</v>
      </c>
      <c r="O312" s="102">
        <v>7</v>
      </c>
      <c r="P312" s="103">
        <v>6</v>
      </c>
      <c r="Q312" s="102">
        <v>1</v>
      </c>
      <c r="R312" s="180">
        <v>3</v>
      </c>
      <c r="S312" s="181">
        <v>3</v>
      </c>
    </row>
    <row r="313" spans="1:19" ht="19.5" customHeight="1">
      <c r="A313" s="1"/>
      <c r="B313" s="23"/>
      <c r="C313" s="13" t="s">
        <v>32</v>
      </c>
      <c r="D313" s="13"/>
      <c r="E313" s="354">
        <v>0.3</v>
      </c>
      <c r="F313" s="355"/>
      <c r="G313" s="354">
        <v>0.3</v>
      </c>
      <c r="H313" s="355"/>
      <c r="I313" s="354"/>
      <c r="J313" s="355"/>
      <c r="K313" s="354">
        <v>0.3</v>
      </c>
      <c r="L313" s="355">
        <v>6.9</v>
      </c>
      <c r="M313" s="354">
        <v>2.5</v>
      </c>
      <c r="N313" s="355">
        <v>4.4000000000000004</v>
      </c>
      <c r="O313" s="354">
        <v>6.9</v>
      </c>
      <c r="P313" s="355">
        <v>6.9</v>
      </c>
      <c r="Q313" s="354"/>
      <c r="R313" s="356">
        <v>2</v>
      </c>
      <c r="S313" s="357">
        <v>2</v>
      </c>
    </row>
    <row r="314" spans="1:19" ht="19.5" customHeight="1">
      <c r="A314" s="1"/>
      <c r="B314" s="23"/>
      <c r="C314" s="13"/>
      <c r="D314" s="29" t="s">
        <v>15</v>
      </c>
      <c r="E314" s="350">
        <v>0.3</v>
      </c>
      <c r="F314" s="348"/>
      <c r="G314" s="350">
        <v>0.3</v>
      </c>
      <c r="H314" s="348"/>
      <c r="I314" s="350"/>
      <c r="J314" s="348"/>
      <c r="K314" s="350">
        <v>0.3</v>
      </c>
      <c r="L314" s="348">
        <v>6.9</v>
      </c>
      <c r="M314" s="350">
        <v>2.5</v>
      </c>
      <c r="N314" s="348">
        <v>4.4000000000000004</v>
      </c>
      <c r="O314" s="350">
        <v>6.9</v>
      </c>
      <c r="P314" s="348">
        <v>6.9</v>
      </c>
      <c r="Q314" s="350"/>
      <c r="R314" s="352">
        <v>2</v>
      </c>
      <c r="S314" s="353">
        <v>2</v>
      </c>
    </row>
    <row r="315" spans="1:19" ht="19.5" customHeight="1">
      <c r="A315" s="1"/>
      <c r="B315" s="23"/>
      <c r="C315" s="13"/>
      <c r="D315" s="24" t="s">
        <v>16</v>
      </c>
      <c r="E315" s="350"/>
      <c r="F315" s="348"/>
      <c r="G315" s="350">
        <v>0</v>
      </c>
      <c r="H315" s="348"/>
      <c r="I315" s="350"/>
      <c r="J315" s="348"/>
      <c r="K315" s="350">
        <v>0</v>
      </c>
      <c r="L315" s="348"/>
      <c r="M315" s="350"/>
      <c r="N315" s="348"/>
      <c r="O315" s="350">
        <v>0</v>
      </c>
      <c r="P315" s="348"/>
      <c r="Q315" s="350"/>
      <c r="R315" s="352"/>
      <c r="S315" s="353"/>
    </row>
    <row r="316" spans="1:19" ht="19.5" customHeight="1">
      <c r="A316" s="1"/>
      <c r="B316" s="23"/>
      <c r="C316" s="20"/>
      <c r="D316" s="43" t="s">
        <v>17</v>
      </c>
      <c r="E316" s="221">
        <v>0.3</v>
      </c>
      <c r="F316" s="220"/>
      <c r="G316" s="221">
        <v>0.3</v>
      </c>
      <c r="H316" s="220"/>
      <c r="I316" s="221"/>
      <c r="J316" s="220"/>
      <c r="K316" s="221">
        <v>0.3</v>
      </c>
      <c r="L316" s="220">
        <v>6.9</v>
      </c>
      <c r="M316" s="221">
        <v>2.5</v>
      </c>
      <c r="N316" s="220">
        <v>4.4000000000000004</v>
      </c>
      <c r="O316" s="221">
        <v>6.9</v>
      </c>
      <c r="P316" s="220">
        <v>6.9</v>
      </c>
      <c r="Q316" s="221"/>
      <c r="R316" s="223">
        <v>2</v>
      </c>
      <c r="S316" s="358">
        <v>2</v>
      </c>
    </row>
    <row r="317" spans="1:19" ht="19.5" customHeight="1">
      <c r="A317" s="1"/>
      <c r="B317" s="23"/>
      <c r="C317" s="13" t="s">
        <v>34</v>
      </c>
      <c r="D317" s="13"/>
      <c r="E317" s="119">
        <v>0.1</v>
      </c>
      <c r="F317" s="120"/>
      <c r="G317" s="119">
        <v>0.1</v>
      </c>
      <c r="H317" s="120"/>
      <c r="I317" s="119"/>
      <c r="J317" s="120"/>
      <c r="K317" s="119">
        <v>0.1</v>
      </c>
      <c r="L317" s="120">
        <v>4</v>
      </c>
      <c r="M317" s="119">
        <v>4</v>
      </c>
      <c r="N317" s="120"/>
      <c r="O317" s="119">
        <v>4</v>
      </c>
      <c r="P317" s="120">
        <v>4</v>
      </c>
      <c r="Q317" s="119"/>
      <c r="R317" s="176">
        <v>2</v>
      </c>
      <c r="S317" s="177">
        <v>2</v>
      </c>
    </row>
    <row r="318" spans="1:19" ht="19.5" customHeight="1">
      <c r="A318" s="1"/>
      <c r="B318" s="23"/>
      <c r="C318" s="13"/>
      <c r="D318" s="29" t="s">
        <v>15</v>
      </c>
      <c r="E318" s="78">
        <v>0.1</v>
      </c>
      <c r="F318" s="79"/>
      <c r="G318" s="78">
        <v>0.1</v>
      </c>
      <c r="H318" s="79"/>
      <c r="I318" s="78"/>
      <c r="J318" s="79"/>
      <c r="K318" s="78">
        <v>0.1</v>
      </c>
      <c r="L318" s="79">
        <v>4</v>
      </c>
      <c r="M318" s="78">
        <v>4</v>
      </c>
      <c r="N318" s="79"/>
      <c r="O318" s="78">
        <v>4</v>
      </c>
      <c r="P318" s="79">
        <v>4</v>
      </c>
      <c r="Q318" s="78"/>
      <c r="R318" s="185">
        <v>2</v>
      </c>
      <c r="S318" s="186">
        <v>2</v>
      </c>
    </row>
    <row r="319" spans="1:19" ht="19.5" customHeight="1">
      <c r="A319" s="1"/>
      <c r="B319" s="23"/>
      <c r="C319" s="13"/>
      <c r="D319" s="24" t="s">
        <v>16</v>
      </c>
      <c r="E319" s="78"/>
      <c r="F319" s="79"/>
      <c r="G319" s="78">
        <v>0</v>
      </c>
      <c r="H319" s="79"/>
      <c r="I319" s="78"/>
      <c r="J319" s="79"/>
      <c r="K319" s="78">
        <v>0</v>
      </c>
      <c r="L319" s="79"/>
      <c r="M319" s="78"/>
      <c r="N319" s="79"/>
      <c r="O319" s="78">
        <v>0</v>
      </c>
      <c r="P319" s="79"/>
      <c r="Q319" s="78"/>
      <c r="R319" s="185"/>
      <c r="S319" s="186"/>
    </row>
    <row r="320" spans="1:19" ht="19.5" customHeight="1">
      <c r="A320" s="1"/>
      <c r="B320" s="23"/>
      <c r="C320" s="20"/>
      <c r="D320" s="43" t="s">
        <v>17</v>
      </c>
      <c r="E320" s="102">
        <v>0.1</v>
      </c>
      <c r="F320" s="103"/>
      <c r="G320" s="102">
        <v>0.1</v>
      </c>
      <c r="H320" s="103"/>
      <c r="I320" s="102"/>
      <c r="J320" s="103"/>
      <c r="K320" s="102">
        <v>0.1</v>
      </c>
      <c r="L320" s="103">
        <v>4</v>
      </c>
      <c r="M320" s="102">
        <v>4</v>
      </c>
      <c r="N320" s="103"/>
      <c r="O320" s="102">
        <v>4</v>
      </c>
      <c r="P320" s="103">
        <v>4</v>
      </c>
      <c r="Q320" s="102"/>
      <c r="R320" s="180">
        <v>2</v>
      </c>
      <c r="S320" s="181">
        <v>2</v>
      </c>
    </row>
    <row r="321" spans="1:19" ht="19.5" customHeight="1">
      <c r="A321" s="1"/>
      <c r="B321" s="23"/>
      <c r="C321" s="13" t="s">
        <v>51</v>
      </c>
      <c r="D321" s="13"/>
      <c r="E321" s="100">
        <v>0.1</v>
      </c>
      <c r="F321" s="101"/>
      <c r="G321" s="100">
        <v>0.1</v>
      </c>
      <c r="H321" s="101"/>
      <c r="I321" s="100"/>
      <c r="J321" s="101"/>
      <c r="K321" s="100">
        <v>0.1</v>
      </c>
      <c r="L321" s="101"/>
      <c r="M321" s="100"/>
      <c r="N321" s="101"/>
      <c r="O321" s="100">
        <v>0</v>
      </c>
      <c r="P321" s="101"/>
      <c r="Q321" s="100"/>
      <c r="R321" s="183">
        <v>2</v>
      </c>
      <c r="S321" s="184">
        <v>2</v>
      </c>
    </row>
    <row r="322" spans="1:19" ht="19.5" customHeight="1">
      <c r="A322" s="1"/>
      <c r="B322" s="23"/>
      <c r="C322" s="13"/>
      <c r="D322" s="29" t="s">
        <v>15</v>
      </c>
      <c r="E322" s="78">
        <v>0.1</v>
      </c>
      <c r="F322" s="79"/>
      <c r="G322" s="78">
        <v>0.1</v>
      </c>
      <c r="H322" s="79"/>
      <c r="I322" s="78"/>
      <c r="J322" s="79"/>
      <c r="K322" s="78">
        <v>0.1</v>
      </c>
      <c r="L322" s="79"/>
      <c r="M322" s="78"/>
      <c r="N322" s="79"/>
      <c r="O322" s="78">
        <v>0</v>
      </c>
      <c r="P322" s="79"/>
      <c r="Q322" s="78"/>
      <c r="R322" s="185">
        <v>2</v>
      </c>
      <c r="S322" s="186">
        <v>2</v>
      </c>
    </row>
    <row r="323" spans="1:19" ht="19.5" customHeight="1">
      <c r="A323" s="1"/>
      <c r="B323" s="23"/>
      <c r="C323" s="13"/>
      <c r="D323" s="24" t="s">
        <v>16</v>
      </c>
      <c r="E323" s="78"/>
      <c r="F323" s="79"/>
      <c r="G323" s="78">
        <v>0</v>
      </c>
      <c r="H323" s="79"/>
      <c r="I323" s="78"/>
      <c r="J323" s="79"/>
      <c r="K323" s="78">
        <v>0</v>
      </c>
      <c r="L323" s="79"/>
      <c r="M323" s="78"/>
      <c r="N323" s="79"/>
      <c r="O323" s="78">
        <v>0</v>
      </c>
      <c r="P323" s="79"/>
      <c r="Q323" s="78"/>
      <c r="R323" s="185"/>
      <c r="S323" s="186"/>
    </row>
    <row r="324" spans="1:19" ht="19.5" customHeight="1">
      <c r="A324" s="1"/>
      <c r="B324" s="23"/>
      <c r="C324" s="20"/>
      <c r="D324" s="43" t="s">
        <v>17</v>
      </c>
      <c r="E324" s="102">
        <v>0.1</v>
      </c>
      <c r="F324" s="103"/>
      <c r="G324" s="102">
        <v>0.1</v>
      </c>
      <c r="H324" s="103"/>
      <c r="I324" s="102"/>
      <c r="J324" s="103"/>
      <c r="K324" s="102">
        <v>0.1</v>
      </c>
      <c r="L324" s="103"/>
      <c r="M324" s="102"/>
      <c r="N324" s="103"/>
      <c r="O324" s="102">
        <v>0</v>
      </c>
      <c r="P324" s="103"/>
      <c r="Q324" s="102"/>
      <c r="R324" s="180">
        <v>2</v>
      </c>
      <c r="S324" s="181">
        <v>2</v>
      </c>
    </row>
    <row r="325" spans="1:19" ht="19.5" customHeight="1">
      <c r="A325" s="1"/>
      <c r="B325" s="23"/>
      <c r="C325" s="13" t="s">
        <v>64</v>
      </c>
      <c r="D325" s="13"/>
      <c r="E325" s="119">
        <v>8.5</v>
      </c>
      <c r="F325" s="120">
        <v>0.1</v>
      </c>
      <c r="G325" s="119">
        <v>8.6</v>
      </c>
      <c r="H325" s="120"/>
      <c r="I325" s="119"/>
      <c r="J325" s="120"/>
      <c r="K325" s="119">
        <v>8.6</v>
      </c>
      <c r="L325" s="120">
        <v>220</v>
      </c>
      <c r="M325" s="119">
        <v>57.2</v>
      </c>
      <c r="N325" s="120">
        <v>162.80000000000001</v>
      </c>
      <c r="O325" s="119">
        <v>220</v>
      </c>
      <c r="P325" s="120">
        <v>218</v>
      </c>
      <c r="Q325" s="119">
        <v>2</v>
      </c>
      <c r="R325" s="176">
        <v>27</v>
      </c>
      <c r="S325" s="177">
        <v>27</v>
      </c>
    </row>
    <row r="326" spans="1:19" ht="19.5" customHeight="1">
      <c r="A326" s="1"/>
      <c r="B326" s="23"/>
      <c r="C326" s="13"/>
      <c r="D326" s="29" t="s">
        <v>15</v>
      </c>
      <c r="E326" s="68">
        <v>8.5</v>
      </c>
      <c r="F326" s="67">
        <v>0.1</v>
      </c>
      <c r="G326" s="68">
        <v>8.6</v>
      </c>
      <c r="H326" s="67"/>
      <c r="I326" s="68"/>
      <c r="J326" s="67"/>
      <c r="K326" s="68">
        <v>8.6</v>
      </c>
      <c r="L326" s="67">
        <v>220</v>
      </c>
      <c r="M326" s="68">
        <v>57.2</v>
      </c>
      <c r="N326" s="67">
        <v>162.80000000000001</v>
      </c>
      <c r="O326" s="68">
        <v>220</v>
      </c>
      <c r="P326" s="67">
        <v>218</v>
      </c>
      <c r="Q326" s="68">
        <v>2</v>
      </c>
      <c r="R326" s="178">
        <v>27</v>
      </c>
      <c r="S326" s="179">
        <v>27</v>
      </c>
    </row>
    <row r="327" spans="1:19" ht="19.5" customHeight="1">
      <c r="A327" s="1"/>
      <c r="B327" s="23"/>
      <c r="C327" s="13"/>
      <c r="D327" s="24" t="s">
        <v>16</v>
      </c>
      <c r="E327" s="68">
        <v>0</v>
      </c>
      <c r="F327" s="67">
        <v>0</v>
      </c>
      <c r="G327" s="68">
        <v>0</v>
      </c>
      <c r="H327" s="67"/>
      <c r="I327" s="68"/>
      <c r="J327" s="67"/>
      <c r="K327" s="68">
        <v>0</v>
      </c>
      <c r="L327" s="67">
        <v>0</v>
      </c>
      <c r="M327" s="68">
        <v>0</v>
      </c>
      <c r="N327" s="67">
        <v>0</v>
      </c>
      <c r="O327" s="68">
        <v>0</v>
      </c>
      <c r="P327" s="67">
        <v>0</v>
      </c>
      <c r="Q327" s="68">
        <v>0</v>
      </c>
      <c r="R327" s="178">
        <v>0</v>
      </c>
      <c r="S327" s="179">
        <v>0</v>
      </c>
    </row>
    <row r="328" spans="1:19" ht="19.5" customHeight="1">
      <c r="A328" s="1"/>
      <c r="B328" s="23"/>
      <c r="C328" s="20"/>
      <c r="D328" s="43" t="s">
        <v>17</v>
      </c>
      <c r="E328" s="102">
        <v>8.5</v>
      </c>
      <c r="F328" s="103">
        <v>0.1</v>
      </c>
      <c r="G328" s="102">
        <v>8.6</v>
      </c>
      <c r="H328" s="103"/>
      <c r="I328" s="102"/>
      <c r="J328" s="103"/>
      <c r="K328" s="102">
        <v>8.6</v>
      </c>
      <c r="L328" s="103">
        <v>220</v>
      </c>
      <c r="M328" s="102">
        <v>57.2</v>
      </c>
      <c r="N328" s="103">
        <v>162.80000000000001</v>
      </c>
      <c r="O328" s="102">
        <v>220</v>
      </c>
      <c r="P328" s="103">
        <v>218</v>
      </c>
      <c r="Q328" s="102">
        <v>2</v>
      </c>
      <c r="R328" s="180">
        <v>27</v>
      </c>
      <c r="S328" s="181">
        <v>27</v>
      </c>
    </row>
    <row r="329" spans="1:19" ht="19.5" customHeight="1">
      <c r="A329" s="1"/>
      <c r="B329" s="15"/>
      <c r="C329" s="13" t="s">
        <v>53</v>
      </c>
      <c r="D329" s="28"/>
      <c r="E329" s="90">
        <f t="shared" ref="E329:S329" si="79">E325+E321+E317+E313+E309</f>
        <v>9.5</v>
      </c>
      <c r="F329" s="90">
        <f t="shared" si="79"/>
        <v>0.1</v>
      </c>
      <c r="G329" s="90">
        <f t="shared" si="79"/>
        <v>9.6</v>
      </c>
      <c r="H329" s="90">
        <f t="shared" si="79"/>
        <v>0</v>
      </c>
      <c r="I329" s="90">
        <f t="shared" si="79"/>
        <v>0</v>
      </c>
      <c r="J329" s="90">
        <f t="shared" si="79"/>
        <v>0</v>
      </c>
      <c r="K329" s="90">
        <f t="shared" si="79"/>
        <v>9.6</v>
      </c>
      <c r="L329" s="90">
        <f t="shared" si="79"/>
        <v>237.9</v>
      </c>
      <c r="M329" s="90">
        <f t="shared" si="79"/>
        <v>68.7</v>
      </c>
      <c r="N329" s="90">
        <f t="shared" si="79"/>
        <v>169.20000000000002</v>
      </c>
      <c r="O329" s="90">
        <f t="shared" si="79"/>
        <v>237.9</v>
      </c>
      <c r="P329" s="90">
        <f t="shared" si="79"/>
        <v>234.9</v>
      </c>
      <c r="Q329" s="90">
        <f t="shared" si="79"/>
        <v>3</v>
      </c>
      <c r="R329" s="156">
        <f t="shared" si="79"/>
        <v>36</v>
      </c>
      <c r="S329" s="156">
        <f t="shared" si="79"/>
        <v>36</v>
      </c>
    </row>
    <row r="330" spans="1:19" ht="19.5" customHeight="1">
      <c r="A330" s="1"/>
      <c r="B330" s="15"/>
      <c r="C330" s="30"/>
      <c r="D330" s="29" t="s">
        <v>15</v>
      </c>
      <c r="E330" s="90">
        <f t="shared" ref="E330:S330" si="80">E326+E322+E318+E314+E310</f>
        <v>9.5</v>
      </c>
      <c r="F330" s="90">
        <f t="shared" si="80"/>
        <v>0.1</v>
      </c>
      <c r="G330" s="90">
        <f t="shared" si="80"/>
        <v>9.6</v>
      </c>
      <c r="H330" s="90">
        <f t="shared" si="80"/>
        <v>0</v>
      </c>
      <c r="I330" s="90">
        <f t="shared" si="80"/>
        <v>0</v>
      </c>
      <c r="J330" s="90">
        <f t="shared" si="80"/>
        <v>0</v>
      </c>
      <c r="K330" s="90">
        <f t="shared" si="80"/>
        <v>9.6</v>
      </c>
      <c r="L330" s="90">
        <f t="shared" si="80"/>
        <v>237.9</v>
      </c>
      <c r="M330" s="90">
        <f t="shared" si="80"/>
        <v>68.7</v>
      </c>
      <c r="N330" s="90">
        <f t="shared" si="80"/>
        <v>169.20000000000002</v>
      </c>
      <c r="O330" s="90">
        <f t="shared" si="80"/>
        <v>237.9</v>
      </c>
      <c r="P330" s="90">
        <f t="shared" si="80"/>
        <v>234.9</v>
      </c>
      <c r="Q330" s="90">
        <f t="shared" si="80"/>
        <v>3</v>
      </c>
      <c r="R330" s="156">
        <f t="shared" si="80"/>
        <v>36</v>
      </c>
      <c r="S330" s="156">
        <f t="shared" si="80"/>
        <v>36</v>
      </c>
    </row>
    <row r="331" spans="1:19" ht="19.5" customHeight="1">
      <c r="A331" s="1"/>
      <c r="B331" s="15"/>
      <c r="C331" s="30"/>
      <c r="D331" s="24" t="s">
        <v>16</v>
      </c>
      <c r="E331" s="90">
        <f t="shared" ref="E331:S331" si="81">E327+E323+E319+E315+E311</f>
        <v>0</v>
      </c>
      <c r="F331" s="90">
        <f t="shared" si="81"/>
        <v>0</v>
      </c>
      <c r="G331" s="90">
        <f t="shared" si="81"/>
        <v>0</v>
      </c>
      <c r="H331" s="90">
        <f t="shared" si="81"/>
        <v>0</v>
      </c>
      <c r="I331" s="90">
        <f t="shared" si="81"/>
        <v>0</v>
      </c>
      <c r="J331" s="90">
        <f t="shared" si="81"/>
        <v>0</v>
      </c>
      <c r="K331" s="90">
        <f t="shared" si="81"/>
        <v>0</v>
      </c>
      <c r="L331" s="90">
        <f t="shared" si="81"/>
        <v>0</v>
      </c>
      <c r="M331" s="90">
        <f t="shared" si="81"/>
        <v>0</v>
      </c>
      <c r="N331" s="90">
        <f t="shared" si="81"/>
        <v>0</v>
      </c>
      <c r="O331" s="90">
        <f t="shared" si="81"/>
        <v>0</v>
      </c>
      <c r="P331" s="90">
        <f t="shared" si="81"/>
        <v>0</v>
      </c>
      <c r="Q331" s="90">
        <f t="shared" si="81"/>
        <v>0</v>
      </c>
      <c r="R331" s="156">
        <f t="shared" si="81"/>
        <v>0</v>
      </c>
      <c r="S331" s="156">
        <f t="shared" si="81"/>
        <v>0</v>
      </c>
    </row>
    <row r="332" spans="1:19" ht="19.5" customHeight="1">
      <c r="A332" s="1"/>
      <c r="B332" s="17"/>
      <c r="C332" s="16"/>
      <c r="D332" s="44" t="s">
        <v>17</v>
      </c>
      <c r="E332" s="76">
        <f t="shared" ref="E332:S332" si="82">E328+E324+E320+E316+E312</f>
        <v>9.5</v>
      </c>
      <c r="F332" s="76">
        <f t="shared" si="82"/>
        <v>0.1</v>
      </c>
      <c r="G332" s="76">
        <f t="shared" si="82"/>
        <v>9.6</v>
      </c>
      <c r="H332" s="76">
        <f t="shared" si="82"/>
        <v>0</v>
      </c>
      <c r="I332" s="76">
        <f t="shared" si="82"/>
        <v>0</v>
      </c>
      <c r="J332" s="76">
        <f t="shared" si="82"/>
        <v>0</v>
      </c>
      <c r="K332" s="76">
        <f t="shared" si="82"/>
        <v>9.6</v>
      </c>
      <c r="L332" s="76">
        <f t="shared" si="82"/>
        <v>237.9</v>
      </c>
      <c r="M332" s="76">
        <f t="shared" si="82"/>
        <v>68.7</v>
      </c>
      <c r="N332" s="76">
        <f t="shared" si="82"/>
        <v>169.20000000000002</v>
      </c>
      <c r="O332" s="76">
        <f t="shared" si="82"/>
        <v>237.9</v>
      </c>
      <c r="P332" s="76">
        <f t="shared" si="82"/>
        <v>234.9</v>
      </c>
      <c r="Q332" s="76">
        <f t="shared" si="82"/>
        <v>3</v>
      </c>
      <c r="R332" s="154">
        <f t="shared" si="82"/>
        <v>36</v>
      </c>
      <c r="S332" s="154">
        <f t="shared" si="82"/>
        <v>36</v>
      </c>
    </row>
    <row r="333" spans="1:19" ht="19.5" customHeight="1">
      <c r="A333" s="1"/>
      <c r="B333" s="13"/>
      <c r="C333" s="13"/>
      <c r="D333" s="13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144"/>
      <c r="S333" s="144"/>
    </row>
    <row r="334" spans="1:19" ht="19.5" customHeight="1">
      <c r="A334" s="1"/>
      <c r="B334" s="20"/>
      <c r="C334" s="20"/>
      <c r="D334" s="26" t="s">
        <v>139</v>
      </c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159"/>
      <c r="S334" s="145" t="s">
        <v>0</v>
      </c>
    </row>
    <row r="335" spans="1:19" ht="19.5" customHeight="1">
      <c r="A335" s="1"/>
      <c r="B335" s="410" t="s">
        <v>72</v>
      </c>
      <c r="C335" s="411"/>
      <c r="D335" s="412"/>
      <c r="E335" s="416" t="s">
        <v>95</v>
      </c>
      <c r="F335" s="417"/>
      <c r="G335" s="418"/>
      <c r="H335" s="416" t="s">
        <v>94</v>
      </c>
      <c r="I335" s="417"/>
      <c r="J335" s="418"/>
      <c r="K335" s="83" t="s">
        <v>1</v>
      </c>
      <c r="L335" s="83" t="s">
        <v>2</v>
      </c>
      <c r="M335" s="416" t="s">
        <v>93</v>
      </c>
      <c r="N335" s="417"/>
      <c r="O335" s="418"/>
      <c r="P335" s="416" t="s">
        <v>92</v>
      </c>
      <c r="Q335" s="418"/>
      <c r="R335" s="423" t="s">
        <v>65</v>
      </c>
      <c r="S335" s="424"/>
    </row>
    <row r="336" spans="1:19" ht="19.5" customHeight="1">
      <c r="A336" s="1"/>
      <c r="B336" s="413"/>
      <c r="C336" s="414"/>
      <c r="D336" s="415"/>
      <c r="E336" s="84" t="s">
        <v>4</v>
      </c>
      <c r="F336" s="84" t="s">
        <v>5</v>
      </c>
      <c r="G336" s="84" t="s">
        <v>6</v>
      </c>
      <c r="H336" s="84" t="s">
        <v>7</v>
      </c>
      <c r="I336" s="84" t="s">
        <v>8</v>
      </c>
      <c r="J336" s="84" t="s">
        <v>9</v>
      </c>
      <c r="K336" s="85" t="s">
        <v>3</v>
      </c>
      <c r="L336" s="86" t="s">
        <v>3</v>
      </c>
      <c r="M336" s="84" t="s">
        <v>10</v>
      </c>
      <c r="N336" s="84" t="s">
        <v>11</v>
      </c>
      <c r="O336" s="84" t="s">
        <v>3</v>
      </c>
      <c r="P336" s="84" t="s">
        <v>12</v>
      </c>
      <c r="Q336" s="84" t="s">
        <v>13</v>
      </c>
      <c r="R336" s="146"/>
      <c r="S336" s="147" t="s">
        <v>73</v>
      </c>
    </row>
    <row r="337" spans="1:19" ht="19.5" customHeight="1">
      <c r="A337" s="1"/>
      <c r="B337" s="29"/>
      <c r="C337" s="29" t="s">
        <v>35</v>
      </c>
      <c r="D337" s="27"/>
      <c r="E337" s="119">
        <v>2.06</v>
      </c>
      <c r="F337" s="391">
        <v>0.04</v>
      </c>
      <c r="G337" s="119">
        <v>2.1</v>
      </c>
      <c r="H337" s="120"/>
      <c r="I337" s="119"/>
      <c r="J337" s="120"/>
      <c r="K337" s="119">
        <v>2.1</v>
      </c>
      <c r="L337" s="120">
        <v>42</v>
      </c>
      <c r="M337" s="119">
        <v>38</v>
      </c>
      <c r="N337" s="120">
        <v>4</v>
      </c>
      <c r="O337" s="119">
        <v>42</v>
      </c>
      <c r="P337" s="120">
        <v>40</v>
      </c>
      <c r="Q337" s="119">
        <v>2</v>
      </c>
      <c r="R337" s="176">
        <v>11</v>
      </c>
      <c r="S337" s="177">
        <v>11</v>
      </c>
    </row>
    <row r="338" spans="1:19" ht="19.5" customHeight="1">
      <c r="A338" s="1"/>
      <c r="B338" s="15"/>
      <c r="C338" s="15"/>
      <c r="D338" s="22" t="s">
        <v>15</v>
      </c>
      <c r="E338" s="68">
        <v>2.06</v>
      </c>
      <c r="F338" s="392">
        <v>0.04</v>
      </c>
      <c r="G338" s="68">
        <v>2.1</v>
      </c>
      <c r="H338" s="67"/>
      <c r="I338" s="68"/>
      <c r="J338" s="67"/>
      <c r="K338" s="68">
        <v>2.1</v>
      </c>
      <c r="L338" s="67">
        <v>42</v>
      </c>
      <c r="M338" s="68">
        <v>38</v>
      </c>
      <c r="N338" s="67">
        <v>4</v>
      </c>
      <c r="O338" s="68">
        <v>42</v>
      </c>
      <c r="P338" s="67">
        <v>40</v>
      </c>
      <c r="Q338" s="68">
        <v>2</v>
      </c>
      <c r="R338" s="178">
        <v>11</v>
      </c>
      <c r="S338" s="179">
        <v>11</v>
      </c>
    </row>
    <row r="339" spans="1:19" ht="19.5" customHeight="1">
      <c r="A339" s="1"/>
      <c r="B339" s="15"/>
      <c r="C339" s="15"/>
      <c r="D339" s="45" t="s">
        <v>16</v>
      </c>
      <c r="E339" s="68"/>
      <c r="F339" s="392"/>
      <c r="G339" s="68">
        <v>0</v>
      </c>
      <c r="H339" s="67"/>
      <c r="I339" s="68"/>
      <c r="J339" s="67"/>
      <c r="K339" s="68">
        <v>0</v>
      </c>
      <c r="L339" s="67"/>
      <c r="M339" s="68"/>
      <c r="N339" s="67"/>
      <c r="O339" s="68">
        <v>0</v>
      </c>
      <c r="P339" s="67"/>
      <c r="Q339" s="68"/>
      <c r="R339" s="178"/>
      <c r="S339" s="179"/>
    </row>
    <row r="340" spans="1:19" ht="19.5" customHeight="1">
      <c r="A340" s="1"/>
      <c r="B340" s="15" t="s">
        <v>52</v>
      </c>
      <c r="C340" s="17"/>
      <c r="D340" s="46" t="s">
        <v>17</v>
      </c>
      <c r="E340" s="102">
        <v>2.06</v>
      </c>
      <c r="F340" s="393">
        <v>0.04</v>
      </c>
      <c r="G340" s="102">
        <v>2.1</v>
      </c>
      <c r="H340" s="103"/>
      <c r="I340" s="102"/>
      <c r="J340" s="103"/>
      <c r="K340" s="102">
        <v>2.1</v>
      </c>
      <c r="L340" s="103">
        <v>42</v>
      </c>
      <c r="M340" s="102">
        <v>38</v>
      </c>
      <c r="N340" s="103">
        <v>4</v>
      </c>
      <c r="O340" s="102">
        <v>42</v>
      </c>
      <c r="P340" s="103">
        <v>40</v>
      </c>
      <c r="Q340" s="102">
        <v>2</v>
      </c>
      <c r="R340" s="180">
        <v>11</v>
      </c>
      <c r="S340" s="181">
        <v>11</v>
      </c>
    </row>
    <row r="341" spans="1:19" ht="19.5" customHeight="1">
      <c r="A341" s="1"/>
      <c r="B341" s="15"/>
      <c r="C341" s="15" t="s">
        <v>36</v>
      </c>
      <c r="D341" s="30"/>
      <c r="E341" s="384">
        <v>1.7</v>
      </c>
      <c r="F341" s="385"/>
      <c r="G341" s="384">
        <v>1.7</v>
      </c>
      <c r="H341" s="385"/>
      <c r="I341" s="384"/>
      <c r="J341" s="385"/>
      <c r="K341" s="384">
        <v>1.7</v>
      </c>
      <c r="L341" s="385">
        <v>34</v>
      </c>
      <c r="M341" s="384">
        <v>32</v>
      </c>
      <c r="N341" s="385">
        <v>2</v>
      </c>
      <c r="O341" s="384">
        <v>34</v>
      </c>
      <c r="P341" s="385">
        <v>32</v>
      </c>
      <c r="Q341" s="384">
        <v>2</v>
      </c>
      <c r="R341" s="378">
        <v>11</v>
      </c>
      <c r="S341" s="379">
        <v>11</v>
      </c>
    </row>
    <row r="342" spans="1:19" ht="19.5" customHeight="1">
      <c r="A342" s="1"/>
      <c r="B342" s="15"/>
      <c r="C342" s="15"/>
      <c r="D342" s="22" t="s">
        <v>15</v>
      </c>
      <c r="E342" s="386">
        <v>1.7</v>
      </c>
      <c r="F342" s="387"/>
      <c r="G342" s="386">
        <v>1.7</v>
      </c>
      <c r="H342" s="387"/>
      <c r="I342" s="386"/>
      <c r="J342" s="387"/>
      <c r="K342" s="386">
        <v>1.7</v>
      </c>
      <c r="L342" s="387">
        <v>34</v>
      </c>
      <c r="M342" s="386">
        <v>32</v>
      </c>
      <c r="N342" s="387">
        <v>2</v>
      </c>
      <c r="O342" s="386">
        <v>34</v>
      </c>
      <c r="P342" s="387">
        <v>32</v>
      </c>
      <c r="Q342" s="386">
        <v>2</v>
      </c>
      <c r="R342" s="380">
        <v>11</v>
      </c>
      <c r="S342" s="381">
        <v>11</v>
      </c>
    </row>
    <row r="343" spans="1:19" ht="19.5" customHeight="1">
      <c r="A343" s="1"/>
      <c r="B343" s="15"/>
      <c r="C343" s="15"/>
      <c r="D343" s="45" t="s">
        <v>16</v>
      </c>
      <c r="E343" s="386"/>
      <c r="F343" s="387"/>
      <c r="G343" s="386">
        <v>0</v>
      </c>
      <c r="H343" s="387"/>
      <c r="I343" s="386"/>
      <c r="J343" s="387"/>
      <c r="K343" s="386">
        <v>0</v>
      </c>
      <c r="L343" s="387"/>
      <c r="M343" s="386"/>
      <c r="N343" s="387"/>
      <c r="O343" s="386">
        <v>0</v>
      </c>
      <c r="P343" s="387"/>
      <c r="Q343" s="386"/>
      <c r="R343" s="380"/>
      <c r="S343" s="381"/>
    </row>
    <row r="344" spans="1:19" ht="19.5" customHeight="1">
      <c r="A344" s="1"/>
      <c r="B344" s="15"/>
      <c r="C344" s="17"/>
      <c r="D344" s="46" t="s">
        <v>17</v>
      </c>
      <c r="E344" s="388">
        <v>1.7</v>
      </c>
      <c r="F344" s="389"/>
      <c r="G344" s="388">
        <v>1.7</v>
      </c>
      <c r="H344" s="389"/>
      <c r="I344" s="388"/>
      <c r="J344" s="389"/>
      <c r="K344" s="388">
        <v>1.7</v>
      </c>
      <c r="L344" s="389">
        <v>34</v>
      </c>
      <c r="M344" s="388">
        <v>32</v>
      </c>
      <c r="N344" s="389">
        <v>2</v>
      </c>
      <c r="O344" s="388">
        <v>34</v>
      </c>
      <c r="P344" s="389">
        <v>32</v>
      </c>
      <c r="Q344" s="388">
        <v>2</v>
      </c>
      <c r="R344" s="382">
        <v>11</v>
      </c>
      <c r="S344" s="383">
        <v>11</v>
      </c>
    </row>
    <row r="345" spans="1:19" ht="19.5" customHeight="1">
      <c r="A345" s="1"/>
      <c r="B345" s="15"/>
      <c r="C345" s="13" t="s">
        <v>53</v>
      </c>
      <c r="D345" s="13"/>
      <c r="E345" s="90">
        <f t="shared" ref="E345:S345" si="83">E337+E341</f>
        <v>3.76</v>
      </c>
      <c r="F345" s="90">
        <f t="shared" si="83"/>
        <v>0.04</v>
      </c>
      <c r="G345" s="90">
        <f t="shared" si="83"/>
        <v>3.8</v>
      </c>
      <c r="H345" s="90">
        <f t="shared" si="83"/>
        <v>0</v>
      </c>
      <c r="I345" s="90">
        <f t="shared" si="83"/>
        <v>0</v>
      </c>
      <c r="J345" s="90">
        <f t="shared" si="83"/>
        <v>0</v>
      </c>
      <c r="K345" s="90">
        <f t="shared" si="83"/>
        <v>3.8</v>
      </c>
      <c r="L345" s="90">
        <f t="shared" si="83"/>
        <v>76</v>
      </c>
      <c r="M345" s="90">
        <f t="shared" si="83"/>
        <v>70</v>
      </c>
      <c r="N345" s="90">
        <f t="shared" si="83"/>
        <v>6</v>
      </c>
      <c r="O345" s="90">
        <f t="shared" si="83"/>
        <v>76</v>
      </c>
      <c r="P345" s="90">
        <f t="shared" si="83"/>
        <v>72</v>
      </c>
      <c r="Q345" s="90">
        <f t="shared" si="83"/>
        <v>4</v>
      </c>
      <c r="R345" s="156">
        <f t="shared" si="83"/>
        <v>22</v>
      </c>
      <c r="S345" s="156">
        <f t="shared" si="83"/>
        <v>22</v>
      </c>
    </row>
    <row r="346" spans="1:19" ht="19.5" customHeight="1">
      <c r="A346" s="1"/>
      <c r="B346" s="15"/>
      <c r="C346" s="13"/>
      <c r="D346" s="22" t="s">
        <v>15</v>
      </c>
      <c r="E346" s="90">
        <f t="shared" ref="E346:S346" si="84">E338+E342</f>
        <v>3.76</v>
      </c>
      <c r="F346" s="90">
        <f t="shared" si="84"/>
        <v>0.04</v>
      </c>
      <c r="G346" s="90">
        <f t="shared" si="84"/>
        <v>3.8</v>
      </c>
      <c r="H346" s="90">
        <f t="shared" si="84"/>
        <v>0</v>
      </c>
      <c r="I346" s="90">
        <f t="shared" si="84"/>
        <v>0</v>
      </c>
      <c r="J346" s="90">
        <f t="shared" si="84"/>
        <v>0</v>
      </c>
      <c r="K346" s="90">
        <f t="shared" si="84"/>
        <v>3.8</v>
      </c>
      <c r="L346" s="90">
        <f t="shared" si="84"/>
        <v>76</v>
      </c>
      <c r="M346" s="90">
        <f t="shared" si="84"/>
        <v>70</v>
      </c>
      <c r="N346" s="90">
        <f t="shared" si="84"/>
        <v>6</v>
      </c>
      <c r="O346" s="90">
        <f t="shared" si="84"/>
        <v>76</v>
      </c>
      <c r="P346" s="90">
        <f t="shared" si="84"/>
        <v>72</v>
      </c>
      <c r="Q346" s="90">
        <f t="shared" si="84"/>
        <v>4</v>
      </c>
      <c r="R346" s="156">
        <f t="shared" si="84"/>
        <v>22</v>
      </c>
      <c r="S346" s="156">
        <f t="shared" si="84"/>
        <v>22</v>
      </c>
    </row>
    <row r="347" spans="1:19" ht="19.5" customHeight="1">
      <c r="A347" s="1"/>
      <c r="B347" s="15"/>
      <c r="C347" s="13"/>
      <c r="D347" s="45" t="s">
        <v>16</v>
      </c>
      <c r="E347" s="90">
        <f t="shared" ref="E347:S347" si="85">E339+E343</f>
        <v>0</v>
      </c>
      <c r="F347" s="90">
        <f t="shared" si="85"/>
        <v>0</v>
      </c>
      <c r="G347" s="90">
        <f t="shared" si="85"/>
        <v>0</v>
      </c>
      <c r="H347" s="90">
        <f t="shared" si="85"/>
        <v>0</v>
      </c>
      <c r="I347" s="90">
        <f t="shared" si="85"/>
        <v>0</v>
      </c>
      <c r="J347" s="90">
        <f t="shared" si="85"/>
        <v>0</v>
      </c>
      <c r="K347" s="90">
        <f t="shared" si="85"/>
        <v>0</v>
      </c>
      <c r="L347" s="90">
        <f t="shared" si="85"/>
        <v>0</v>
      </c>
      <c r="M347" s="90">
        <f t="shared" si="85"/>
        <v>0</v>
      </c>
      <c r="N347" s="90">
        <f t="shared" si="85"/>
        <v>0</v>
      </c>
      <c r="O347" s="90">
        <f t="shared" si="85"/>
        <v>0</v>
      </c>
      <c r="P347" s="90">
        <f t="shared" si="85"/>
        <v>0</v>
      </c>
      <c r="Q347" s="90">
        <f t="shared" si="85"/>
        <v>0</v>
      </c>
      <c r="R347" s="156">
        <f t="shared" si="85"/>
        <v>0</v>
      </c>
      <c r="S347" s="156">
        <f t="shared" si="85"/>
        <v>0</v>
      </c>
    </row>
    <row r="348" spans="1:19" ht="19.5" customHeight="1">
      <c r="A348" s="1"/>
      <c r="B348" s="15"/>
      <c r="C348" s="13"/>
      <c r="D348" s="49" t="s">
        <v>17</v>
      </c>
      <c r="E348" s="90">
        <f t="shared" ref="E348:S348" si="86">E340+E344</f>
        <v>3.76</v>
      </c>
      <c r="F348" s="90">
        <f t="shared" si="86"/>
        <v>0.04</v>
      </c>
      <c r="G348" s="90">
        <f t="shared" si="86"/>
        <v>3.8</v>
      </c>
      <c r="H348" s="90">
        <f t="shared" si="86"/>
        <v>0</v>
      </c>
      <c r="I348" s="90">
        <f t="shared" si="86"/>
        <v>0</v>
      </c>
      <c r="J348" s="90">
        <f t="shared" si="86"/>
        <v>0</v>
      </c>
      <c r="K348" s="90">
        <f t="shared" si="86"/>
        <v>3.8</v>
      </c>
      <c r="L348" s="90">
        <f t="shared" si="86"/>
        <v>76</v>
      </c>
      <c r="M348" s="90">
        <f t="shared" si="86"/>
        <v>70</v>
      </c>
      <c r="N348" s="90">
        <f t="shared" si="86"/>
        <v>6</v>
      </c>
      <c r="O348" s="90">
        <f t="shared" si="86"/>
        <v>76</v>
      </c>
      <c r="P348" s="90">
        <f t="shared" si="86"/>
        <v>72</v>
      </c>
      <c r="Q348" s="90">
        <f t="shared" si="86"/>
        <v>4</v>
      </c>
      <c r="R348" s="156">
        <f t="shared" si="86"/>
        <v>22</v>
      </c>
      <c r="S348" s="156">
        <f t="shared" si="86"/>
        <v>22</v>
      </c>
    </row>
    <row r="349" spans="1:19" ht="7.5" customHeight="1">
      <c r="A349" s="1"/>
      <c r="B349" s="24"/>
      <c r="C349" s="25"/>
      <c r="D349" s="25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155"/>
      <c r="S349" s="164"/>
    </row>
    <row r="350" spans="1:19" ht="19.5" customHeight="1">
      <c r="A350" s="1"/>
      <c r="B350" s="15"/>
      <c r="C350" s="13" t="s">
        <v>37</v>
      </c>
      <c r="D350" s="19"/>
      <c r="E350" s="111">
        <f t="shared" ref="E350:S350" si="87">E345+E329+E301+E269+E253+E241+E229</f>
        <v>108.31</v>
      </c>
      <c r="F350" s="111">
        <f t="shared" si="87"/>
        <v>0.44000000000000006</v>
      </c>
      <c r="G350" s="111">
        <f t="shared" si="87"/>
        <v>108.74999999999999</v>
      </c>
      <c r="H350" s="111">
        <f t="shared" si="87"/>
        <v>0</v>
      </c>
      <c r="I350" s="111">
        <f t="shared" si="87"/>
        <v>0</v>
      </c>
      <c r="J350" s="111">
        <f t="shared" si="87"/>
        <v>0</v>
      </c>
      <c r="K350" s="111">
        <f t="shared" si="87"/>
        <v>108.74999999999999</v>
      </c>
      <c r="L350" s="111">
        <f t="shared" si="87"/>
        <v>2607.8000000000002</v>
      </c>
      <c r="M350" s="111">
        <f t="shared" si="87"/>
        <v>678.69999999999993</v>
      </c>
      <c r="N350" s="111">
        <f t="shared" si="87"/>
        <v>1772.7</v>
      </c>
      <c r="O350" s="111">
        <f t="shared" si="87"/>
        <v>2451.4</v>
      </c>
      <c r="P350" s="111">
        <f t="shared" si="87"/>
        <v>2351.9</v>
      </c>
      <c r="Q350" s="111">
        <f t="shared" si="87"/>
        <v>99.5</v>
      </c>
      <c r="R350" s="171">
        <f t="shared" si="87"/>
        <v>505</v>
      </c>
      <c r="S350" s="171">
        <f t="shared" si="87"/>
        <v>505</v>
      </c>
    </row>
    <row r="351" spans="1:19" ht="19.5" customHeight="1">
      <c r="A351" s="1"/>
      <c r="B351" s="15"/>
      <c r="C351" s="13"/>
      <c r="D351" s="22" t="s">
        <v>15</v>
      </c>
      <c r="E351" s="111">
        <f t="shared" ref="E351:S351" si="88">E346+E330+E302+E270+E254+E242+E230</f>
        <v>58.699999999999996</v>
      </c>
      <c r="F351" s="111">
        <f t="shared" si="88"/>
        <v>0.44000000000000006</v>
      </c>
      <c r="G351" s="111">
        <f t="shared" si="88"/>
        <v>59.14</v>
      </c>
      <c r="H351" s="111">
        <f t="shared" si="88"/>
        <v>0</v>
      </c>
      <c r="I351" s="111">
        <f t="shared" si="88"/>
        <v>0</v>
      </c>
      <c r="J351" s="111">
        <f t="shared" si="88"/>
        <v>0</v>
      </c>
      <c r="K351" s="111">
        <f t="shared" si="88"/>
        <v>59.14</v>
      </c>
      <c r="L351" s="111">
        <f t="shared" si="88"/>
        <v>1408.9</v>
      </c>
      <c r="M351" s="111">
        <f t="shared" si="88"/>
        <v>344.8</v>
      </c>
      <c r="N351" s="111">
        <f t="shared" si="88"/>
        <v>955.90000000000009</v>
      </c>
      <c r="O351" s="111">
        <f t="shared" si="88"/>
        <v>1300.7</v>
      </c>
      <c r="P351" s="111">
        <f t="shared" si="88"/>
        <v>1273</v>
      </c>
      <c r="Q351" s="111">
        <f t="shared" si="88"/>
        <v>27.7</v>
      </c>
      <c r="R351" s="171">
        <f t="shared" si="88"/>
        <v>268</v>
      </c>
      <c r="S351" s="171">
        <f t="shared" si="88"/>
        <v>268</v>
      </c>
    </row>
    <row r="352" spans="1:19" ht="19.5" customHeight="1">
      <c r="A352" s="1"/>
      <c r="B352" s="15"/>
      <c r="C352" s="13"/>
      <c r="D352" s="45" t="s">
        <v>16</v>
      </c>
      <c r="E352" s="111">
        <f t="shared" ref="E352:S352" si="89">E347+E331+E303+E271+E255+E243+E231</f>
        <v>13.58</v>
      </c>
      <c r="F352" s="111">
        <f t="shared" si="89"/>
        <v>0</v>
      </c>
      <c r="G352" s="111">
        <f t="shared" si="89"/>
        <v>13.58</v>
      </c>
      <c r="H352" s="111">
        <f t="shared" si="89"/>
        <v>1</v>
      </c>
      <c r="I352" s="111">
        <f t="shared" si="89"/>
        <v>0.1</v>
      </c>
      <c r="J352" s="111">
        <f t="shared" si="89"/>
        <v>1.1000000000000001</v>
      </c>
      <c r="K352" s="111">
        <f t="shared" si="89"/>
        <v>14.68</v>
      </c>
      <c r="L352" s="111">
        <f t="shared" si="89"/>
        <v>452.2</v>
      </c>
      <c r="M352" s="111">
        <f t="shared" si="89"/>
        <v>11</v>
      </c>
      <c r="N352" s="111">
        <f t="shared" si="89"/>
        <v>441.2</v>
      </c>
      <c r="O352" s="111">
        <f t="shared" si="89"/>
        <v>452.2</v>
      </c>
      <c r="P352" s="111">
        <f t="shared" si="89"/>
        <v>442.2</v>
      </c>
      <c r="Q352" s="111">
        <f t="shared" si="89"/>
        <v>10</v>
      </c>
      <c r="R352" s="171">
        <f t="shared" si="89"/>
        <v>45</v>
      </c>
      <c r="S352" s="171">
        <f t="shared" si="89"/>
        <v>45</v>
      </c>
    </row>
    <row r="353" spans="1:19" ht="19.5" customHeight="1">
      <c r="A353" s="1"/>
      <c r="B353" s="17"/>
      <c r="C353" s="20"/>
      <c r="D353" s="47" t="s">
        <v>17</v>
      </c>
      <c r="E353" s="107">
        <f t="shared" ref="E353:S353" si="90">E348+E332+E304+E272+E256+E244+E232</f>
        <v>71.849999999999994</v>
      </c>
      <c r="F353" s="107">
        <f t="shared" si="90"/>
        <v>0.44000000000000006</v>
      </c>
      <c r="G353" s="107">
        <f t="shared" si="90"/>
        <v>72.289999999999992</v>
      </c>
      <c r="H353" s="107">
        <f t="shared" si="90"/>
        <v>0</v>
      </c>
      <c r="I353" s="107">
        <f t="shared" si="90"/>
        <v>0</v>
      </c>
      <c r="J353" s="107">
        <f t="shared" si="90"/>
        <v>0</v>
      </c>
      <c r="K353" s="107">
        <f t="shared" si="90"/>
        <v>72.289999999999992</v>
      </c>
      <c r="L353" s="107">
        <f t="shared" si="90"/>
        <v>1845.9</v>
      </c>
      <c r="M353" s="107">
        <f t="shared" si="90"/>
        <v>351.2</v>
      </c>
      <c r="N353" s="107">
        <f t="shared" si="90"/>
        <v>1386.5</v>
      </c>
      <c r="O353" s="107">
        <f t="shared" si="90"/>
        <v>1737.7</v>
      </c>
      <c r="P353" s="107">
        <f t="shared" si="90"/>
        <v>1700</v>
      </c>
      <c r="Q353" s="107">
        <f t="shared" si="90"/>
        <v>37.700000000000003</v>
      </c>
      <c r="R353" s="165">
        <f t="shared" si="90"/>
        <v>304</v>
      </c>
      <c r="S353" s="165">
        <f t="shared" si="90"/>
        <v>304</v>
      </c>
    </row>
    <row r="354" spans="1:19" ht="19.5" customHeight="1">
      <c r="A354" s="1"/>
      <c r="B354" s="13"/>
      <c r="C354" s="13"/>
      <c r="D354" s="13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144"/>
      <c r="S354" s="144"/>
    </row>
    <row r="355" spans="1:19" ht="19.5" customHeight="1">
      <c r="B355" s="20"/>
      <c r="C355" s="26" t="s">
        <v>81</v>
      </c>
      <c r="D355" s="31"/>
      <c r="E355" s="81"/>
      <c r="F355" s="81"/>
      <c r="G355" s="81"/>
      <c r="H355" s="80"/>
      <c r="I355" s="81"/>
      <c r="J355" s="81"/>
      <c r="K355" s="80"/>
      <c r="L355" s="80"/>
      <c r="M355" s="81"/>
      <c r="N355" s="81"/>
      <c r="O355" s="81"/>
      <c r="P355" s="81"/>
      <c r="Q355" s="81"/>
      <c r="R355" s="144"/>
      <c r="S355" s="145" t="s">
        <v>0</v>
      </c>
    </row>
    <row r="356" spans="1:19" ht="19.5" customHeight="1">
      <c r="A356" s="1"/>
      <c r="B356" s="410" t="s">
        <v>72</v>
      </c>
      <c r="C356" s="411"/>
      <c r="D356" s="412"/>
      <c r="E356" s="416" t="s">
        <v>91</v>
      </c>
      <c r="F356" s="417"/>
      <c r="G356" s="418"/>
      <c r="H356" s="416" t="s">
        <v>90</v>
      </c>
      <c r="I356" s="417"/>
      <c r="J356" s="418"/>
      <c r="K356" s="83" t="s">
        <v>1</v>
      </c>
      <c r="L356" s="83" t="s">
        <v>2</v>
      </c>
      <c r="M356" s="416" t="s">
        <v>89</v>
      </c>
      <c r="N356" s="417"/>
      <c r="O356" s="418"/>
      <c r="P356" s="416" t="s">
        <v>88</v>
      </c>
      <c r="Q356" s="418"/>
      <c r="R356" s="423" t="s">
        <v>65</v>
      </c>
      <c r="S356" s="424"/>
    </row>
    <row r="357" spans="1:19" ht="19.5" customHeight="1">
      <c r="A357" s="1"/>
      <c r="B357" s="413"/>
      <c r="C357" s="414"/>
      <c r="D357" s="415"/>
      <c r="E357" s="84" t="s">
        <v>4</v>
      </c>
      <c r="F357" s="84" t="s">
        <v>5</v>
      </c>
      <c r="G357" s="84" t="s">
        <v>6</v>
      </c>
      <c r="H357" s="84" t="s">
        <v>7</v>
      </c>
      <c r="I357" s="84" t="s">
        <v>8</v>
      </c>
      <c r="J357" s="84" t="s">
        <v>9</v>
      </c>
      <c r="K357" s="85" t="s">
        <v>3</v>
      </c>
      <c r="L357" s="86" t="s">
        <v>3</v>
      </c>
      <c r="M357" s="84" t="s">
        <v>10</v>
      </c>
      <c r="N357" s="84" t="s">
        <v>11</v>
      </c>
      <c r="O357" s="84" t="s">
        <v>3</v>
      </c>
      <c r="P357" s="84" t="s">
        <v>12</v>
      </c>
      <c r="Q357" s="84" t="s">
        <v>13</v>
      </c>
      <c r="R357" s="146"/>
      <c r="S357" s="147" t="s">
        <v>73</v>
      </c>
    </row>
    <row r="358" spans="1:19" ht="19.5" customHeight="1">
      <c r="A358" s="1"/>
      <c r="B358" s="22"/>
      <c r="C358" s="15" t="s">
        <v>18</v>
      </c>
      <c r="D358" s="19"/>
      <c r="E358" s="119">
        <v>4.5</v>
      </c>
      <c r="F358" s="120">
        <v>0.1</v>
      </c>
      <c r="G358" s="119">
        <v>4.5999999999999996</v>
      </c>
      <c r="H358" s="120"/>
      <c r="I358" s="119"/>
      <c r="J358" s="120"/>
      <c r="K358" s="119">
        <v>4.5999999999999996</v>
      </c>
      <c r="L358" s="101">
        <v>82.6</v>
      </c>
      <c r="M358" s="100">
        <v>50.6</v>
      </c>
      <c r="N358" s="101">
        <v>28.8</v>
      </c>
      <c r="O358" s="100">
        <v>79.400000000000006</v>
      </c>
      <c r="P358" s="101">
        <v>79.399999999999991</v>
      </c>
      <c r="Q358" s="100">
        <v>0</v>
      </c>
      <c r="R358" s="183">
        <v>26</v>
      </c>
      <c r="S358" s="184">
        <v>26</v>
      </c>
    </row>
    <row r="359" spans="1:19" ht="19.5" customHeight="1">
      <c r="A359" s="1"/>
      <c r="B359" s="23" t="s">
        <v>42</v>
      </c>
      <c r="C359" s="17"/>
      <c r="D359" s="18" t="s">
        <v>14</v>
      </c>
      <c r="E359" s="102">
        <v>0.70000000000000007</v>
      </c>
      <c r="F359" s="103">
        <v>0</v>
      </c>
      <c r="G359" s="102">
        <v>0.70000000000000007</v>
      </c>
      <c r="H359" s="103"/>
      <c r="I359" s="102"/>
      <c r="J359" s="103"/>
      <c r="K359" s="102">
        <v>0.70000000000000007</v>
      </c>
      <c r="L359" s="103">
        <v>14.8</v>
      </c>
      <c r="M359" s="102">
        <v>3.3</v>
      </c>
      <c r="N359" s="103">
        <v>10.5</v>
      </c>
      <c r="O359" s="102">
        <v>13.8</v>
      </c>
      <c r="P359" s="103">
        <v>13.8</v>
      </c>
      <c r="Q359" s="102">
        <v>0</v>
      </c>
      <c r="R359" s="180">
        <v>4</v>
      </c>
      <c r="S359" s="181">
        <v>4</v>
      </c>
    </row>
    <row r="360" spans="1:19" ht="19.5" customHeight="1">
      <c r="A360" s="1"/>
      <c r="B360" s="23"/>
      <c r="C360" s="15" t="s">
        <v>19</v>
      </c>
      <c r="D360" s="19"/>
      <c r="E360" s="100">
        <v>1.4</v>
      </c>
      <c r="F360" s="101"/>
      <c r="G360" s="100">
        <v>1.4</v>
      </c>
      <c r="H360" s="101"/>
      <c r="I360" s="100"/>
      <c r="J360" s="101"/>
      <c r="K360" s="100">
        <v>1.4</v>
      </c>
      <c r="L360" s="101">
        <v>15</v>
      </c>
      <c r="M360" s="100">
        <v>15</v>
      </c>
      <c r="N360" s="101"/>
      <c r="O360" s="100">
        <v>15</v>
      </c>
      <c r="P360" s="101">
        <v>15</v>
      </c>
      <c r="Q360" s="100"/>
      <c r="R360" s="183">
        <v>2</v>
      </c>
      <c r="S360" s="184">
        <v>2</v>
      </c>
    </row>
    <row r="361" spans="1:19" ht="19.5" customHeight="1">
      <c r="A361" s="1"/>
      <c r="B361" s="23"/>
      <c r="C361" s="17"/>
      <c r="D361" s="18" t="s">
        <v>14</v>
      </c>
      <c r="E361" s="102">
        <v>0.8</v>
      </c>
      <c r="F361" s="103"/>
      <c r="G361" s="102">
        <v>0.8</v>
      </c>
      <c r="H361" s="103"/>
      <c r="I361" s="102"/>
      <c r="J361" s="103"/>
      <c r="K361" s="102">
        <v>0.8</v>
      </c>
      <c r="L361" s="103">
        <v>8</v>
      </c>
      <c r="M361" s="102">
        <v>8</v>
      </c>
      <c r="N361" s="103"/>
      <c r="O361" s="102">
        <v>8</v>
      </c>
      <c r="P361" s="103">
        <v>8</v>
      </c>
      <c r="Q361" s="102"/>
      <c r="R361" s="180">
        <v>2</v>
      </c>
      <c r="S361" s="181">
        <v>2</v>
      </c>
    </row>
    <row r="362" spans="1:19" ht="19.5" customHeight="1">
      <c r="A362" s="1"/>
      <c r="B362" s="23"/>
      <c r="C362" s="15" t="s">
        <v>20</v>
      </c>
      <c r="D362" s="19"/>
      <c r="E362" s="100">
        <v>0.3</v>
      </c>
      <c r="F362" s="101"/>
      <c r="G362" s="100">
        <v>0.3</v>
      </c>
      <c r="H362" s="101"/>
      <c r="I362" s="100"/>
      <c r="J362" s="101"/>
      <c r="K362" s="100">
        <v>0.3</v>
      </c>
      <c r="L362" s="101">
        <v>2</v>
      </c>
      <c r="M362" s="100">
        <v>1</v>
      </c>
      <c r="N362" s="101">
        <v>0.5</v>
      </c>
      <c r="O362" s="100">
        <v>1.5</v>
      </c>
      <c r="P362" s="101">
        <v>1.5</v>
      </c>
      <c r="Q362" s="100"/>
      <c r="R362" s="183">
        <v>7</v>
      </c>
      <c r="S362" s="184">
        <v>7</v>
      </c>
    </row>
    <row r="363" spans="1:19" ht="19.5" customHeight="1">
      <c r="A363" s="1"/>
      <c r="B363" s="23"/>
      <c r="C363" s="17"/>
      <c r="D363" s="18" t="s">
        <v>14</v>
      </c>
      <c r="E363" s="104"/>
      <c r="F363" s="213"/>
      <c r="G363" s="104"/>
      <c r="H363" s="213"/>
      <c r="I363" s="104"/>
      <c r="J363" s="213"/>
      <c r="K363" s="104"/>
      <c r="L363" s="213"/>
      <c r="M363" s="104"/>
      <c r="N363" s="213"/>
      <c r="O363" s="104"/>
      <c r="P363" s="213"/>
      <c r="Q363" s="104"/>
      <c r="R363" s="214"/>
      <c r="S363" s="233"/>
    </row>
    <row r="364" spans="1:19" ht="19.5" customHeight="1">
      <c r="A364" s="1"/>
      <c r="B364" s="15"/>
      <c r="C364" s="13" t="s">
        <v>3</v>
      </c>
      <c r="D364" s="19"/>
      <c r="E364" s="90">
        <f t="shared" ref="E364:S364" si="91">E362+E360+E358</f>
        <v>6.2</v>
      </c>
      <c r="F364" s="90">
        <f t="shared" si="91"/>
        <v>0.1</v>
      </c>
      <c r="G364" s="90">
        <f t="shared" si="91"/>
        <v>6.3</v>
      </c>
      <c r="H364" s="90">
        <f t="shared" si="91"/>
        <v>0</v>
      </c>
      <c r="I364" s="90">
        <f t="shared" si="91"/>
        <v>0</v>
      </c>
      <c r="J364" s="90">
        <f t="shared" si="91"/>
        <v>0</v>
      </c>
      <c r="K364" s="90">
        <f t="shared" si="91"/>
        <v>6.3</v>
      </c>
      <c r="L364" s="90">
        <f t="shared" si="91"/>
        <v>99.6</v>
      </c>
      <c r="M364" s="90">
        <f t="shared" si="91"/>
        <v>66.599999999999994</v>
      </c>
      <c r="N364" s="90">
        <f t="shared" si="91"/>
        <v>29.3</v>
      </c>
      <c r="O364" s="90">
        <f t="shared" si="91"/>
        <v>95.9</v>
      </c>
      <c r="P364" s="90">
        <f t="shared" si="91"/>
        <v>95.899999999999991</v>
      </c>
      <c r="Q364" s="90">
        <f t="shared" si="91"/>
        <v>0</v>
      </c>
      <c r="R364" s="156">
        <f t="shared" si="91"/>
        <v>35</v>
      </c>
      <c r="S364" s="156">
        <f t="shared" si="91"/>
        <v>35</v>
      </c>
    </row>
    <row r="365" spans="1:19" ht="19.5" customHeight="1">
      <c r="A365" s="1"/>
      <c r="B365" s="17"/>
      <c r="C365" s="20"/>
      <c r="D365" s="21" t="s">
        <v>14</v>
      </c>
      <c r="E365" s="76">
        <f t="shared" ref="E365:S365" si="92">E363+E361+E359</f>
        <v>1.5</v>
      </c>
      <c r="F365" s="76">
        <f t="shared" si="92"/>
        <v>0</v>
      </c>
      <c r="G365" s="76">
        <f t="shared" si="92"/>
        <v>1.5</v>
      </c>
      <c r="H365" s="76">
        <f t="shared" si="92"/>
        <v>0</v>
      </c>
      <c r="I365" s="76">
        <f t="shared" si="92"/>
        <v>0</v>
      </c>
      <c r="J365" s="76">
        <f t="shared" si="92"/>
        <v>0</v>
      </c>
      <c r="K365" s="76">
        <f t="shared" si="92"/>
        <v>1.5</v>
      </c>
      <c r="L365" s="76">
        <f t="shared" si="92"/>
        <v>22.8</v>
      </c>
      <c r="M365" s="76">
        <f t="shared" si="92"/>
        <v>11.3</v>
      </c>
      <c r="N365" s="76">
        <f t="shared" si="92"/>
        <v>10.5</v>
      </c>
      <c r="O365" s="76">
        <f t="shared" si="92"/>
        <v>21.8</v>
      </c>
      <c r="P365" s="76">
        <f t="shared" si="92"/>
        <v>21.8</v>
      </c>
      <c r="Q365" s="76">
        <f t="shared" si="92"/>
        <v>0</v>
      </c>
      <c r="R365" s="154">
        <f t="shared" si="92"/>
        <v>6</v>
      </c>
      <c r="S365" s="154">
        <f t="shared" si="92"/>
        <v>6</v>
      </c>
    </row>
    <row r="366" spans="1:19" ht="19.5" customHeight="1">
      <c r="A366" s="1"/>
      <c r="B366" s="15"/>
      <c r="C366" s="15" t="s">
        <v>21</v>
      </c>
      <c r="D366" s="19"/>
      <c r="E366" s="100">
        <v>23.79</v>
      </c>
      <c r="F366" s="101">
        <v>2.4</v>
      </c>
      <c r="G366" s="119">
        <v>26.19</v>
      </c>
      <c r="H366" s="101"/>
      <c r="I366" s="100"/>
      <c r="J366" s="101"/>
      <c r="K366" s="119">
        <v>26.19</v>
      </c>
      <c r="L366" s="101">
        <v>547.29999999999995</v>
      </c>
      <c r="M366" s="100">
        <v>442.4</v>
      </c>
      <c r="N366" s="101">
        <v>54.6</v>
      </c>
      <c r="O366" s="100">
        <v>497</v>
      </c>
      <c r="P366" s="101">
        <v>497</v>
      </c>
      <c r="Q366" s="100">
        <v>0</v>
      </c>
      <c r="R366" s="183">
        <v>142</v>
      </c>
      <c r="S366" s="177">
        <v>142</v>
      </c>
    </row>
    <row r="367" spans="1:19" ht="19.5" customHeight="1">
      <c r="A367" s="1"/>
      <c r="B367" s="15" t="s">
        <v>43</v>
      </c>
      <c r="C367" s="17"/>
      <c r="D367" s="18" t="s">
        <v>14</v>
      </c>
      <c r="E367" s="102">
        <v>4.59</v>
      </c>
      <c r="F367" s="103">
        <v>0</v>
      </c>
      <c r="G367" s="102">
        <v>4.59</v>
      </c>
      <c r="H367" s="103"/>
      <c r="I367" s="102"/>
      <c r="J367" s="103"/>
      <c r="K367" s="102">
        <v>4.59</v>
      </c>
      <c r="L367" s="103">
        <v>134.19999999999999</v>
      </c>
      <c r="M367" s="102">
        <v>64.900000000000006</v>
      </c>
      <c r="N367" s="103">
        <v>60.5</v>
      </c>
      <c r="O367" s="102">
        <v>125.4</v>
      </c>
      <c r="P367" s="103">
        <v>125.4</v>
      </c>
      <c r="Q367" s="102">
        <v>0</v>
      </c>
      <c r="R367" s="180">
        <v>31</v>
      </c>
      <c r="S367" s="181">
        <v>31</v>
      </c>
    </row>
    <row r="368" spans="1:19" ht="19.5" customHeight="1">
      <c r="A368" s="1"/>
      <c r="B368" s="15"/>
      <c r="C368" s="15" t="s">
        <v>22</v>
      </c>
      <c r="D368" s="19"/>
      <c r="E368" s="100">
        <v>0.5</v>
      </c>
      <c r="F368" s="101"/>
      <c r="G368" s="100">
        <v>0.5</v>
      </c>
      <c r="H368" s="101"/>
      <c r="I368" s="100"/>
      <c r="J368" s="101"/>
      <c r="K368" s="100">
        <v>0.5</v>
      </c>
      <c r="L368" s="101">
        <v>11.1</v>
      </c>
      <c r="M368" s="100"/>
      <c r="N368" s="101">
        <v>11.1</v>
      </c>
      <c r="O368" s="100">
        <v>11.1</v>
      </c>
      <c r="P368" s="101">
        <v>11.1</v>
      </c>
      <c r="Q368" s="100"/>
      <c r="R368" s="183">
        <v>4</v>
      </c>
      <c r="S368" s="177">
        <v>4</v>
      </c>
    </row>
    <row r="369" spans="1:19" ht="19.5" customHeight="1">
      <c r="A369" s="1"/>
      <c r="B369" s="15"/>
      <c r="C369" s="17"/>
      <c r="D369" s="18" t="s">
        <v>14</v>
      </c>
      <c r="E369" s="102">
        <v>0.5</v>
      </c>
      <c r="F369" s="103"/>
      <c r="G369" s="102">
        <v>0.5</v>
      </c>
      <c r="H369" s="103"/>
      <c r="I369" s="102"/>
      <c r="J369" s="103"/>
      <c r="K369" s="102">
        <v>0.5</v>
      </c>
      <c r="L369" s="103">
        <v>11.1</v>
      </c>
      <c r="M369" s="102"/>
      <c r="N369" s="103">
        <v>11.1</v>
      </c>
      <c r="O369" s="102">
        <v>11.1</v>
      </c>
      <c r="P369" s="103">
        <v>11.1</v>
      </c>
      <c r="Q369" s="102"/>
      <c r="R369" s="180">
        <v>4</v>
      </c>
      <c r="S369" s="181">
        <v>4</v>
      </c>
    </row>
    <row r="370" spans="1:19" ht="19.5" customHeight="1">
      <c r="A370" s="1"/>
      <c r="B370" s="15"/>
      <c r="C370" s="13" t="s">
        <v>3</v>
      </c>
      <c r="D370" s="19"/>
      <c r="E370" s="75">
        <f t="shared" ref="E370:S370" si="93">E368+E366</f>
        <v>24.29</v>
      </c>
      <c r="F370" s="75">
        <f t="shared" si="93"/>
        <v>2.4</v>
      </c>
      <c r="G370" s="75">
        <f t="shared" si="93"/>
        <v>26.69</v>
      </c>
      <c r="H370" s="75">
        <f t="shared" si="93"/>
        <v>0</v>
      </c>
      <c r="I370" s="75">
        <f t="shared" si="93"/>
        <v>0</v>
      </c>
      <c r="J370" s="75">
        <f t="shared" si="93"/>
        <v>0</v>
      </c>
      <c r="K370" s="75">
        <f t="shared" si="93"/>
        <v>26.69</v>
      </c>
      <c r="L370" s="75">
        <f t="shared" si="93"/>
        <v>558.4</v>
      </c>
      <c r="M370" s="75">
        <f t="shared" si="93"/>
        <v>442.4</v>
      </c>
      <c r="N370" s="75">
        <f t="shared" si="93"/>
        <v>65.7</v>
      </c>
      <c r="O370" s="75">
        <f t="shared" si="93"/>
        <v>508.1</v>
      </c>
      <c r="P370" s="75">
        <f t="shared" si="93"/>
        <v>508.1</v>
      </c>
      <c r="Q370" s="75">
        <f t="shared" si="93"/>
        <v>0</v>
      </c>
      <c r="R370" s="153">
        <f t="shared" si="93"/>
        <v>146</v>
      </c>
      <c r="S370" s="158">
        <f t="shared" si="93"/>
        <v>146</v>
      </c>
    </row>
    <row r="371" spans="1:19" ht="19.5" customHeight="1">
      <c r="A371" s="1"/>
      <c r="B371" s="17"/>
      <c r="C371" s="20"/>
      <c r="D371" s="21" t="s">
        <v>14</v>
      </c>
      <c r="E371" s="76">
        <f t="shared" ref="E371:S371" si="94">E367+E369</f>
        <v>5.09</v>
      </c>
      <c r="F371" s="76">
        <f t="shared" si="94"/>
        <v>0</v>
      </c>
      <c r="G371" s="76">
        <f t="shared" si="94"/>
        <v>5.09</v>
      </c>
      <c r="H371" s="76">
        <f t="shared" si="94"/>
        <v>0</v>
      </c>
      <c r="I371" s="76">
        <f t="shared" si="94"/>
        <v>0</v>
      </c>
      <c r="J371" s="76">
        <f t="shared" si="94"/>
        <v>0</v>
      </c>
      <c r="K371" s="76">
        <f t="shared" si="94"/>
        <v>5.09</v>
      </c>
      <c r="L371" s="76">
        <f t="shared" si="94"/>
        <v>145.29999999999998</v>
      </c>
      <c r="M371" s="76">
        <f t="shared" si="94"/>
        <v>64.900000000000006</v>
      </c>
      <c r="N371" s="76">
        <f t="shared" si="94"/>
        <v>71.599999999999994</v>
      </c>
      <c r="O371" s="76">
        <f t="shared" si="94"/>
        <v>136.5</v>
      </c>
      <c r="P371" s="76">
        <f t="shared" si="94"/>
        <v>136.5</v>
      </c>
      <c r="Q371" s="76">
        <f t="shared" si="94"/>
        <v>0</v>
      </c>
      <c r="R371" s="154">
        <f t="shared" si="94"/>
        <v>35</v>
      </c>
      <c r="S371" s="154">
        <f t="shared" si="94"/>
        <v>35</v>
      </c>
    </row>
    <row r="372" spans="1:19" ht="19.5" customHeight="1">
      <c r="A372" s="1"/>
      <c r="B372" s="15"/>
      <c r="C372" s="15" t="s">
        <v>28</v>
      </c>
      <c r="D372" s="19"/>
      <c r="E372" s="100">
        <v>0.3</v>
      </c>
      <c r="F372" s="101">
        <v>0</v>
      </c>
      <c r="G372" s="100">
        <v>0.3</v>
      </c>
      <c r="H372" s="101"/>
      <c r="I372" s="100"/>
      <c r="J372" s="101"/>
      <c r="K372" s="100">
        <v>0.3</v>
      </c>
      <c r="L372" s="101">
        <v>3</v>
      </c>
      <c r="M372" s="100">
        <v>2.1</v>
      </c>
      <c r="N372" s="101">
        <v>0.9</v>
      </c>
      <c r="O372" s="100">
        <v>3</v>
      </c>
      <c r="P372" s="101">
        <v>3</v>
      </c>
      <c r="Q372" s="100">
        <v>0</v>
      </c>
      <c r="R372" s="183">
        <v>2</v>
      </c>
      <c r="S372" s="184">
        <v>2</v>
      </c>
    </row>
    <row r="373" spans="1:19" ht="19.5" customHeight="1">
      <c r="A373" s="1"/>
      <c r="B373" s="15" t="s">
        <v>46</v>
      </c>
      <c r="C373" s="17"/>
      <c r="D373" s="18" t="s">
        <v>14</v>
      </c>
      <c r="E373" s="102">
        <v>0.3</v>
      </c>
      <c r="F373" s="103">
        <v>0</v>
      </c>
      <c r="G373" s="102">
        <v>0.3</v>
      </c>
      <c r="H373" s="103"/>
      <c r="I373" s="102"/>
      <c r="J373" s="103"/>
      <c r="K373" s="102">
        <v>0.3</v>
      </c>
      <c r="L373" s="103">
        <v>3</v>
      </c>
      <c r="M373" s="102">
        <v>2.1</v>
      </c>
      <c r="N373" s="103">
        <v>0.9</v>
      </c>
      <c r="O373" s="102">
        <v>3</v>
      </c>
      <c r="P373" s="103">
        <v>3</v>
      </c>
      <c r="Q373" s="102">
        <v>0</v>
      </c>
      <c r="R373" s="180">
        <v>2</v>
      </c>
      <c r="S373" s="181">
        <v>2</v>
      </c>
    </row>
    <row r="374" spans="1:19" ht="19.5" customHeight="1">
      <c r="A374" s="1"/>
      <c r="B374" s="15"/>
      <c r="C374" s="15" t="s">
        <v>151</v>
      </c>
      <c r="D374" s="19"/>
      <c r="E374" s="322">
        <v>0.3</v>
      </c>
      <c r="F374" s="322"/>
      <c r="G374" s="323">
        <v>0.3</v>
      </c>
      <c r="H374" s="322"/>
      <c r="I374" s="322"/>
      <c r="J374" s="323"/>
      <c r="K374" s="323">
        <v>0.3</v>
      </c>
      <c r="L374" s="322">
        <v>10</v>
      </c>
      <c r="M374" s="322">
        <v>10</v>
      </c>
      <c r="N374" s="322"/>
      <c r="O374" s="323">
        <v>10</v>
      </c>
      <c r="P374" s="322">
        <v>10</v>
      </c>
      <c r="Q374" s="322"/>
      <c r="R374" s="160">
        <v>1</v>
      </c>
      <c r="S374" s="160">
        <v>1</v>
      </c>
    </row>
    <row r="375" spans="1:19" ht="19.5" customHeight="1">
      <c r="A375" s="1"/>
      <c r="B375" s="23"/>
      <c r="C375" s="17"/>
      <c r="D375" s="18" t="s">
        <v>14</v>
      </c>
      <c r="E375" s="324"/>
      <c r="F375" s="324"/>
      <c r="G375" s="325">
        <v>0</v>
      </c>
      <c r="H375" s="324"/>
      <c r="I375" s="324"/>
      <c r="J375" s="325"/>
      <c r="K375" s="325">
        <v>0</v>
      </c>
      <c r="L375" s="324"/>
      <c r="M375" s="324"/>
      <c r="N375" s="324"/>
      <c r="O375" s="325">
        <v>0</v>
      </c>
      <c r="P375" s="324"/>
      <c r="Q375" s="324"/>
      <c r="R375" s="161"/>
      <c r="S375" s="161"/>
    </row>
    <row r="376" spans="1:19" ht="19.5" customHeight="1">
      <c r="A376" s="1"/>
      <c r="B376" s="15"/>
      <c r="C376" s="15" t="s">
        <v>39</v>
      </c>
      <c r="D376" s="19"/>
      <c r="E376" s="322">
        <v>2.5</v>
      </c>
      <c r="F376" s="322"/>
      <c r="G376" s="323">
        <v>2.5</v>
      </c>
      <c r="H376" s="322"/>
      <c r="I376" s="322"/>
      <c r="J376" s="323"/>
      <c r="K376" s="323">
        <v>2.5</v>
      </c>
      <c r="L376" s="322">
        <v>13</v>
      </c>
      <c r="M376" s="322">
        <v>13</v>
      </c>
      <c r="N376" s="322"/>
      <c r="O376" s="323">
        <v>13</v>
      </c>
      <c r="P376" s="322">
        <v>13</v>
      </c>
      <c r="Q376" s="322"/>
      <c r="R376" s="160">
        <v>12</v>
      </c>
      <c r="S376" s="160">
        <v>12</v>
      </c>
    </row>
    <row r="377" spans="1:19" ht="19.5" customHeight="1">
      <c r="A377" s="1"/>
      <c r="B377" s="23"/>
      <c r="C377" s="17"/>
      <c r="D377" s="18" t="s">
        <v>14</v>
      </c>
      <c r="E377" s="324"/>
      <c r="F377" s="324"/>
      <c r="G377" s="325">
        <v>0</v>
      </c>
      <c r="H377" s="324"/>
      <c r="I377" s="324"/>
      <c r="J377" s="325"/>
      <c r="K377" s="325">
        <v>0</v>
      </c>
      <c r="L377" s="324"/>
      <c r="M377" s="324"/>
      <c r="N377" s="324"/>
      <c r="O377" s="325">
        <v>0</v>
      </c>
      <c r="P377" s="324"/>
      <c r="Q377" s="324"/>
      <c r="R377" s="161"/>
      <c r="S377" s="161"/>
    </row>
    <row r="378" spans="1:19" ht="19.5" customHeight="1">
      <c r="A378" s="1"/>
      <c r="B378" s="15"/>
      <c r="C378" s="13" t="s">
        <v>3</v>
      </c>
      <c r="D378" s="19"/>
      <c r="E378" s="75">
        <f>E376+E372+E374</f>
        <v>3.0999999999999996</v>
      </c>
      <c r="F378" s="75">
        <f t="shared" ref="F378:S378" si="95">F376+F372+F374</f>
        <v>0</v>
      </c>
      <c r="G378" s="75">
        <f t="shared" si="95"/>
        <v>3.0999999999999996</v>
      </c>
      <c r="H378" s="75">
        <f t="shared" si="95"/>
        <v>0</v>
      </c>
      <c r="I378" s="75">
        <f t="shared" si="95"/>
        <v>0</v>
      </c>
      <c r="J378" s="75">
        <f t="shared" si="95"/>
        <v>0</v>
      </c>
      <c r="K378" s="75">
        <f t="shared" si="95"/>
        <v>3.0999999999999996</v>
      </c>
      <c r="L378" s="75">
        <f t="shared" si="95"/>
        <v>26</v>
      </c>
      <c r="M378" s="75">
        <f t="shared" si="95"/>
        <v>25.1</v>
      </c>
      <c r="N378" s="75">
        <f t="shared" si="95"/>
        <v>0.9</v>
      </c>
      <c r="O378" s="75">
        <f t="shared" si="95"/>
        <v>26</v>
      </c>
      <c r="P378" s="75">
        <f t="shared" si="95"/>
        <v>26</v>
      </c>
      <c r="Q378" s="75">
        <f t="shared" si="95"/>
        <v>0</v>
      </c>
      <c r="R378" s="75">
        <f t="shared" si="95"/>
        <v>15</v>
      </c>
      <c r="S378" s="75">
        <f t="shared" si="95"/>
        <v>15</v>
      </c>
    </row>
    <row r="379" spans="1:19" ht="19.5" customHeight="1">
      <c r="A379" s="1"/>
      <c r="B379" s="17"/>
      <c r="C379" s="20"/>
      <c r="D379" s="21" t="s">
        <v>14</v>
      </c>
      <c r="E379" s="76">
        <f t="shared" ref="E379:S379" si="96">E377+E373</f>
        <v>0.3</v>
      </c>
      <c r="F379" s="76">
        <f t="shared" si="96"/>
        <v>0</v>
      </c>
      <c r="G379" s="76">
        <f t="shared" si="96"/>
        <v>0.3</v>
      </c>
      <c r="H379" s="76">
        <f t="shared" si="96"/>
        <v>0</v>
      </c>
      <c r="I379" s="76">
        <f t="shared" si="96"/>
        <v>0</v>
      </c>
      <c r="J379" s="76">
        <f t="shared" si="96"/>
        <v>0</v>
      </c>
      <c r="K379" s="76">
        <f t="shared" si="96"/>
        <v>0.3</v>
      </c>
      <c r="L379" s="76">
        <f t="shared" si="96"/>
        <v>3</v>
      </c>
      <c r="M379" s="76">
        <f t="shared" si="96"/>
        <v>2.1</v>
      </c>
      <c r="N379" s="76">
        <f t="shared" si="96"/>
        <v>0.9</v>
      </c>
      <c r="O379" s="76">
        <f t="shared" si="96"/>
        <v>3</v>
      </c>
      <c r="P379" s="76">
        <f t="shared" si="96"/>
        <v>3</v>
      </c>
      <c r="Q379" s="76">
        <f t="shared" si="96"/>
        <v>0</v>
      </c>
      <c r="R379" s="154">
        <f t="shared" si="96"/>
        <v>2</v>
      </c>
      <c r="S379" s="154">
        <f t="shared" si="96"/>
        <v>2</v>
      </c>
    </row>
    <row r="380" spans="1:19" ht="19.5" customHeight="1">
      <c r="A380" s="1"/>
      <c r="B380" s="15"/>
      <c r="C380" s="15" t="s">
        <v>50</v>
      </c>
      <c r="D380" s="19"/>
      <c r="E380" s="100">
        <v>1.5</v>
      </c>
      <c r="F380" s="101"/>
      <c r="G380" s="100">
        <v>1.5</v>
      </c>
      <c r="H380" s="101"/>
      <c r="I380" s="100"/>
      <c r="J380" s="101"/>
      <c r="K380" s="100">
        <v>1.5</v>
      </c>
      <c r="L380" s="101">
        <v>30</v>
      </c>
      <c r="M380" s="100">
        <v>30</v>
      </c>
      <c r="N380" s="101"/>
      <c r="O380" s="100">
        <v>30</v>
      </c>
      <c r="P380" s="101">
        <v>30</v>
      </c>
      <c r="Q380" s="100"/>
      <c r="R380" s="183">
        <v>6</v>
      </c>
      <c r="S380" s="184">
        <v>6</v>
      </c>
    </row>
    <row r="381" spans="1:19" ht="19.5" customHeight="1">
      <c r="A381" s="1"/>
      <c r="B381" s="15" t="s">
        <v>49</v>
      </c>
      <c r="C381" s="17"/>
      <c r="D381" s="18" t="s">
        <v>14</v>
      </c>
      <c r="E381" s="102"/>
      <c r="F381" s="103"/>
      <c r="G381" s="102">
        <v>0</v>
      </c>
      <c r="H381" s="103"/>
      <c r="I381" s="102"/>
      <c r="J381" s="103"/>
      <c r="K381" s="102">
        <v>0</v>
      </c>
      <c r="L381" s="103"/>
      <c r="M381" s="102"/>
      <c r="N381" s="103"/>
      <c r="O381" s="102">
        <v>0</v>
      </c>
      <c r="P381" s="103"/>
      <c r="Q381" s="102"/>
      <c r="R381" s="180"/>
      <c r="S381" s="181"/>
    </row>
    <row r="382" spans="1:19" ht="19.5" customHeight="1">
      <c r="A382" s="1"/>
      <c r="B382" s="15"/>
      <c r="C382" s="15" t="s">
        <v>32</v>
      </c>
      <c r="D382" s="19"/>
      <c r="E382" s="354"/>
      <c r="F382" s="355"/>
      <c r="G382" s="354">
        <v>0</v>
      </c>
      <c r="H382" s="355">
        <v>0.8</v>
      </c>
      <c r="I382" s="354"/>
      <c r="J382" s="355">
        <v>0.8</v>
      </c>
      <c r="K382" s="354">
        <v>0.8</v>
      </c>
      <c r="L382" s="355">
        <v>15</v>
      </c>
      <c r="M382" s="354">
        <v>15</v>
      </c>
      <c r="N382" s="355"/>
      <c r="O382" s="354">
        <v>15</v>
      </c>
      <c r="P382" s="359">
        <v>15</v>
      </c>
      <c r="Q382" s="354"/>
      <c r="R382" s="356">
        <v>2</v>
      </c>
      <c r="S382" s="360">
        <v>2</v>
      </c>
    </row>
    <row r="383" spans="1:19" ht="19.5" customHeight="1">
      <c r="A383" s="1"/>
      <c r="B383" s="15"/>
      <c r="C383" s="17"/>
      <c r="D383" s="18" t="s">
        <v>14</v>
      </c>
      <c r="E383" s="221"/>
      <c r="F383" s="220"/>
      <c r="G383" s="221">
        <v>0</v>
      </c>
      <c r="H383" s="220">
        <v>0.6</v>
      </c>
      <c r="I383" s="221"/>
      <c r="J383" s="220">
        <v>0.6</v>
      </c>
      <c r="K383" s="221">
        <v>0.6</v>
      </c>
      <c r="L383" s="220">
        <v>11</v>
      </c>
      <c r="M383" s="221">
        <v>11</v>
      </c>
      <c r="N383" s="220"/>
      <c r="O383" s="221">
        <v>11</v>
      </c>
      <c r="P383" s="361">
        <v>11</v>
      </c>
      <c r="Q383" s="221"/>
      <c r="R383" s="223">
        <v>2</v>
      </c>
      <c r="S383" s="358">
        <v>2</v>
      </c>
    </row>
    <row r="384" spans="1:19" ht="19.5" customHeight="1">
      <c r="A384" s="1"/>
      <c r="B384" s="15"/>
      <c r="C384" s="13" t="s">
        <v>3</v>
      </c>
      <c r="D384" s="19"/>
      <c r="E384" s="75">
        <f t="shared" ref="E384:S384" si="97">E380+E382</f>
        <v>1.5</v>
      </c>
      <c r="F384" s="75">
        <f t="shared" si="97"/>
        <v>0</v>
      </c>
      <c r="G384" s="75">
        <f t="shared" si="97"/>
        <v>1.5</v>
      </c>
      <c r="H384" s="75">
        <f t="shared" si="97"/>
        <v>0.8</v>
      </c>
      <c r="I384" s="75">
        <f t="shared" si="97"/>
        <v>0</v>
      </c>
      <c r="J384" s="75">
        <f t="shared" si="97"/>
        <v>0.8</v>
      </c>
      <c r="K384" s="75">
        <f t="shared" si="97"/>
        <v>2.2999999999999998</v>
      </c>
      <c r="L384" s="75">
        <f t="shared" si="97"/>
        <v>45</v>
      </c>
      <c r="M384" s="75">
        <f t="shared" si="97"/>
        <v>45</v>
      </c>
      <c r="N384" s="75">
        <f t="shared" si="97"/>
        <v>0</v>
      </c>
      <c r="O384" s="75">
        <f t="shared" si="97"/>
        <v>45</v>
      </c>
      <c r="P384" s="75">
        <f t="shared" si="97"/>
        <v>45</v>
      </c>
      <c r="Q384" s="75">
        <f t="shared" si="97"/>
        <v>0</v>
      </c>
      <c r="R384" s="153">
        <f t="shared" si="97"/>
        <v>8</v>
      </c>
      <c r="S384" s="158">
        <f t="shared" si="97"/>
        <v>8</v>
      </c>
    </row>
    <row r="385" spans="1:19" ht="19.5" customHeight="1">
      <c r="A385" s="1"/>
      <c r="B385" s="15"/>
      <c r="C385" s="13"/>
      <c r="D385" s="37" t="s">
        <v>14</v>
      </c>
      <c r="E385" s="116">
        <f t="shared" ref="E385:S385" si="98">E381+E383</f>
        <v>0</v>
      </c>
      <c r="F385" s="116">
        <f t="shared" si="98"/>
        <v>0</v>
      </c>
      <c r="G385" s="116">
        <f t="shared" si="98"/>
        <v>0</v>
      </c>
      <c r="H385" s="116">
        <f t="shared" si="98"/>
        <v>0.6</v>
      </c>
      <c r="I385" s="116">
        <f t="shared" si="98"/>
        <v>0</v>
      </c>
      <c r="J385" s="116">
        <f t="shared" si="98"/>
        <v>0.6</v>
      </c>
      <c r="K385" s="116">
        <f t="shared" si="98"/>
        <v>0.6</v>
      </c>
      <c r="L385" s="116">
        <f t="shared" si="98"/>
        <v>11</v>
      </c>
      <c r="M385" s="116">
        <f t="shared" si="98"/>
        <v>11</v>
      </c>
      <c r="N385" s="116">
        <f t="shared" si="98"/>
        <v>0</v>
      </c>
      <c r="O385" s="116">
        <f t="shared" si="98"/>
        <v>11</v>
      </c>
      <c r="P385" s="116">
        <f t="shared" si="98"/>
        <v>11</v>
      </c>
      <c r="Q385" s="116">
        <f t="shared" si="98"/>
        <v>0</v>
      </c>
      <c r="R385" s="173">
        <f t="shared" si="98"/>
        <v>2</v>
      </c>
      <c r="S385" s="173">
        <f t="shared" si="98"/>
        <v>2</v>
      </c>
    </row>
    <row r="386" spans="1:19" ht="7.5" customHeight="1">
      <c r="A386" s="1"/>
      <c r="B386" s="24"/>
      <c r="C386" s="25"/>
      <c r="D386" s="25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155"/>
      <c r="S386" s="164"/>
    </row>
    <row r="387" spans="1:19" ht="19.5" customHeight="1">
      <c r="A387" s="1"/>
      <c r="B387" s="29"/>
      <c r="C387" s="28" t="s">
        <v>58</v>
      </c>
      <c r="D387" s="19"/>
      <c r="E387" s="108">
        <f>E384+E378+E370+E364</f>
        <v>35.090000000000003</v>
      </c>
      <c r="F387" s="108">
        <f>F384+F378+F370+F364</f>
        <v>2.5</v>
      </c>
      <c r="G387" s="108">
        <f t="shared" ref="G387:S387" si="99">G384+G378+G370+G364</f>
        <v>37.589999999999996</v>
      </c>
      <c r="H387" s="108">
        <f t="shared" si="99"/>
        <v>0.8</v>
      </c>
      <c r="I387" s="108">
        <f t="shared" si="99"/>
        <v>0</v>
      </c>
      <c r="J387" s="108">
        <f t="shared" si="99"/>
        <v>0.8</v>
      </c>
      <c r="K387" s="108">
        <f t="shared" si="99"/>
        <v>38.39</v>
      </c>
      <c r="L387" s="108">
        <f t="shared" si="99"/>
        <v>729</v>
      </c>
      <c r="M387" s="108">
        <f t="shared" si="99"/>
        <v>579.1</v>
      </c>
      <c r="N387" s="108">
        <f t="shared" si="99"/>
        <v>95.9</v>
      </c>
      <c r="O387" s="108">
        <f t="shared" si="99"/>
        <v>675</v>
      </c>
      <c r="P387" s="108">
        <f t="shared" si="99"/>
        <v>675</v>
      </c>
      <c r="Q387" s="108">
        <f t="shared" si="99"/>
        <v>0</v>
      </c>
      <c r="R387" s="166">
        <f t="shared" si="99"/>
        <v>204</v>
      </c>
      <c r="S387" s="166">
        <f t="shared" si="99"/>
        <v>204</v>
      </c>
    </row>
    <row r="388" spans="1:19" ht="19.5" customHeight="1">
      <c r="A388" s="1"/>
      <c r="B388" s="17"/>
      <c r="C388" s="20"/>
      <c r="D388" s="21" t="s">
        <v>14</v>
      </c>
      <c r="E388" s="76">
        <f t="shared" ref="E388:S388" si="100">E385+E379+E371+E365</f>
        <v>6.89</v>
      </c>
      <c r="F388" s="76">
        <f t="shared" si="100"/>
        <v>0</v>
      </c>
      <c r="G388" s="76">
        <f t="shared" si="100"/>
        <v>6.89</v>
      </c>
      <c r="H388" s="76">
        <f t="shared" si="100"/>
        <v>0.6</v>
      </c>
      <c r="I388" s="76">
        <f t="shared" si="100"/>
        <v>0</v>
      </c>
      <c r="J388" s="76">
        <f t="shared" si="100"/>
        <v>0.6</v>
      </c>
      <c r="K388" s="76">
        <f t="shared" si="100"/>
        <v>7.49</v>
      </c>
      <c r="L388" s="76">
        <f t="shared" si="100"/>
        <v>182.1</v>
      </c>
      <c r="M388" s="76">
        <f t="shared" si="100"/>
        <v>89.3</v>
      </c>
      <c r="N388" s="76">
        <f t="shared" si="100"/>
        <v>83</v>
      </c>
      <c r="O388" s="76">
        <f t="shared" si="100"/>
        <v>172.3</v>
      </c>
      <c r="P388" s="76">
        <f t="shared" si="100"/>
        <v>172.3</v>
      </c>
      <c r="Q388" s="76">
        <f t="shared" si="100"/>
        <v>0</v>
      </c>
      <c r="R388" s="154">
        <f t="shared" si="100"/>
        <v>45</v>
      </c>
      <c r="S388" s="154">
        <f t="shared" si="100"/>
        <v>45</v>
      </c>
    </row>
    <row r="389" spans="1:19" ht="19.5" customHeight="1">
      <c r="A389" s="1"/>
      <c r="B389" s="20"/>
      <c r="C389" s="20"/>
      <c r="D389" s="20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159"/>
      <c r="S389" s="144"/>
    </row>
    <row r="390" spans="1:19" ht="19.5" customHeight="1">
      <c r="B390" s="20"/>
      <c r="C390" s="26" t="s">
        <v>138</v>
      </c>
      <c r="D390" s="20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159"/>
      <c r="S390" s="145" t="s">
        <v>0</v>
      </c>
    </row>
    <row r="391" spans="1:19" ht="19.5" customHeight="1">
      <c r="A391" s="1"/>
      <c r="B391" s="410" t="s">
        <v>72</v>
      </c>
      <c r="C391" s="411"/>
      <c r="D391" s="412"/>
      <c r="E391" s="416" t="s">
        <v>95</v>
      </c>
      <c r="F391" s="417"/>
      <c r="G391" s="418"/>
      <c r="H391" s="416" t="s">
        <v>94</v>
      </c>
      <c r="I391" s="417"/>
      <c r="J391" s="418"/>
      <c r="K391" s="83" t="s">
        <v>1</v>
      </c>
      <c r="L391" s="83" t="s">
        <v>2</v>
      </c>
      <c r="M391" s="416" t="s">
        <v>93</v>
      </c>
      <c r="N391" s="417"/>
      <c r="O391" s="418"/>
      <c r="P391" s="416" t="s">
        <v>92</v>
      </c>
      <c r="Q391" s="418"/>
      <c r="R391" s="423" t="s">
        <v>65</v>
      </c>
      <c r="S391" s="424"/>
    </row>
    <row r="392" spans="1:19" ht="19.5" customHeight="1">
      <c r="A392" s="1"/>
      <c r="B392" s="413"/>
      <c r="C392" s="414"/>
      <c r="D392" s="415"/>
      <c r="E392" s="84" t="s">
        <v>4</v>
      </c>
      <c r="F392" s="84" t="s">
        <v>5</v>
      </c>
      <c r="G392" s="84" t="s">
        <v>6</v>
      </c>
      <c r="H392" s="84" t="s">
        <v>7</v>
      </c>
      <c r="I392" s="84" t="s">
        <v>8</v>
      </c>
      <c r="J392" s="84" t="s">
        <v>9</v>
      </c>
      <c r="K392" s="85" t="s">
        <v>3</v>
      </c>
      <c r="L392" s="86" t="s">
        <v>3</v>
      </c>
      <c r="M392" s="84" t="s">
        <v>10</v>
      </c>
      <c r="N392" s="84" t="s">
        <v>11</v>
      </c>
      <c r="O392" s="84" t="s">
        <v>3</v>
      </c>
      <c r="P392" s="84" t="s">
        <v>12</v>
      </c>
      <c r="Q392" s="84" t="s">
        <v>13</v>
      </c>
      <c r="R392" s="146"/>
      <c r="S392" s="147" t="s">
        <v>73</v>
      </c>
    </row>
    <row r="393" spans="1:19" ht="19.5" customHeight="1">
      <c r="A393" s="1"/>
      <c r="B393" s="23" t="s">
        <v>42</v>
      </c>
      <c r="C393" s="24" t="s">
        <v>18</v>
      </c>
      <c r="D393" s="19"/>
      <c r="E393" s="106">
        <v>2.2000000000000002</v>
      </c>
      <c r="F393" s="106">
        <v>0.1</v>
      </c>
      <c r="G393" s="90">
        <v>2.3000000000000003</v>
      </c>
      <c r="H393" s="106"/>
      <c r="I393" s="106"/>
      <c r="J393" s="90"/>
      <c r="K393" s="90">
        <v>2.3000000000000003</v>
      </c>
      <c r="L393" s="106">
        <v>49.6</v>
      </c>
      <c r="M393" s="106">
        <v>34.5</v>
      </c>
      <c r="N393" s="106">
        <v>13</v>
      </c>
      <c r="O393" s="90">
        <v>47.5</v>
      </c>
      <c r="P393" s="106">
        <v>47.5</v>
      </c>
      <c r="Q393" s="106">
        <v>0</v>
      </c>
      <c r="R393" s="160">
        <v>16</v>
      </c>
      <c r="S393" s="160">
        <v>16</v>
      </c>
    </row>
    <row r="394" spans="1:19" ht="19.5" customHeight="1">
      <c r="A394" s="1"/>
      <c r="B394" s="23"/>
      <c r="C394" s="24" t="s">
        <v>20</v>
      </c>
      <c r="D394" s="19"/>
      <c r="E394" s="78">
        <v>1.2</v>
      </c>
      <c r="F394" s="79"/>
      <c r="G394" s="78">
        <v>1.2</v>
      </c>
      <c r="H394" s="79"/>
      <c r="I394" s="78"/>
      <c r="J394" s="79"/>
      <c r="K394" s="78">
        <v>1.2</v>
      </c>
      <c r="L394" s="79">
        <v>40</v>
      </c>
      <c r="M394" s="78">
        <v>20</v>
      </c>
      <c r="N394" s="79">
        <v>20</v>
      </c>
      <c r="O394" s="78">
        <v>40</v>
      </c>
      <c r="P394" s="79">
        <v>37</v>
      </c>
      <c r="Q394" s="78">
        <v>3</v>
      </c>
      <c r="R394" s="185">
        <v>13</v>
      </c>
      <c r="S394" s="186">
        <v>13</v>
      </c>
    </row>
    <row r="395" spans="1:19" ht="19.5" customHeight="1">
      <c r="A395" s="1"/>
      <c r="B395" s="17"/>
      <c r="C395" s="32" t="s">
        <v>53</v>
      </c>
      <c r="D395" s="34"/>
      <c r="E395" s="110">
        <f t="shared" ref="E395:S395" si="101">SUM(E393:E394)</f>
        <v>3.4000000000000004</v>
      </c>
      <c r="F395" s="110">
        <f t="shared" si="101"/>
        <v>0.1</v>
      </c>
      <c r="G395" s="110">
        <f t="shared" si="101"/>
        <v>3.5</v>
      </c>
      <c r="H395" s="110">
        <f t="shared" si="101"/>
        <v>0</v>
      </c>
      <c r="I395" s="110">
        <f t="shared" si="101"/>
        <v>0</v>
      </c>
      <c r="J395" s="110">
        <f t="shared" si="101"/>
        <v>0</v>
      </c>
      <c r="K395" s="110">
        <f t="shared" si="101"/>
        <v>3.5</v>
      </c>
      <c r="L395" s="110">
        <f t="shared" si="101"/>
        <v>89.6</v>
      </c>
      <c r="M395" s="110">
        <f t="shared" si="101"/>
        <v>54.5</v>
      </c>
      <c r="N395" s="110">
        <f t="shared" si="101"/>
        <v>33</v>
      </c>
      <c r="O395" s="110">
        <f t="shared" si="101"/>
        <v>87.5</v>
      </c>
      <c r="P395" s="110">
        <f t="shared" si="101"/>
        <v>84.5</v>
      </c>
      <c r="Q395" s="110">
        <f t="shared" si="101"/>
        <v>3</v>
      </c>
      <c r="R395" s="170">
        <f t="shared" si="101"/>
        <v>29</v>
      </c>
      <c r="S395" s="170">
        <f t="shared" si="101"/>
        <v>29</v>
      </c>
    </row>
    <row r="396" spans="1:19" ht="19.5" customHeight="1">
      <c r="A396" s="1"/>
      <c r="B396" s="22" t="s">
        <v>43</v>
      </c>
      <c r="C396" s="24" t="s">
        <v>21</v>
      </c>
      <c r="D396" s="19"/>
      <c r="E396" s="78">
        <v>0.75</v>
      </c>
      <c r="F396" s="79">
        <v>0.1</v>
      </c>
      <c r="G396" s="78">
        <v>0.85</v>
      </c>
      <c r="H396" s="79"/>
      <c r="I396" s="78"/>
      <c r="J396" s="79"/>
      <c r="K396" s="78">
        <v>0.85</v>
      </c>
      <c r="L396" s="79">
        <v>10.91</v>
      </c>
      <c r="M396" s="78">
        <v>9.86</v>
      </c>
      <c r="N396" s="79">
        <v>0</v>
      </c>
      <c r="O396" s="78">
        <v>9.86</v>
      </c>
      <c r="P396" s="79">
        <v>9.86</v>
      </c>
      <c r="Q396" s="78">
        <v>0</v>
      </c>
      <c r="R396" s="185">
        <v>15</v>
      </c>
      <c r="S396" s="186">
        <v>15</v>
      </c>
    </row>
    <row r="397" spans="1:19" ht="19.5" customHeight="1">
      <c r="A397" s="1"/>
      <c r="B397" s="17"/>
      <c r="C397" s="39" t="s">
        <v>53</v>
      </c>
      <c r="D397" s="34"/>
      <c r="E397" s="110">
        <f t="shared" ref="E397:S397" si="102">E396</f>
        <v>0.75</v>
      </c>
      <c r="F397" s="110">
        <f t="shared" si="102"/>
        <v>0.1</v>
      </c>
      <c r="G397" s="110">
        <f t="shared" si="102"/>
        <v>0.85</v>
      </c>
      <c r="H397" s="110">
        <f t="shared" si="102"/>
        <v>0</v>
      </c>
      <c r="I397" s="110">
        <f t="shared" si="102"/>
        <v>0</v>
      </c>
      <c r="J397" s="110">
        <f t="shared" si="102"/>
        <v>0</v>
      </c>
      <c r="K397" s="110">
        <f t="shared" si="102"/>
        <v>0.85</v>
      </c>
      <c r="L397" s="110">
        <f t="shared" si="102"/>
        <v>10.91</v>
      </c>
      <c r="M397" s="110">
        <f t="shared" si="102"/>
        <v>9.86</v>
      </c>
      <c r="N397" s="110">
        <f t="shared" si="102"/>
        <v>0</v>
      </c>
      <c r="O397" s="110">
        <f t="shared" si="102"/>
        <v>9.86</v>
      </c>
      <c r="P397" s="110">
        <f t="shared" si="102"/>
        <v>9.86</v>
      </c>
      <c r="Q397" s="110">
        <f t="shared" si="102"/>
        <v>0</v>
      </c>
      <c r="R397" s="170">
        <f t="shared" si="102"/>
        <v>15</v>
      </c>
      <c r="S397" s="170">
        <f t="shared" si="102"/>
        <v>15</v>
      </c>
    </row>
    <row r="398" spans="1:19" ht="19.5" customHeight="1">
      <c r="A398" s="1"/>
      <c r="B398" s="15" t="s">
        <v>46</v>
      </c>
      <c r="C398" s="24" t="s">
        <v>39</v>
      </c>
      <c r="D398" s="19"/>
      <c r="E398" s="68">
        <v>0.3</v>
      </c>
      <c r="F398" s="67"/>
      <c r="G398" s="68">
        <v>0.3</v>
      </c>
      <c r="H398" s="67"/>
      <c r="I398" s="68"/>
      <c r="J398" s="67">
        <v>0</v>
      </c>
      <c r="K398" s="68">
        <v>0.3</v>
      </c>
      <c r="L398" s="67">
        <v>2</v>
      </c>
      <c r="M398" s="68">
        <v>2</v>
      </c>
      <c r="N398" s="67"/>
      <c r="O398" s="68">
        <v>2</v>
      </c>
      <c r="P398" s="67">
        <v>2</v>
      </c>
      <c r="Q398" s="68"/>
      <c r="R398" s="178">
        <v>2</v>
      </c>
      <c r="S398" s="179">
        <v>2</v>
      </c>
    </row>
    <row r="399" spans="1:19" ht="19.5" customHeight="1">
      <c r="A399" s="1"/>
      <c r="B399" s="17"/>
      <c r="C399" s="32" t="s">
        <v>53</v>
      </c>
      <c r="D399" s="34"/>
      <c r="E399" s="110">
        <f t="shared" ref="E399:S399" si="103">SUM(E398:E398)</f>
        <v>0.3</v>
      </c>
      <c r="F399" s="110">
        <f t="shared" si="103"/>
        <v>0</v>
      </c>
      <c r="G399" s="110">
        <f t="shared" si="103"/>
        <v>0.3</v>
      </c>
      <c r="H399" s="110">
        <f t="shared" si="103"/>
        <v>0</v>
      </c>
      <c r="I399" s="110">
        <f t="shared" si="103"/>
        <v>0</v>
      </c>
      <c r="J399" s="110">
        <f t="shared" si="103"/>
        <v>0</v>
      </c>
      <c r="K399" s="110">
        <f t="shared" si="103"/>
        <v>0.3</v>
      </c>
      <c r="L399" s="110">
        <f t="shared" si="103"/>
        <v>2</v>
      </c>
      <c r="M399" s="110">
        <f t="shared" si="103"/>
        <v>2</v>
      </c>
      <c r="N399" s="110">
        <f t="shared" si="103"/>
        <v>0</v>
      </c>
      <c r="O399" s="110">
        <f t="shared" si="103"/>
        <v>2</v>
      </c>
      <c r="P399" s="110">
        <f t="shared" si="103"/>
        <v>2</v>
      </c>
      <c r="Q399" s="110">
        <f t="shared" si="103"/>
        <v>0</v>
      </c>
      <c r="R399" s="170">
        <f t="shared" si="103"/>
        <v>2</v>
      </c>
      <c r="S399" s="170">
        <f t="shared" si="103"/>
        <v>2</v>
      </c>
    </row>
    <row r="400" spans="1:19" ht="19.5" customHeight="1">
      <c r="A400" s="1"/>
      <c r="B400" s="15" t="s">
        <v>49</v>
      </c>
      <c r="C400" s="24" t="s">
        <v>33</v>
      </c>
      <c r="D400" s="19"/>
      <c r="E400" s="280">
        <v>0.5</v>
      </c>
      <c r="F400" s="279"/>
      <c r="G400" s="280">
        <v>0.5</v>
      </c>
      <c r="H400" s="279"/>
      <c r="I400" s="280"/>
      <c r="J400" s="279">
        <v>0</v>
      </c>
      <c r="K400" s="280">
        <v>0.5</v>
      </c>
      <c r="L400" s="279">
        <v>5.5</v>
      </c>
      <c r="M400" s="280">
        <v>5.5</v>
      </c>
      <c r="N400" s="279"/>
      <c r="O400" s="305">
        <v>5.5</v>
      </c>
      <c r="P400" s="281">
        <v>5.5</v>
      </c>
      <c r="Q400" s="305"/>
      <c r="R400" s="285">
        <v>5</v>
      </c>
      <c r="S400" s="314">
        <v>5</v>
      </c>
    </row>
    <row r="401" spans="1:19" ht="19.5" customHeight="1">
      <c r="A401" s="1"/>
      <c r="B401" s="15"/>
      <c r="C401" s="32" t="s">
        <v>53</v>
      </c>
      <c r="D401" s="38"/>
      <c r="E401" s="117">
        <f t="shared" ref="E401:S401" si="104">E400</f>
        <v>0.5</v>
      </c>
      <c r="F401" s="117">
        <f t="shared" si="104"/>
        <v>0</v>
      </c>
      <c r="G401" s="117">
        <f t="shared" si="104"/>
        <v>0.5</v>
      </c>
      <c r="H401" s="117">
        <f t="shared" si="104"/>
        <v>0</v>
      </c>
      <c r="I401" s="117">
        <f t="shared" si="104"/>
        <v>0</v>
      </c>
      <c r="J401" s="117">
        <f t="shared" si="104"/>
        <v>0</v>
      </c>
      <c r="K401" s="117">
        <f t="shared" si="104"/>
        <v>0.5</v>
      </c>
      <c r="L401" s="117">
        <f t="shared" si="104"/>
        <v>5.5</v>
      </c>
      <c r="M401" s="117">
        <f t="shared" si="104"/>
        <v>5.5</v>
      </c>
      <c r="N401" s="117">
        <f t="shared" si="104"/>
        <v>0</v>
      </c>
      <c r="O401" s="117">
        <f t="shared" si="104"/>
        <v>5.5</v>
      </c>
      <c r="P401" s="117">
        <f t="shared" si="104"/>
        <v>5.5</v>
      </c>
      <c r="Q401" s="117">
        <f t="shared" si="104"/>
        <v>0</v>
      </c>
      <c r="R401" s="174">
        <f t="shared" si="104"/>
        <v>5</v>
      </c>
      <c r="S401" s="174">
        <f t="shared" si="104"/>
        <v>5</v>
      </c>
    </row>
    <row r="402" spans="1:19" ht="7.5" customHeight="1">
      <c r="A402" s="1"/>
      <c r="B402" s="24"/>
      <c r="C402" s="25"/>
      <c r="D402" s="25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155"/>
      <c r="S402" s="164"/>
    </row>
    <row r="403" spans="1:19" ht="19.5" customHeight="1">
      <c r="A403" s="1"/>
      <c r="B403" s="24"/>
      <c r="C403" s="25" t="s">
        <v>58</v>
      </c>
      <c r="D403" s="19"/>
      <c r="E403" s="90">
        <f>E401+E399+E397+E395</f>
        <v>4.95</v>
      </c>
      <c r="F403" s="90">
        <f>F401+F399+F397+F395</f>
        <v>0.2</v>
      </c>
      <c r="G403" s="90">
        <f t="shared" ref="G403:S403" si="105">G401+G399+G397+G395</f>
        <v>5.15</v>
      </c>
      <c r="H403" s="90">
        <f t="shared" si="105"/>
        <v>0</v>
      </c>
      <c r="I403" s="90">
        <f t="shared" si="105"/>
        <v>0</v>
      </c>
      <c r="J403" s="90">
        <f t="shared" si="105"/>
        <v>0</v>
      </c>
      <c r="K403" s="90">
        <f t="shared" si="105"/>
        <v>5.15</v>
      </c>
      <c r="L403" s="90">
        <f t="shared" si="105"/>
        <v>108.00999999999999</v>
      </c>
      <c r="M403" s="90">
        <f t="shared" si="105"/>
        <v>71.86</v>
      </c>
      <c r="N403" s="90">
        <f t="shared" si="105"/>
        <v>33</v>
      </c>
      <c r="O403" s="90">
        <f t="shared" si="105"/>
        <v>104.86</v>
      </c>
      <c r="P403" s="90">
        <f t="shared" si="105"/>
        <v>101.86</v>
      </c>
      <c r="Q403" s="90">
        <f t="shared" si="105"/>
        <v>3</v>
      </c>
      <c r="R403" s="156">
        <f t="shared" si="105"/>
        <v>51</v>
      </c>
      <c r="S403" s="156">
        <f t="shared" si="105"/>
        <v>51</v>
      </c>
    </row>
    <row r="404" spans="1:19" ht="19.5" customHeight="1">
      <c r="A404" s="1"/>
      <c r="B404" s="20"/>
      <c r="C404" s="26" t="s">
        <v>137</v>
      </c>
      <c r="D404" s="20"/>
      <c r="E404" s="81"/>
      <c r="F404" s="81"/>
      <c r="G404" s="81"/>
      <c r="H404" s="80"/>
      <c r="I404" s="81"/>
      <c r="J404" s="81"/>
      <c r="K404" s="80"/>
      <c r="L404" s="80"/>
      <c r="M404" s="81"/>
      <c r="N404" s="81"/>
      <c r="O404" s="81"/>
      <c r="P404" s="81"/>
      <c r="Q404" s="81"/>
      <c r="R404" s="159"/>
      <c r="S404" s="145" t="s">
        <v>0</v>
      </c>
    </row>
    <row r="405" spans="1:19" ht="19.5" customHeight="1">
      <c r="A405" s="1"/>
      <c r="B405" s="410" t="s">
        <v>72</v>
      </c>
      <c r="C405" s="411"/>
      <c r="D405" s="412"/>
      <c r="E405" s="416" t="s">
        <v>95</v>
      </c>
      <c r="F405" s="417"/>
      <c r="G405" s="418"/>
      <c r="H405" s="416" t="s">
        <v>94</v>
      </c>
      <c r="I405" s="417"/>
      <c r="J405" s="418"/>
      <c r="K405" s="83" t="s">
        <v>1</v>
      </c>
      <c r="L405" s="83" t="s">
        <v>2</v>
      </c>
      <c r="M405" s="416" t="s">
        <v>93</v>
      </c>
      <c r="N405" s="417"/>
      <c r="O405" s="418"/>
      <c r="P405" s="416" t="s">
        <v>92</v>
      </c>
      <c r="Q405" s="418"/>
      <c r="R405" s="423" t="s">
        <v>65</v>
      </c>
      <c r="S405" s="424"/>
    </row>
    <row r="406" spans="1:19" ht="19.5" customHeight="1">
      <c r="A406" s="1"/>
      <c r="B406" s="413"/>
      <c r="C406" s="414"/>
      <c r="D406" s="415"/>
      <c r="E406" s="84" t="s">
        <v>4</v>
      </c>
      <c r="F406" s="84" t="s">
        <v>5</v>
      </c>
      <c r="G406" s="84" t="s">
        <v>6</v>
      </c>
      <c r="H406" s="84" t="s">
        <v>7</v>
      </c>
      <c r="I406" s="84" t="s">
        <v>8</v>
      </c>
      <c r="J406" s="84" t="s">
        <v>9</v>
      </c>
      <c r="K406" s="85" t="s">
        <v>3</v>
      </c>
      <c r="L406" s="86" t="s">
        <v>3</v>
      </c>
      <c r="M406" s="84" t="s">
        <v>10</v>
      </c>
      <c r="N406" s="84" t="s">
        <v>11</v>
      </c>
      <c r="O406" s="84" t="s">
        <v>3</v>
      </c>
      <c r="P406" s="84" t="s">
        <v>12</v>
      </c>
      <c r="Q406" s="84" t="s">
        <v>13</v>
      </c>
      <c r="R406" s="146"/>
      <c r="S406" s="147" t="s">
        <v>73</v>
      </c>
    </row>
    <row r="407" spans="1:19" ht="19.5" customHeight="1">
      <c r="A407" s="1"/>
      <c r="B407" s="22" t="s">
        <v>42</v>
      </c>
      <c r="C407" s="15" t="s">
        <v>18</v>
      </c>
      <c r="D407" s="19"/>
      <c r="E407" s="100">
        <v>0.5</v>
      </c>
      <c r="F407" s="101">
        <v>0</v>
      </c>
      <c r="G407" s="100">
        <v>0.5</v>
      </c>
      <c r="H407" s="101"/>
      <c r="I407" s="100"/>
      <c r="J407" s="101"/>
      <c r="K407" s="100">
        <v>0.5</v>
      </c>
      <c r="L407" s="101">
        <v>5.7</v>
      </c>
      <c r="M407" s="100">
        <v>3.5</v>
      </c>
      <c r="N407" s="101">
        <v>1.8</v>
      </c>
      <c r="O407" s="100">
        <v>5.3</v>
      </c>
      <c r="P407" s="101">
        <v>5.3</v>
      </c>
      <c r="Q407" s="100">
        <v>0</v>
      </c>
      <c r="R407" s="183">
        <v>4</v>
      </c>
      <c r="S407" s="184">
        <v>4</v>
      </c>
    </row>
    <row r="408" spans="1:19" ht="19.5" customHeight="1">
      <c r="A408" s="1"/>
      <c r="B408" s="15"/>
      <c r="C408" s="36"/>
      <c r="D408" s="18" t="s">
        <v>136</v>
      </c>
      <c r="E408" s="102">
        <v>0.1</v>
      </c>
      <c r="F408" s="103">
        <v>0</v>
      </c>
      <c r="G408" s="102">
        <v>0.1</v>
      </c>
      <c r="H408" s="103"/>
      <c r="I408" s="102"/>
      <c r="J408" s="103"/>
      <c r="K408" s="102">
        <v>0.1</v>
      </c>
      <c r="L408" s="103">
        <v>2.2000000000000002</v>
      </c>
      <c r="M408" s="102">
        <v>1</v>
      </c>
      <c r="N408" s="103">
        <v>1</v>
      </c>
      <c r="O408" s="102">
        <v>2</v>
      </c>
      <c r="P408" s="103">
        <v>2</v>
      </c>
      <c r="Q408" s="102">
        <v>0</v>
      </c>
      <c r="R408" s="180">
        <v>1</v>
      </c>
      <c r="S408" s="181">
        <v>1</v>
      </c>
    </row>
    <row r="409" spans="1:19" ht="19.5" customHeight="1">
      <c r="A409" s="1"/>
      <c r="B409" s="15"/>
      <c r="C409" s="28" t="s">
        <v>53</v>
      </c>
      <c r="D409" s="27"/>
      <c r="E409" s="90">
        <f t="shared" ref="E409:S409" si="106">E407</f>
        <v>0.5</v>
      </c>
      <c r="F409" s="90">
        <f t="shared" si="106"/>
        <v>0</v>
      </c>
      <c r="G409" s="90">
        <f t="shared" si="106"/>
        <v>0.5</v>
      </c>
      <c r="H409" s="90">
        <v>0</v>
      </c>
      <c r="I409" s="90">
        <v>0</v>
      </c>
      <c r="J409" s="90">
        <v>0</v>
      </c>
      <c r="K409" s="90">
        <f t="shared" si="106"/>
        <v>0.5</v>
      </c>
      <c r="L409" s="90">
        <f t="shared" si="106"/>
        <v>5.7</v>
      </c>
      <c r="M409" s="90">
        <f t="shared" si="106"/>
        <v>3.5</v>
      </c>
      <c r="N409" s="90">
        <f t="shared" si="106"/>
        <v>1.8</v>
      </c>
      <c r="O409" s="90">
        <f t="shared" si="106"/>
        <v>5.3</v>
      </c>
      <c r="P409" s="90">
        <f t="shared" si="106"/>
        <v>5.3</v>
      </c>
      <c r="Q409" s="90">
        <f t="shared" si="106"/>
        <v>0</v>
      </c>
      <c r="R409" s="156">
        <f t="shared" si="106"/>
        <v>4</v>
      </c>
      <c r="S409" s="156">
        <f t="shared" si="106"/>
        <v>4</v>
      </c>
    </row>
    <row r="410" spans="1:19" ht="19.5" customHeight="1">
      <c r="A410" s="1"/>
      <c r="B410" s="15"/>
      <c r="C410" s="16"/>
      <c r="D410" s="50" t="s">
        <v>54</v>
      </c>
      <c r="E410" s="76">
        <f t="shared" ref="E410:S410" si="107">E408</f>
        <v>0.1</v>
      </c>
      <c r="F410" s="76">
        <f t="shared" si="107"/>
        <v>0</v>
      </c>
      <c r="G410" s="76">
        <f t="shared" si="107"/>
        <v>0.1</v>
      </c>
      <c r="H410" s="76">
        <f t="shared" si="107"/>
        <v>0</v>
      </c>
      <c r="I410" s="76">
        <f t="shared" si="107"/>
        <v>0</v>
      </c>
      <c r="J410" s="76">
        <f t="shared" si="107"/>
        <v>0</v>
      </c>
      <c r="K410" s="76">
        <f t="shared" si="107"/>
        <v>0.1</v>
      </c>
      <c r="L410" s="76">
        <f t="shared" si="107"/>
        <v>2.2000000000000002</v>
      </c>
      <c r="M410" s="76">
        <f t="shared" si="107"/>
        <v>1</v>
      </c>
      <c r="N410" s="76">
        <f t="shared" si="107"/>
        <v>1</v>
      </c>
      <c r="O410" s="76">
        <f t="shared" si="107"/>
        <v>2</v>
      </c>
      <c r="P410" s="76">
        <f t="shared" si="107"/>
        <v>2</v>
      </c>
      <c r="Q410" s="76">
        <f t="shared" si="107"/>
        <v>0</v>
      </c>
      <c r="R410" s="154">
        <f t="shared" si="107"/>
        <v>1</v>
      </c>
      <c r="S410" s="154">
        <f t="shared" si="107"/>
        <v>1</v>
      </c>
    </row>
    <row r="411" spans="1:19" ht="19.5" customHeight="1">
      <c r="A411" s="1"/>
      <c r="B411" s="22" t="s">
        <v>43</v>
      </c>
      <c r="C411" s="29" t="s">
        <v>21</v>
      </c>
      <c r="D411" s="19"/>
      <c r="E411" s="100">
        <v>3.43</v>
      </c>
      <c r="F411" s="101">
        <v>0.6</v>
      </c>
      <c r="G411" s="100">
        <v>4.03</v>
      </c>
      <c r="H411" s="101"/>
      <c r="I411" s="100"/>
      <c r="J411" s="101"/>
      <c r="K411" s="100">
        <v>4.03</v>
      </c>
      <c r="L411" s="101">
        <v>61.6</v>
      </c>
      <c r="M411" s="100">
        <v>26</v>
      </c>
      <c r="N411" s="101">
        <v>26.8</v>
      </c>
      <c r="O411" s="100">
        <v>52.8</v>
      </c>
      <c r="P411" s="101">
        <v>52.8</v>
      </c>
      <c r="Q411" s="100">
        <v>0</v>
      </c>
      <c r="R411" s="183">
        <v>38</v>
      </c>
      <c r="S411" s="184">
        <v>38</v>
      </c>
    </row>
    <row r="412" spans="1:19" ht="19.5" customHeight="1">
      <c r="A412" s="1"/>
      <c r="B412" s="23"/>
      <c r="C412" s="17"/>
      <c r="D412" s="18" t="s">
        <v>14</v>
      </c>
      <c r="E412" s="102">
        <v>1.33</v>
      </c>
      <c r="F412" s="103">
        <v>0</v>
      </c>
      <c r="G412" s="102">
        <v>1.33</v>
      </c>
      <c r="H412" s="103"/>
      <c r="I412" s="102"/>
      <c r="J412" s="103"/>
      <c r="K412" s="102">
        <v>1.33</v>
      </c>
      <c r="L412" s="103">
        <v>24.5</v>
      </c>
      <c r="M412" s="102">
        <v>1.92</v>
      </c>
      <c r="N412" s="103">
        <v>22.08</v>
      </c>
      <c r="O412" s="102">
        <v>24</v>
      </c>
      <c r="P412" s="103">
        <v>24</v>
      </c>
      <c r="Q412" s="102">
        <v>0</v>
      </c>
      <c r="R412" s="180">
        <v>12</v>
      </c>
      <c r="S412" s="181">
        <v>12</v>
      </c>
    </row>
    <row r="413" spans="1:19" ht="19.5" customHeight="1">
      <c r="A413" s="1"/>
      <c r="B413" s="15"/>
      <c r="C413" s="15" t="s">
        <v>22</v>
      </c>
      <c r="D413" s="19"/>
      <c r="E413" s="100">
        <v>0.4</v>
      </c>
      <c r="F413" s="101"/>
      <c r="G413" s="100">
        <v>0.4</v>
      </c>
      <c r="H413" s="101"/>
      <c r="I413" s="100"/>
      <c r="J413" s="101"/>
      <c r="K413" s="100">
        <v>0.4</v>
      </c>
      <c r="L413" s="101">
        <v>8.5</v>
      </c>
      <c r="M413" s="100"/>
      <c r="N413" s="101">
        <v>8.5</v>
      </c>
      <c r="O413" s="100">
        <v>8.5</v>
      </c>
      <c r="P413" s="101">
        <v>8.5</v>
      </c>
      <c r="Q413" s="100"/>
      <c r="R413" s="183">
        <v>4</v>
      </c>
      <c r="S413" s="184">
        <v>4</v>
      </c>
    </row>
    <row r="414" spans="1:19" ht="19.5" customHeight="1">
      <c r="A414" s="1"/>
      <c r="B414" s="15"/>
      <c r="C414" s="17"/>
      <c r="D414" s="18" t="s">
        <v>14</v>
      </c>
      <c r="E414" s="102">
        <v>0.4</v>
      </c>
      <c r="F414" s="103"/>
      <c r="G414" s="102">
        <v>0.4</v>
      </c>
      <c r="H414" s="103"/>
      <c r="I414" s="102"/>
      <c r="J414" s="103"/>
      <c r="K414" s="102">
        <v>0.4</v>
      </c>
      <c r="L414" s="103">
        <v>8.5</v>
      </c>
      <c r="M414" s="102"/>
      <c r="N414" s="103">
        <v>8.5</v>
      </c>
      <c r="O414" s="102">
        <v>8.5</v>
      </c>
      <c r="P414" s="103">
        <v>8.5</v>
      </c>
      <c r="Q414" s="102"/>
      <c r="R414" s="180">
        <v>4</v>
      </c>
      <c r="S414" s="181">
        <v>4</v>
      </c>
    </row>
    <row r="415" spans="1:19" ht="19.5" customHeight="1">
      <c r="A415" s="1"/>
      <c r="B415" s="15"/>
      <c r="C415" s="28" t="s">
        <v>53</v>
      </c>
      <c r="D415" s="19"/>
      <c r="E415" s="90">
        <f t="shared" ref="E415:S415" si="108">E411+E413</f>
        <v>3.83</v>
      </c>
      <c r="F415" s="90">
        <f t="shared" si="108"/>
        <v>0.6</v>
      </c>
      <c r="G415" s="90">
        <f t="shared" si="108"/>
        <v>4.4300000000000006</v>
      </c>
      <c r="H415" s="90"/>
      <c r="I415" s="90"/>
      <c r="J415" s="90"/>
      <c r="K415" s="90">
        <f t="shared" si="108"/>
        <v>4.4300000000000006</v>
      </c>
      <c r="L415" s="90">
        <f t="shared" si="108"/>
        <v>70.099999999999994</v>
      </c>
      <c r="M415" s="90">
        <f t="shared" si="108"/>
        <v>26</v>
      </c>
      <c r="N415" s="90">
        <f t="shared" si="108"/>
        <v>35.299999999999997</v>
      </c>
      <c r="O415" s="90">
        <f t="shared" si="108"/>
        <v>61.3</v>
      </c>
      <c r="P415" s="90">
        <f t="shared" si="108"/>
        <v>61.3</v>
      </c>
      <c r="Q415" s="90">
        <f t="shared" si="108"/>
        <v>0</v>
      </c>
      <c r="R415" s="156">
        <f t="shared" si="108"/>
        <v>42</v>
      </c>
      <c r="S415" s="156">
        <f t="shared" si="108"/>
        <v>42</v>
      </c>
    </row>
    <row r="416" spans="1:19" ht="19.5" customHeight="1">
      <c r="A416" s="1"/>
      <c r="B416" s="17"/>
      <c r="C416" s="16"/>
      <c r="D416" s="50" t="s">
        <v>54</v>
      </c>
      <c r="E416" s="76">
        <f t="shared" ref="E416:S416" si="109">E412+E414</f>
        <v>1.73</v>
      </c>
      <c r="F416" s="76">
        <f t="shared" si="109"/>
        <v>0</v>
      </c>
      <c r="G416" s="76">
        <f t="shared" si="109"/>
        <v>1.73</v>
      </c>
      <c r="H416" s="76">
        <f t="shared" si="109"/>
        <v>0</v>
      </c>
      <c r="I416" s="76">
        <f t="shared" si="109"/>
        <v>0</v>
      </c>
      <c r="J416" s="76">
        <f t="shared" si="109"/>
        <v>0</v>
      </c>
      <c r="K416" s="76">
        <f t="shared" si="109"/>
        <v>1.73</v>
      </c>
      <c r="L416" s="76">
        <f t="shared" si="109"/>
        <v>33</v>
      </c>
      <c r="M416" s="76">
        <f t="shared" si="109"/>
        <v>1.92</v>
      </c>
      <c r="N416" s="76">
        <f t="shared" si="109"/>
        <v>30.58</v>
      </c>
      <c r="O416" s="76">
        <f t="shared" si="109"/>
        <v>32.5</v>
      </c>
      <c r="P416" s="76">
        <f t="shared" si="109"/>
        <v>32.5</v>
      </c>
      <c r="Q416" s="76">
        <f t="shared" si="109"/>
        <v>0</v>
      </c>
      <c r="R416" s="154">
        <f t="shared" si="109"/>
        <v>16</v>
      </c>
      <c r="S416" s="154">
        <f t="shared" si="109"/>
        <v>16</v>
      </c>
    </row>
    <row r="417" spans="1:19" ht="19.5" customHeight="1">
      <c r="A417" s="1"/>
      <c r="B417" s="23" t="s">
        <v>46</v>
      </c>
      <c r="C417" s="15" t="s">
        <v>28</v>
      </c>
      <c r="D417" s="19"/>
      <c r="E417" s="100">
        <v>0.1</v>
      </c>
      <c r="F417" s="101">
        <v>0</v>
      </c>
      <c r="G417" s="100">
        <v>0.1</v>
      </c>
      <c r="H417" s="101">
        <v>0</v>
      </c>
      <c r="I417" s="100">
        <v>0</v>
      </c>
      <c r="J417" s="101">
        <v>0</v>
      </c>
      <c r="K417" s="100">
        <v>0.1</v>
      </c>
      <c r="L417" s="101">
        <v>3</v>
      </c>
      <c r="M417" s="100">
        <v>2</v>
      </c>
      <c r="N417" s="101">
        <v>1</v>
      </c>
      <c r="O417" s="100">
        <v>3</v>
      </c>
      <c r="P417" s="101">
        <v>3</v>
      </c>
      <c r="Q417" s="100">
        <v>0</v>
      </c>
      <c r="R417" s="183">
        <v>1</v>
      </c>
      <c r="S417" s="184">
        <v>1</v>
      </c>
    </row>
    <row r="418" spans="1:19" ht="19.5" customHeight="1">
      <c r="A418" s="1"/>
      <c r="B418" s="23"/>
      <c r="C418" s="17"/>
      <c r="D418" s="18" t="s">
        <v>14</v>
      </c>
      <c r="E418" s="102">
        <v>0.1</v>
      </c>
      <c r="F418" s="103">
        <v>0</v>
      </c>
      <c r="G418" s="102">
        <v>0.1</v>
      </c>
      <c r="H418" s="103">
        <v>0</v>
      </c>
      <c r="I418" s="102">
        <v>0</v>
      </c>
      <c r="J418" s="103">
        <v>0</v>
      </c>
      <c r="K418" s="102">
        <v>0.1</v>
      </c>
      <c r="L418" s="103">
        <v>3</v>
      </c>
      <c r="M418" s="102">
        <v>2</v>
      </c>
      <c r="N418" s="103">
        <v>1</v>
      </c>
      <c r="O418" s="102">
        <v>3</v>
      </c>
      <c r="P418" s="103">
        <v>3</v>
      </c>
      <c r="Q418" s="102">
        <v>0</v>
      </c>
      <c r="R418" s="180">
        <v>1</v>
      </c>
      <c r="S418" s="181">
        <v>1</v>
      </c>
    </row>
    <row r="419" spans="1:19" ht="19.5" customHeight="1">
      <c r="A419" s="1"/>
      <c r="B419" s="15"/>
      <c r="C419" s="15" t="s">
        <v>39</v>
      </c>
      <c r="D419" s="19"/>
      <c r="E419" s="119">
        <v>0.6</v>
      </c>
      <c r="F419" s="120"/>
      <c r="G419" s="119">
        <v>0.6</v>
      </c>
      <c r="H419" s="120"/>
      <c r="I419" s="119"/>
      <c r="J419" s="120">
        <v>0</v>
      </c>
      <c r="K419" s="119">
        <v>0.6</v>
      </c>
      <c r="L419" s="120">
        <v>18</v>
      </c>
      <c r="M419" s="119">
        <v>18</v>
      </c>
      <c r="N419" s="120"/>
      <c r="O419" s="119">
        <v>18</v>
      </c>
      <c r="P419" s="120">
        <v>18</v>
      </c>
      <c r="Q419" s="119"/>
      <c r="R419" s="176">
        <v>2</v>
      </c>
      <c r="S419" s="177">
        <v>2</v>
      </c>
    </row>
    <row r="420" spans="1:19" ht="19.5" customHeight="1">
      <c r="A420" s="1"/>
      <c r="B420" s="15"/>
      <c r="C420" s="17"/>
      <c r="D420" s="18" t="s">
        <v>14</v>
      </c>
      <c r="E420" s="102"/>
      <c r="F420" s="103"/>
      <c r="G420" s="102">
        <v>0</v>
      </c>
      <c r="H420" s="103"/>
      <c r="I420" s="102"/>
      <c r="J420" s="103">
        <v>0</v>
      </c>
      <c r="K420" s="102">
        <v>0</v>
      </c>
      <c r="L420" s="103"/>
      <c r="M420" s="102"/>
      <c r="N420" s="103"/>
      <c r="O420" s="102">
        <v>0</v>
      </c>
      <c r="P420" s="103"/>
      <c r="Q420" s="102"/>
      <c r="R420" s="180"/>
      <c r="S420" s="181"/>
    </row>
    <row r="421" spans="1:19" ht="19.5" customHeight="1">
      <c r="A421" s="1"/>
      <c r="B421" s="15"/>
      <c r="C421" s="28" t="s">
        <v>53</v>
      </c>
      <c r="D421" s="19"/>
      <c r="E421" s="90">
        <f t="shared" ref="E421:S421" si="110">E419+E417</f>
        <v>0.7</v>
      </c>
      <c r="F421" s="90">
        <f t="shared" si="110"/>
        <v>0</v>
      </c>
      <c r="G421" s="90">
        <f t="shared" si="110"/>
        <v>0.7</v>
      </c>
      <c r="H421" s="90">
        <f t="shared" si="110"/>
        <v>0</v>
      </c>
      <c r="I421" s="90">
        <f t="shared" si="110"/>
        <v>0</v>
      </c>
      <c r="J421" s="90">
        <f t="shared" si="110"/>
        <v>0</v>
      </c>
      <c r="K421" s="90">
        <f t="shared" si="110"/>
        <v>0.7</v>
      </c>
      <c r="L421" s="90">
        <f t="shared" si="110"/>
        <v>21</v>
      </c>
      <c r="M421" s="90">
        <f t="shared" si="110"/>
        <v>20</v>
      </c>
      <c r="N421" s="90">
        <f t="shared" si="110"/>
        <v>1</v>
      </c>
      <c r="O421" s="90">
        <f t="shared" si="110"/>
        <v>21</v>
      </c>
      <c r="P421" s="90">
        <f t="shared" si="110"/>
        <v>21</v>
      </c>
      <c r="Q421" s="90">
        <f t="shared" si="110"/>
        <v>0</v>
      </c>
      <c r="R421" s="156">
        <f t="shared" si="110"/>
        <v>3</v>
      </c>
      <c r="S421" s="156">
        <f t="shared" si="110"/>
        <v>3</v>
      </c>
    </row>
    <row r="422" spans="1:19" ht="19.5" customHeight="1">
      <c r="A422" s="1"/>
      <c r="B422" s="17"/>
      <c r="C422" s="16"/>
      <c r="D422" s="50" t="s">
        <v>54</v>
      </c>
      <c r="E422" s="76">
        <f t="shared" ref="E422:S422" si="111">E420+E418</f>
        <v>0.1</v>
      </c>
      <c r="F422" s="76">
        <f t="shared" si="111"/>
        <v>0</v>
      </c>
      <c r="G422" s="76">
        <f t="shared" si="111"/>
        <v>0.1</v>
      </c>
      <c r="H422" s="76">
        <f t="shared" si="111"/>
        <v>0</v>
      </c>
      <c r="I422" s="76">
        <f t="shared" si="111"/>
        <v>0</v>
      </c>
      <c r="J422" s="76">
        <f t="shared" si="111"/>
        <v>0</v>
      </c>
      <c r="K422" s="76">
        <f t="shared" si="111"/>
        <v>0.1</v>
      </c>
      <c r="L422" s="76">
        <f t="shared" si="111"/>
        <v>3</v>
      </c>
      <c r="M422" s="76">
        <f t="shared" si="111"/>
        <v>2</v>
      </c>
      <c r="N422" s="76">
        <f t="shared" si="111"/>
        <v>1</v>
      </c>
      <c r="O422" s="76">
        <f t="shared" si="111"/>
        <v>3</v>
      </c>
      <c r="P422" s="76">
        <f t="shared" si="111"/>
        <v>3</v>
      </c>
      <c r="Q422" s="76">
        <f t="shared" si="111"/>
        <v>0</v>
      </c>
      <c r="R422" s="154">
        <f t="shared" si="111"/>
        <v>1</v>
      </c>
      <c r="S422" s="154">
        <f t="shared" si="111"/>
        <v>1</v>
      </c>
    </row>
    <row r="423" spans="1:19" ht="19.5" customHeight="1">
      <c r="A423" s="1"/>
      <c r="B423" s="22" t="s">
        <v>49</v>
      </c>
      <c r="C423" s="15" t="s">
        <v>156</v>
      </c>
      <c r="D423" s="19"/>
      <c r="E423" s="100">
        <v>0.5</v>
      </c>
      <c r="F423" s="101">
        <v>0</v>
      </c>
      <c r="G423" s="100">
        <v>0.5</v>
      </c>
      <c r="H423" s="101"/>
      <c r="I423" s="100"/>
      <c r="J423" s="101"/>
      <c r="K423" s="100">
        <v>0.5</v>
      </c>
      <c r="L423" s="101">
        <v>5.7</v>
      </c>
      <c r="M423" s="100">
        <v>3.5</v>
      </c>
      <c r="N423" s="101">
        <v>1.8</v>
      </c>
      <c r="O423" s="100">
        <v>5.3</v>
      </c>
      <c r="P423" s="101">
        <v>5.3</v>
      </c>
      <c r="Q423" s="100">
        <v>0</v>
      </c>
      <c r="R423" s="183">
        <v>4</v>
      </c>
      <c r="S423" s="184">
        <v>4</v>
      </c>
    </row>
    <row r="424" spans="1:19" ht="19.5" customHeight="1">
      <c r="A424" s="1"/>
      <c r="B424" s="15"/>
      <c r="C424" s="36"/>
      <c r="D424" s="18" t="s">
        <v>136</v>
      </c>
      <c r="E424" s="102">
        <v>0.1</v>
      </c>
      <c r="F424" s="103">
        <v>0</v>
      </c>
      <c r="G424" s="102">
        <v>0.1</v>
      </c>
      <c r="H424" s="103"/>
      <c r="I424" s="102"/>
      <c r="J424" s="103"/>
      <c r="K424" s="102">
        <v>0.1</v>
      </c>
      <c r="L424" s="103">
        <v>2.2000000000000002</v>
      </c>
      <c r="M424" s="102">
        <v>1</v>
      </c>
      <c r="N424" s="103">
        <v>1</v>
      </c>
      <c r="O424" s="102">
        <v>2</v>
      </c>
      <c r="P424" s="103">
        <v>2</v>
      </c>
      <c r="Q424" s="102">
        <v>0</v>
      </c>
      <c r="R424" s="180">
        <v>1</v>
      </c>
      <c r="S424" s="181">
        <v>1</v>
      </c>
    </row>
    <row r="425" spans="1:19" ht="19.5" customHeight="1">
      <c r="A425" s="1"/>
      <c r="B425" s="15"/>
      <c r="C425" s="28" t="s">
        <v>53</v>
      </c>
      <c r="D425" s="27"/>
      <c r="E425" s="90">
        <v>0.1</v>
      </c>
      <c r="F425" s="90"/>
      <c r="G425" s="90">
        <v>0.1</v>
      </c>
      <c r="H425" s="90"/>
      <c r="I425" s="90"/>
      <c r="J425" s="90">
        <v>0</v>
      </c>
      <c r="K425" s="90">
        <v>0.1</v>
      </c>
      <c r="L425" s="90">
        <v>0.6</v>
      </c>
      <c r="M425" s="90">
        <v>0.6</v>
      </c>
      <c r="N425" s="90"/>
      <c r="O425" s="90">
        <v>0.6</v>
      </c>
      <c r="P425" s="90">
        <v>0.6</v>
      </c>
      <c r="Q425" s="90"/>
      <c r="R425" s="156">
        <v>1</v>
      </c>
      <c r="S425" s="156">
        <v>1</v>
      </c>
    </row>
    <row r="426" spans="1:19" ht="19.5" customHeight="1">
      <c r="A426" s="1"/>
      <c r="B426" s="17"/>
      <c r="C426" s="20"/>
      <c r="D426" s="21" t="s">
        <v>54</v>
      </c>
      <c r="E426" s="76">
        <v>0.1</v>
      </c>
      <c r="F426" s="76"/>
      <c r="G426" s="76">
        <v>0.1</v>
      </c>
      <c r="H426" s="76"/>
      <c r="I426" s="76"/>
      <c r="J426" s="76">
        <v>0</v>
      </c>
      <c r="K426" s="76">
        <v>0.1</v>
      </c>
      <c r="L426" s="76">
        <v>0.6</v>
      </c>
      <c r="M426" s="76">
        <v>0.6</v>
      </c>
      <c r="N426" s="76"/>
      <c r="O426" s="76">
        <v>0.6</v>
      </c>
      <c r="P426" s="76">
        <v>0.6</v>
      </c>
      <c r="Q426" s="76"/>
      <c r="R426" s="154">
        <v>1</v>
      </c>
      <c r="S426" s="154">
        <v>1</v>
      </c>
    </row>
    <row r="427" spans="1:19" ht="7.5" customHeight="1">
      <c r="A427" s="1"/>
      <c r="B427" s="17"/>
      <c r="C427" s="20"/>
      <c r="D427" s="20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155"/>
      <c r="S427" s="164"/>
    </row>
    <row r="428" spans="1:19" ht="19.5" customHeight="1">
      <c r="A428" s="1"/>
      <c r="B428" s="15"/>
      <c r="C428" s="13" t="s">
        <v>58</v>
      </c>
      <c r="D428" s="19"/>
      <c r="E428" s="111">
        <f>E409+E415+E421+E425</f>
        <v>5.13</v>
      </c>
      <c r="F428" s="111">
        <f>F409+F415+F421+F425</f>
        <v>0.6</v>
      </c>
      <c r="G428" s="111">
        <f t="shared" ref="G428:S428" si="112">G409+G415+G421+G425</f>
        <v>5.73</v>
      </c>
      <c r="H428" s="111">
        <f t="shared" si="112"/>
        <v>0</v>
      </c>
      <c r="I428" s="111">
        <f t="shared" si="112"/>
        <v>0</v>
      </c>
      <c r="J428" s="111">
        <f t="shared" si="112"/>
        <v>0</v>
      </c>
      <c r="K428" s="111">
        <f t="shared" si="112"/>
        <v>5.73</v>
      </c>
      <c r="L428" s="111">
        <f t="shared" si="112"/>
        <v>97.399999999999991</v>
      </c>
      <c r="M428" s="111">
        <f t="shared" si="112"/>
        <v>50.1</v>
      </c>
      <c r="N428" s="111">
        <f t="shared" si="112"/>
        <v>38.099999999999994</v>
      </c>
      <c r="O428" s="111">
        <f t="shared" si="112"/>
        <v>88.199999999999989</v>
      </c>
      <c r="P428" s="111">
        <f t="shared" si="112"/>
        <v>88.199999999999989</v>
      </c>
      <c r="Q428" s="111">
        <f t="shared" si="112"/>
        <v>0</v>
      </c>
      <c r="R428" s="171">
        <f t="shared" si="112"/>
        <v>50</v>
      </c>
      <c r="S428" s="171">
        <f t="shared" si="112"/>
        <v>50</v>
      </c>
    </row>
    <row r="429" spans="1:19" ht="19.5" customHeight="1">
      <c r="A429" s="1"/>
      <c r="B429" s="17"/>
      <c r="C429" s="20"/>
      <c r="D429" s="21" t="s">
        <v>14</v>
      </c>
      <c r="E429" s="76">
        <f>E410+E416+E422+E426</f>
        <v>2.0300000000000002</v>
      </c>
      <c r="F429" s="76">
        <f>F410+F416+F422+F426</f>
        <v>0</v>
      </c>
      <c r="G429" s="76">
        <f t="shared" ref="G429:S429" si="113">G410+G416+G422+G426</f>
        <v>2.0300000000000002</v>
      </c>
      <c r="H429" s="76">
        <f t="shared" si="113"/>
        <v>0</v>
      </c>
      <c r="I429" s="76">
        <f t="shared" si="113"/>
        <v>0</v>
      </c>
      <c r="J429" s="76">
        <f t="shared" si="113"/>
        <v>0</v>
      </c>
      <c r="K429" s="76">
        <f t="shared" si="113"/>
        <v>2.0300000000000002</v>
      </c>
      <c r="L429" s="76">
        <f t="shared" si="113"/>
        <v>38.800000000000004</v>
      </c>
      <c r="M429" s="76">
        <f t="shared" si="113"/>
        <v>5.52</v>
      </c>
      <c r="N429" s="76">
        <f t="shared" si="113"/>
        <v>32.58</v>
      </c>
      <c r="O429" s="76">
        <f t="shared" si="113"/>
        <v>38.1</v>
      </c>
      <c r="P429" s="76">
        <f t="shared" si="113"/>
        <v>38.1</v>
      </c>
      <c r="Q429" s="76">
        <f t="shared" si="113"/>
        <v>0</v>
      </c>
      <c r="R429" s="154">
        <f t="shared" si="113"/>
        <v>19</v>
      </c>
      <c r="S429" s="154">
        <f t="shared" si="113"/>
        <v>19</v>
      </c>
    </row>
    <row r="430" spans="1:19" ht="19.5" customHeight="1">
      <c r="A430" s="1"/>
      <c r="B430" s="13"/>
      <c r="C430" s="13"/>
      <c r="D430" s="13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144"/>
      <c r="S430" s="144"/>
    </row>
    <row r="431" spans="1:19" ht="19.5" customHeight="1">
      <c r="A431" s="1"/>
      <c r="B431" s="20"/>
      <c r="C431" s="26" t="s">
        <v>135</v>
      </c>
      <c r="D431" s="20"/>
      <c r="E431" s="81"/>
      <c r="F431" s="81"/>
      <c r="G431" s="81"/>
      <c r="H431" s="80"/>
      <c r="I431" s="81"/>
      <c r="J431" s="81"/>
      <c r="K431" s="80"/>
      <c r="L431" s="80"/>
      <c r="M431" s="81"/>
      <c r="N431" s="81"/>
      <c r="O431" s="81"/>
      <c r="P431" s="81"/>
      <c r="Q431" s="81"/>
      <c r="R431" s="159"/>
      <c r="S431" s="145" t="s">
        <v>0</v>
      </c>
    </row>
    <row r="432" spans="1:19" ht="19.5" customHeight="1">
      <c r="A432" s="1"/>
      <c r="B432" s="410" t="s">
        <v>72</v>
      </c>
      <c r="C432" s="411"/>
      <c r="D432" s="412"/>
      <c r="E432" s="416" t="s">
        <v>95</v>
      </c>
      <c r="F432" s="417"/>
      <c r="G432" s="418"/>
      <c r="H432" s="416" t="s">
        <v>94</v>
      </c>
      <c r="I432" s="417"/>
      <c r="J432" s="418"/>
      <c r="K432" s="83" t="s">
        <v>1</v>
      </c>
      <c r="L432" s="83" t="s">
        <v>2</v>
      </c>
      <c r="M432" s="416" t="s">
        <v>93</v>
      </c>
      <c r="N432" s="417"/>
      <c r="O432" s="418"/>
      <c r="P432" s="416" t="s">
        <v>92</v>
      </c>
      <c r="Q432" s="418"/>
      <c r="R432" s="423" t="s">
        <v>65</v>
      </c>
      <c r="S432" s="424"/>
    </row>
    <row r="433" spans="1:19" ht="19.5" customHeight="1">
      <c r="A433" s="1"/>
      <c r="B433" s="413"/>
      <c r="C433" s="414"/>
      <c r="D433" s="415"/>
      <c r="E433" s="84" t="s">
        <v>4</v>
      </c>
      <c r="F433" s="84" t="s">
        <v>5</v>
      </c>
      <c r="G433" s="84" t="s">
        <v>6</v>
      </c>
      <c r="H433" s="84" t="s">
        <v>7</v>
      </c>
      <c r="I433" s="84" t="s">
        <v>8</v>
      </c>
      <c r="J433" s="84" t="s">
        <v>9</v>
      </c>
      <c r="K433" s="85" t="s">
        <v>3</v>
      </c>
      <c r="L433" s="86" t="s">
        <v>3</v>
      </c>
      <c r="M433" s="84" t="s">
        <v>10</v>
      </c>
      <c r="N433" s="84" t="s">
        <v>11</v>
      </c>
      <c r="O433" s="84" t="s">
        <v>3</v>
      </c>
      <c r="P433" s="84" t="s">
        <v>12</v>
      </c>
      <c r="Q433" s="84" t="s">
        <v>13</v>
      </c>
      <c r="R433" s="146"/>
      <c r="S433" s="147" t="s">
        <v>73</v>
      </c>
    </row>
    <row r="434" spans="1:19" ht="19.5" customHeight="1">
      <c r="A434" s="1"/>
      <c r="B434" s="23" t="s">
        <v>43</v>
      </c>
      <c r="C434" s="15" t="s">
        <v>21</v>
      </c>
      <c r="D434" s="16"/>
      <c r="E434" s="78">
        <v>3.3</v>
      </c>
      <c r="F434" s="79">
        <v>0</v>
      </c>
      <c r="G434" s="78">
        <v>3.3</v>
      </c>
      <c r="H434" s="79">
        <v>0</v>
      </c>
      <c r="I434" s="78">
        <v>0</v>
      </c>
      <c r="J434" s="79">
        <v>0</v>
      </c>
      <c r="K434" s="78">
        <v>3.3</v>
      </c>
      <c r="L434" s="79">
        <v>8</v>
      </c>
      <c r="M434" s="78">
        <v>4.3</v>
      </c>
      <c r="N434" s="79">
        <v>0</v>
      </c>
      <c r="O434" s="78">
        <v>4.3</v>
      </c>
      <c r="P434" s="79">
        <v>0</v>
      </c>
      <c r="Q434" s="78">
        <v>4.3</v>
      </c>
      <c r="R434" s="185">
        <v>3</v>
      </c>
      <c r="S434" s="186">
        <v>3</v>
      </c>
    </row>
    <row r="435" spans="1:19" ht="19.5" customHeight="1">
      <c r="A435" s="1"/>
      <c r="B435" s="15"/>
      <c r="C435" s="51" t="s">
        <v>53</v>
      </c>
      <c r="D435" s="34"/>
      <c r="E435" s="89">
        <f t="shared" ref="E435:S435" si="114">E434</f>
        <v>3.3</v>
      </c>
      <c r="F435" s="89">
        <f t="shared" si="114"/>
        <v>0</v>
      </c>
      <c r="G435" s="89">
        <f t="shared" si="114"/>
        <v>3.3</v>
      </c>
      <c r="H435" s="89">
        <f t="shared" si="114"/>
        <v>0</v>
      </c>
      <c r="I435" s="89">
        <f t="shared" si="114"/>
        <v>0</v>
      </c>
      <c r="J435" s="89">
        <f t="shared" si="114"/>
        <v>0</v>
      </c>
      <c r="K435" s="89">
        <f t="shared" si="114"/>
        <v>3.3</v>
      </c>
      <c r="L435" s="89">
        <f t="shared" si="114"/>
        <v>8</v>
      </c>
      <c r="M435" s="89">
        <f t="shared" si="114"/>
        <v>4.3</v>
      </c>
      <c r="N435" s="89">
        <f t="shared" si="114"/>
        <v>0</v>
      </c>
      <c r="O435" s="89">
        <f t="shared" si="114"/>
        <v>4.3</v>
      </c>
      <c r="P435" s="89">
        <f t="shared" si="114"/>
        <v>0</v>
      </c>
      <c r="Q435" s="89">
        <f t="shared" si="114"/>
        <v>4.3</v>
      </c>
      <c r="R435" s="157">
        <f t="shared" si="114"/>
        <v>3</v>
      </c>
      <c r="S435" s="157">
        <f t="shared" si="114"/>
        <v>3</v>
      </c>
    </row>
    <row r="436" spans="1:19" ht="7.5" customHeight="1">
      <c r="A436" s="1"/>
      <c r="B436" s="24"/>
      <c r="C436" s="25"/>
      <c r="D436" s="25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155"/>
      <c r="S436" s="164"/>
    </row>
    <row r="437" spans="1:19" ht="19.5" customHeight="1">
      <c r="A437" s="1"/>
      <c r="B437" s="24"/>
      <c r="C437" s="25" t="s">
        <v>37</v>
      </c>
      <c r="D437" s="19"/>
      <c r="E437" s="111">
        <f t="shared" ref="E437:S437" si="115">E435</f>
        <v>3.3</v>
      </c>
      <c r="F437" s="111">
        <f t="shared" si="115"/>
        <v>0</v>
      </c>
      <c r="G437" s="111">
        <f t="shared" si="115"/>
        <v>3.3</v>
      </c>
      <c r="H437" s="111">
        <f t="shared" si="115"/>
        <v>0</v>
      </c>
      <c r="I437" s="111">
        <f t="shared" si="115"/>
        <v>0</v>
      </c>
      <c r="J437" s="111">
        <f t="shared" si="115"/>
        <v>0</v>
      </c>
      <c r="K437" s="111">
        <f t="shared" si="115"/>
        <v>3.3</v>
      </c>
      <c r="L437" s="111">
        <f t="shared" si="115"/>
        <v>8</v>
      </c>
      <c r="M437" s="111">
        <f t="shared" si="115"/>
        <v>4.3</v>
      </c>
      <c r="N437" s="111">
        <f t="shared" si="115"/>
        <v>0</v>
      </c>
      <c r="O437" s="111">
        <f t="shared" si="115"/>
        <v>4.3</v>
      </c>
      <c r="P437" s="111">
        <f t="shared" si="115"/>
        <v>0</v>
      </c>
      <c r="Q437" s="111">
        <f t="shared" si="115"/>
        <v>4.3</v>
      </c>
      <c r="R437" s="171">
        <f t="shared" si="115"/>
        <v>3</v>
      </c>
      <c r="S437" s="171">
        <f t="shared" si="115"/>
        <v>3</v>
      </c>
    </row>
    <row r="438" spans="1:19" ht="19.5" customHeight="1">
      <c r="B438" s="20"/>
      <c r="C438" s="26" t="s">
        <v>134</v>
      </c>
      <c r="D438" s="20"/>
      <c r="E438" s="81"/>
      <c r="F438" s="81"/>
      <c r="G438" s="81"/>
      <c r="H438" s="80"/>
      <c r="I438" s="81"/>
      <c r="J438" s="81"/>
      <c r="K438" s="80"/>
      <c r="L438" s="80"/>
      <c r="M438" s="81"/>
      <c r="N438" s="81"/>
      <c r="O438" s="81"/>
      <c r="P438" s="81"/>
      <c r="Q438" s="81"/>
      <c r="R438" s="159"/>
      <c r="S438" s="145" t="s">
        <v>0</v>
      </c>
    </row>
    <row r="439" spans="1:19" ht="19.5" customHeight="1">
      <c r="A439" s="1"/>
      <c r="B439" s="410" t="s">
        <v>72</v>
      </c>
      <c r="C439" s="411"/>
      <c r="D439" s="412"/>
      <c r="E439" s="416" t="s">
        <v>95</v>
      </c>
      <c r="F439" s="417"/>
      <c r="G439" s="418"/>
      <c r="H439" s="416" t="s">
        <v>94</v>
      </c>
      <c r="I439" s="417"/>
      <c r="J439" s="418"/>
      <c r="K439" s="83" t="s">
        <v>1</v>
      </c>
      <c r="L439" s="83" t="s">
        <v>2</v>
      </c>
      <c r="M439" s="416" t="s">
        <v>93</v>
      </c>
      <c r="N439" s="417"/>
      <c r="O439" s="418"/>
      <c r="P439" s="416" t="s">
        <v>92</v>
      </c>
      <c r="Q439" s="418"/>
      <c r="R439" s="423" t="s">
        <v>65</v>
      </c>
      <c r="S439" s="424"/>
    </row>
    <row r="440" spans="1:19" ht="19.5" customHeight="1">
      <c r="A440" s="1"/>
      <c r="B440" s="413"/>
      <c r="C440" s="414"/>
      <c r="D440" s="415"/>
      <c r="E440" s="84" t="s">
        <v>4</v>
      </c>
      <c r="F440" s="84" t="s">
        <v>5</v>
      </c>
      <c r="G440" s="84" t="s">
        <v>6</v>
      </c>
      <c r="H440" s="84" t="s">
        <v>7</v>
      </c>
      <c r="I440" s="84" t="s">
        <v>8</v>
      </c>
      <c r="J440" s="84" t="s">
        <v>9</v>
      </c>
      <c r="K440" s="85" t="s">
        <v>3</v>
      </c>
      <c r="L440" s="86" t="s">
        <v>3</v>
      </c>
      <c r="M440" s="84" t="s">
        <v>10</v>
      </c>
      <c r="N440" s="84" t="s">
        <v>11</v>
      </c>
      <c r="O440" s="84" t="s">
        <v>3</v>
      </c>
      <c r="P440" s="84" t="s">
        <v>12</v>
      </c>
      <c r="Q440" s="84" t="s">
        <v>13</v>
      </c>
      <c r="R440" s="146"/>
      <c r="S440" s="147" t="s">
        <v>73</v>
      </c>
    </row>
    <row r="441" spans="1:19" ht="19.5" customHeight="1">
      <c r="A441" s="1"/>
      <c r="B441" s="15"/>
      <c r="C441" s="15" t="s">
        <v>21</v>
      </c>
      <c r="D441" s="19"/>
      <c r="E441" s="100">
        <v>1.77</v>
      </c>
      <c r="F441" s="101">
        <v>0</v>
      </c>
      <c r="G441" s="100">
        <v>1.77</v>
      </c>
      <c r="H441" s="101"/>
      <c r="I441" s="100"/>
      <c r="J441" s="101"/>
      <c r="K441" s="100">
        <v>1.77</v>
      </c>
      <c r="L441" s="101">
        <v>31</v>
      </c>
      <c r="M441" s="100">
        <v>22.5</v>
      </c>
      <c r="N441" s="101">
        <v>3.2</v>
      </c>
      <c r="O441" s="100">
        <v>25.7</v>
      </c>
      <c r="P441" s="101">
        <v>25.7</v>
      </c>
      <c r="Q441" s="100">
        <v>0</v>
      </c>
      <c r="R441" s="183">
        <v>16</v>
      </c>
      <c r="S441" s="184">
        <v>16</v>
      </c>
    </row>
    <row r="442" spans="1:19" ht="19.5" customHeight="1">
      <c r="A442" s="1"/>
      <c r="B442" s="15" t="s">
        <v>43</v>
      </c>
      <c r="C442" s="17"/>
      <c r="D442" s="18" t="s">
        <v>14</v>
      </c>
      <c r="E442" s="102">
        <v>0</v>
      </c>
      <c r="F442" s="103">
        <v>0</v>
      </c>
      <c r="G442" s="102">
        <v>0</v>
      </c>
      <c r="H442" s="103"/>
      <c r="I442" s="102"/>
      <c r="J442" s="103"/>
      <c r="K442" s="102">
        <v>0</v>
      </c>
      <c r="L442" s="103">
        <v>0</v>
      </c>
      <c r="M442" s="102">
        <v>0</v>
      </c>
      <c r="N442" s="103">
        <v>0</v>
      </c>
      <c r="O442" s="102">
        <v>0</v>
      </c>
      <c r="P442" s="103">
        <v>0</v>
      </c>
      <c r="Q442" s="102">
        <v>0</v>
      </c>
      <c r="R442" s="180">
        <v>0</v>
      </c>
      <c r="S442" s="181">
        <v>0</v>
      </c>
    </row>
    <row r="443" spans="1:19" ht="19.5" customHeight="1">
      <c r="A443" s="1"/>
      <c r="B443" s="15"/>
      <c r="C443" s="28" t="s">
        <v>53</v>
      </c>
      <c r="D443" s="19"/>
      <c r="E443" s="75">
        <f t="shared" ref="E443:S443" si="116">E441</f>
        <v>1.77</v>
      </c>
      <c r="F443" s="75">
        <f t="shared" si="116"/>
        <v>0</v>
      </c>
      <c r="G443" s="75">
        <f t="shared" si="116"/>
        <v>1.77</v>
      </c>
      <c r="H443" s="75">
        <f t="shared" si="116"/>
        <v>0</v>
      </c>
      <c r="I443" s="75">
        <f t="shared" si="116"/>
        <v>0</v>
      </c>
      <c r="J443" s="75">
        <f t="shared" si="116"/>
        <v>0</v>
      </c>
      <c r="K443" s="75">
        <f t="shared" si="116"/>
        <v>1.77</v>
      </c>
      <c r="L443" s="75">
        <f t="shared" si="116"/>
        <v>31</v>
      </c>
      <c r="M443" s="75">
        <f t="shared" si="116"/>
        <v>22.5</v>
      </c>
      <c r="N443" s="75">
        <f t="shared" si="116"/>
        <v>3.2</v>
      </c>
      <c r="O443" s="75">
        <f t="shared" si="116"/>
        <v>25.7</v>
      </c>
      <c r="P443" s="75">
        <f t="shared" si="116"/>
        <v>25.7</v>
      </c>
      <c r="Q443" s="75">
        <f t="shared" si="116"/>
        <v>0</v>
      </c>
      <c r="R443" s="153">
        <f t="shared" si="116"/>
        <v>16</v>
      </c>
      <c r="S443" s="153">
        <f t="shared" si="116"/>
        <v>16</v>
      </c>
    </row>
    <row r="444" spans="1:19" ht="19.5" customHeight="1">
      <c r="A444" s="1"/>
      <c r="B444" s="15"/>
      <c r="C444" s="13"/>
      <c r="D444" s="37" t="s">
        <v>14</v>
      </c>
      <c r="E444" s="116">
        <f t="shared" ref="E444:S444" si="117">E442</f>
        <v>0</v>
      </c>
      <c r="F444" s="116">
        <f t="shared" si="117"/>
        <v>0</v>
      </c>
      <c r="G444" s="116">
        <f t="shared" si="117"/>
        <v>0</v>
      </c>
      <c r="H444" s="116">
        <f t="shared" si="117"/>
        <v>0</v>
      </c>
      <c r="I444" s="116">
        <f t="shared" si="117"/>
        <v>0</v>
      </c>
      <c r="J444" s="116">
        <f t="shared" si="117"/>
        <v>0</v>
      </c>
      <c r="K444" s="116">
        <f t="shared" si="117"/>
        <v>0</v>
      </c>
      <c r="L444" s="116">
        <f t="shared" si="117"/>
        <v>0</v>
      </c>
      <c r="M444" s="116">
        <f t="shared" si="117"/>
        <v>0</v>
      </c>
      <c r="N444" s="116">
        <f t="shared" si="117"/>
        <v>0</v>
      </c>
      <c r="O444" s="116">
        <f t="shared" si="117"/>
        <v>0</v>
      </c>
      <c r="P444" s="116">
        <f t="shared" si="117"/>
        <v>0</v>
      </c>
      <c r="Q444" s="116">
        <f t="shared" si="117"/>
        <v>0</v>
      </c>
      <c r="R444" s="173">
        <f t="shared" si="117"/>
        <v>0</v>
      </c>
      <c r="S444" s="173">
        <f t="shared" si="117"/>
        <v>0</v>
      </c>
    </row>
    <row r="445" spans="1:19" ht="7.5" customHeight="1">
      <c r="A445" s="1"/>
      <c r="B445" s="24"/>
      <c r="C445" s="25"/>
      <c r="D445" s="25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155"/>
      <c r="S445" s="164"/>
    </row>
    <row r="446" spans="1:19" ht="19.5" customHeight="1">
      <c r="A446" s="1"/>
      <c r="B446" s="29"/>
      <c r="C446" s="28" t="s">
        <v>58</v>
      </c>
      <c r="D446" s="19"/>
      <c r="E446" s="108">
        <f t="shared" ref="E446:S446" si="118">E443</f>
        <v>1.77</v>
      </c>
      <c r="F446" s="108">
        <f t="shared" si="118"/>
        <v>0</v>
      </c>
      <c r="G446" s="108">
        <f t="shared" si="118"/>
        <v>1.77</v>
      </c>
      <c r="H446" s="108">
        <f t="shared" si="118"/>
        <v>0</v>
      </c>
      <c r="I446" s="108">
        <f t="shared" si="118"/>
        <v>0</v>
      </c>
      <c r="J446" s="108">
        <f t="shared" si="118"/>
        <v>0</v>
      </c>
      <c r="K446" s="108">
        <f t="shared" si="118"/>
        <v>1.77</v>
      </c>
      <c r="L446" s="108">
        <f t="shared" si="118"/>
        <v>31</v>
      </c>
      <c r="M446" s="108">
        <f t="shared" si="118"/>
        <v>22.5</v>
      </c>
      <c r="N446" s="108">
        <f t="shared" si="118"/>
        <v>3.2</v>
      </c>
      <c r="O446" s="108">
        <f t="shared" si="118"/>
        <v>25.7</v>
      </c>
      <c r="P446" s="108">
        <f t="shared" si="118"/>
        <v>25.7</v>
      </c>
      <c r="Q446" s="108">
        <f t="shared" si="118"/>
        <v>0</v>
      </c>
      <c r="R446" s="166">
        <f t="shared" si="118"/>
        <v>16</v>
      </c>
      <c r="S446" s="166">
        <f t="shared" si="118"/>
        <v>16</v>
      </c>
    </row>
    <row r="447" spans="1:19" ht="19.5" customHeight="1">
      <c r="A447" s="1"/>
      <c r="B447" s="17"/>
      <c r="C447" s="20"/>
      <c r="D447" s="21" t="s">
        <v>14</v>
      </c>
      <c r="E447" s="76">
        <f t="shared" ref="E447:S447" si="119">E444</f>
        <v>0</v>
      </c>
      <c r="F447" s="76">
        <f t="shared" si="119"/>
        <v>0</v>
      </c>
      <c r="G447" s="76">
        <f t="shared" si="119"/>
        <v>0</v>
      </c>
      <c r="H447" s="76">
        <f t="shared" si="119"/>
        <v>0</v>
      </c>
      <c r="I447" s="76">
        <f t="shared" si="119"/>
        <v>0</v>
      </c>
      <c r="J447" s="76">
        <f t="shared" si="119"/>
        <v>0</v>
      </c>
      <c r="K447" s="76">
        <f t="shared" si="119"/>
        <v>0</v>
      </c>
      <c r="L447" s="76">
        <f t="shared" si="119"/>
        <v>0</v>
      </c>
      <c r="M447" s="76">
        <f t="shared" si="119"/>
        <v>0</v>
      </c>
      <c r="N447" s="76">
        <f t="shared" si="119"/>
        <v>0</v>
      </c>
      <c r="O447" s="76">
        <f t="shared" si="119"/>
        <v>0</v>
      </c>
      <c r="P447" s="76">
        <f t="shared" si="119"/>
        <v>0</v>
      </c>
      <c r="Q447" s="76">
        <f t="shared" si="119"/>
        <v>0</v>
      </c>
      <c r="R447" s="154">
        <f t="shared" si="119"/>
        <v>0</v>
      </c>
      <c r="S447" s="154">
        <f t="shared" si="119"/>
        <v>0</v>
      </c>
    </row>
    <row r="448" spans="1:19" ht="19.5" customHeight="1">
      <c r="A448" s="1"/>
      <c r="B448" s="20"/>
      <c r="C448" s="26" t="s">
        <v>84</v>
      </c>
      <c r="D448" s="20"/>
      <c r="E448" s="81"/>
      <c r="F448" s="81"/>
      <c r="G448" s="81"/>
      <c r="H448" s="80"/>
      <c r="I448" s="81"/>
      <c r="J448" s="81"/>
      <c r="K448" s="80"/>
      <c r="L448" s="80"/>
      <c r="M448" s="81"/>
      <c r="N448" s="81"/>
      <c r="O448" s="81"/>
      <c r="P448" s="81"/>
      <c r="Q448" s="81"/>
      <c r="R448" s="159"/>
      <c r="S448" s="145" t="s">
        <v>0</v>
      </c>
    </row>
    <row r="449" spans="1:19" ht="19.5" customHeight="1">
      <c r="A449" s="1"/>
      <c r="B449" s="410" t="s">
        <v>72</v>
      </c>
      <c r="C449" s="411"/>
      <c r="D449" s="412"/>
      <c r="E449" s="416" t="s">
        <v>95</v>
      </c>
      <c r="F449" s="417"/>
      <c r="G449" s="418"/>
      <c r="H449" s="416" t="s">
        <v>94</v>
      </c>
      <c r="I449" s="417"/>
      <c r="J449" s="418"/>
      <c r="K449" s="83" t="s">
        <v>1</v>
      </c>
      <c r="L449" s="83" t="s">
        <v>2</v>
      </c>
      <c r="M449" s="416" t="s">
        <v>93</v>
      </c>
      <c r="N449" s="417"/>
      <c r="O449" s="418"/>
      <c r="P449" s="416" t="s">
        <v>92</v>
      </c>
      <c r="Q449" s="418"/>
      <c r="R449" s="423" t="s">
        <v>65</v>
      </c>
      <c r="S449" s="424"/>
    </row>
    <row r="450" spans="1:19" ht="19.5" customHeight="1">
      <c r="A450" s="1"/>
      <c r="B450" s="413"/>
      <c r="C450" s="414"/>
      <c r="D450" s="415"/>
      <c r="E450" s="84" t="s">
        <v>4</v>
      </c>
      <c r="F450" s="84" t="s">
        <v>5</v>
      </c>
      <c r="G450" s="84" t="s">
        <v>6</v>
      </c>
      <c r="H450" s="84" t="s">
        <v>7</v>
      </c>
      <c r="I450" s="84" t="s">
        <v>8</v>
      </c>
      <c r="J450" s="84" t="s">
        <v>9</v>
      </c>
      <c r="K450" s="85" t="s">
        <v>3</v>
      </c>
      <c r="L450" s="86" t="s">
        <v>3</v>
      </c>
      <c r="M450" s="84" t="s">
        <v>10</v>
      </c>
      <c r="N450" s="84" t="s">
        <v>11</v>
      </c>
      <c r="O450" s="84" t="s">
        <v>3</v>
      </c>
      <c r="P450" s="84" t="s">
        <v>12</v>
      </c>
      <c r="Q450" s="84" t="s">
        <v>13</v>
      </c>
      <c r="R450" s="146"/>
      <c r="S450" s="147" t="s">
        <v>73</v>
      </c>
    </row>
    <row r="451" spans="1:19" ht="19.5" customHeight="1">
      <c r="A451" s="1"/>
      <c r="B451" s="52"/>
      <c r="C451" s="41" t="s">
        <v>18</v>
      </c>
      <c r="D451" s="53"/>
      <c r="E451" s="125">
        <v>0.5</v>
      </c>
      <c r="F451" s="126">
        <v>0.2</v>
      </c>
      <c r="G451" s="125">
        <v>0.7</v>
      </c>
      <c r="H451" s="126">
        <v>0</v>
      </c>
      <c r="I451" s="125">
        <v>0</v>
      </c>
      <c r="J451" s="126">
        <v>0</v>
      </c>
      <c r="K451" s="125">
        <v>0.7</v>
      </c>
      <c r="L451" s="126">
        <v>4.5</v>
      </c>
      <c r="M451" s="125">
        <v>4.5</v>
      </c>
      <c r="N451" s="126">
        <v>0</v>
      </c>
      <c r="O451" s="125">
        <v>4.5</v>
      </c>
      <c r="P451" s="126">
        <v>4.5</v>
      </c>
      <c r="Q451" s="125">
        <v>0</v>
      </c>
      <c r="R451" s="191">
        <v>5</v>
      </c>
      <c r="S451" s="192">
        <v>5</v>
      </c>
    </row>
    <row r="452" spans="1:19" ht="19.5" customHeight="1">
      <c r="A452" s="1"/>
      <c r="B452" s="54" t="s">
        <v>42</v>
      </c>
      <c r="C452" s="55"/>
      <c r="D452" s="18" t="s">
        <v>14</v>
      </c>
      <c r="E452" s="102">
        <v>0.1</v>
      </c>
      <c r="F452" s="103">
        <v>0.1</v>
      </c>
      <c r="G452" s="102">
        <v>0.2</v>
      </c>
      <c r="H452" s="103">
        <v>0</v>
      </c>
      <c r="I452" s="102">
        <v>0</v>
      </c>
      <c r="J452" s="103">
        <v>0</v>
      </c>
      <c r="K452" s="102">
        <v>0.2</v>
      </c>
      <c r="L452" s="103">
        <v>0.5</v>
      </c>
      <c r="M452" s="102">
        <v>0.5</v>
      </c>
      <c r="N452" s="103">
        <v>0</v>
      </c>
      <c r="O452" s="102">
        <v>0.5</v>
      </c>
      <c r="P452" s="103">
        <v>0.5</v>
      </c>
      <c r="Q452" s="102">
        <v>0</v>
      </c>
      <c r="R452" s="180">
        <v>2</v>
      </c>
      <c r="S452" s="181">
        <v>2</v>
      </c>
    </row>
    <row r="453" spans="1:19" ht="19.5" customHeight="1">
      <c r="A453" s="1"/>
      <c r="B453" s="54"/>
      <c r="C453" s="41" t="s">
        <v>20</v>
      </c>
      <c r="D453" s="53"/>
      <c r="E453" s="125"/>
      <c r="F453" s="126">
        <v>0.2</v>
      </c>
      <c r="G453" s="125">
        <v>0.2</v>
      </c>
      <c r="H453" s="126"/>
      <c r="I453" s="125"/>
      <c r="J453" s="126">
        <v>0</v>
      </c>
      <c r="K453" s="125">
        <v>0.2</v>
      </c>
      <c r="L453" s="126">
        <v>1</v>
      </c>
      <c r="M453" s="125">
        <v>1</v>
      </c>
      <c r="N453" s="126"/>
      <c r="O453" s="125">
        <v>1</v>
      </c>
      <c r="P453" s="126">
        <v>1</v>
      </c>
      <c r="Q453" s="125"/>
      <c r="R453" s="191">
        <v>3</v>
      </c>
      <c r="S453" s="192">
        <v>3</v>
      </c>
    </row>
    <row r="454" spans="1:19" ht="19.5" customHeight="1">
      <c r="A454" s="1"/>
      <c r="B454" s="54"/>
      <c r="C454" s="55"/>
      <c r="D454" s="18" t="s">
        <v>14</v>
      </c>
      <c r="E454" s="102"/>
      <c r="F454" s="103"/>
      <c r="G454" s="102">
        <v>0</v>
      </c>
      <c r="H454" s="103"/>
      <c r="I454" s="102"/>
      <c r="J454" s="103">
        <v>0</v>
      </c>
      <c r="K454" s="102">
        <v>0</v>
      </c>
      <c r="L454" s="103"/>
      <c r="M454" s="102"/>
      <c r="N454" s="103"/>
      <c r="O454" s="102">
        <v>0</v>
      </c>
      <c r="P454" s="103"/>
      <c r="Q454" s="102"/>
      <c r="R454" s="180"/>
      <c r="S454" s="181"/>
    </row>
    <row r="455" spans="1:19" ht="19.5" customHeight="1">
      <c r="A455" s="1"/>
      <c r="B455" s="54"/>
      <c r="C455" s="56" t="s">
        <v>53</v>
      </c>
      <c r="D455" s="53"/>
      <c r="E455" s="123">
        <f t="shared" ref="E455:S455" si="120">E453+E451</f>
        <v>0.5</v>
      </c>
      <c r="F455" s="123">
        <f t="shared" si="120"/>
        <v>0.4</v>
      </c>
      <c r="G455" s="123">
        <f t="shared" si="120"/>
        <v>0.89999999999999991</v>
      </c>
      <c r="H455" s="123">
        <f t="shared" si="120"/>
        <v>0</v>
      </c>
      <c r="I455" s="123">
        <f t="shared" si="120"/>
        <v>0</v>
      </c>
      <c r="J455" s="123">
        <f t="shared" si="120"/>
        <v>0</v>
      </c>
      <c r="K455" s="123">
        <f t="shared" si="120"/>
        <v>0.89999999999999991</v>
      </c>
      <c r="L455" s="123">
        <f t="shared" si="120"/>
        <v>5.5</v>
      </c>
      <c r="M455" s="123">
        <f t="shared" si="120"/>
        <v>5.5</v>
      </c>
      <c r="N455" s="123">
        <f t="shared" si="120"/>
        <v>0</v>
      </c>
      <c r="O455" s="123">
        <f t="shared" si="120"/>
        <v>5.5</v>
      </c>
      <c r="P455" s="123">
        <f t="shared" si="120"/>
        <v>5.5</v>
      </c>
      <c r="Q455" s="123">
        <f t="shared" si="120"/>
        <v>0</v>
      </c>
      <c r="R455" s="187">
        <f t="shared" si="120"/>
        <v>8</v>
      </c>
      <c r="S455" s="188">
        <f t="shared" si="120"/>
        <v>8</v>
      </c>
    </row>
    <row r="456" spans="1:19" ht="19.5" customHeight="1">
      <c r="A456" s="1"/>
      <c r="B456" s="57"/>
      <c r="C456" s="53"/>
      <c r="D456" s="37" t="s">
        <v>14</v>
      </c>
      <c r="E456" s="124">
        <f t="shared" ref="E456:S456" si="121">E452+E454</f>
        <v>0.1</v>
      </c>
      <c r="F456" s="124">
        <f t="shared" si="121"/>
        <v>0.1</v>
      </c>
      <c r="G456" s="124">
        <f t="shared" si="121"/>
        <v>0.2</v>
      </c>
      <c r="H456" s="124">
        <f t="shared" si="121"/>
        <v>0</v>
      </c>
      <c r="I456" s="124">
        <f t="shared" si="121"/>
        <v>0</v>
      </c>
      <c r="J456" s="124">
        <f t="shared" si="121"/>
        <v>0</v>
      </c>
      <c r="K456" s="124">
        <f t="shared" si="121"/>
        <v>0.2</v>
      </c>
      <c r="L456" s="124">
        <f t="shared" si="121"/>
        <v>0.5</v>
      </c>
      <c r="M456" s="124">
        <f t="shared" si="121"/>
        <v>0.5</v>
      </c>
      <c r="N456" s="124">
        <f t="shared" si="121"/>
        <v>0</v>
      </c>
      <c r="O456" s="124">
        <f t="shared" si="121"/>
        <v>0.5</v>
      </c>
      <c r="P456" s="124">
        <f t="shared" si="121"/>
        <v>0.5</v>
      </c>
      <c r="Q456" s="124">
        <f t="shared" si="121"/>
        <v>0</v>
      </c>
      <c r="R456" s="189">
        <f t="shared" si="121"/>
        <v>2</v>
      </c>
      <c r="S456" s="190">
        <f t="shared" si="121"/>
        <v>2</v>
      </c>
    </row>
    <row r="457" spans="1:19" ht="19.5" customHeight="1">
      <c r="A457" s="1"/>
      <c r="B457" s="15"/>
      <c r="C457" s="15" t="s">
        <v>21</v>
      </c>
      <c r="D457" s="19"/>
      <c r="E457" s="125">
        <v>4.55</v>
      </c>
      <c r="F457" s="126">
        <v>0.5</v>
      </c>
      <c r="G457" s="125">
        <v>5.05</v>
      </c>
      <c r="H457" s="126">
        <v>0</v>
      </c>
      <c r="I457" s="125">
        <v>0</v>
      </c>
      <c r="J457" s="126">
        <v>0</v>
      </c>
      <c r="K457" s="125">
        <v>5.05</v>
      </c>
      <c r="L457" s="126">
        <v>66</v>
      </c>
      <c r="M457" s="125">
        <v>49.3</v>
      </c>
      <c r="N457" s="126">
        <v>0</v>
      </c>
      <c r="O457" s="125">
        <v>49.3</v>
      </c>
      <c r="P457" s="126">
        <v>49.3</v>
      </c>
      <c r="Q457" s="125">
        <v>0</v>
      </c>
      <c r="R457" s="191">
        <v>32</v>
      </c>
      <c r="S457" s="192">
        <v>32</v>
      </c>
    </row>
    <row r="458" spans="1:19" ht="19.5" customHeight="1">
      <c r="A458" s="1"/>
      <c r="B458" s="15" t="s">
        <v>43</v>
      </c>
      <c r="C458" s="17"/>
      <c r="D458" s="18" t="s">
        <v>14</v>
      </c>
      <c r="E458" s="102">
        <v>1.22</v>
      </c>
      <c r="F458" s="103">
        <v>0</v>
      </c>
      <c r="G458" s="102">
        <v>1.22</v>
      </c>
      <c r="H458" s="103">
        <v>0</v>
      </c>
      <c r="I458" s="102">
        <v>0</v>
      </c>
      <c r="J458" s="103">
        <v>0</v>
      </c>
      <c r="K458" s="102">
        <v>1.22</v>
      </c>
      <c r="L458" s="103">
        <v>17</v>
      </c>
      <c r="M458" s="102">
        <v>8</v>
      </c>
      <c r="N458" s="103">
        <v>0</v>
      </c>
      <c r="O458" s="102">
        <v>8</v>
      </c>
      <c r="P458" s="103">
        <v>8</v>
      </c>
      <c r="Q458" s="102">
        <v>0</v>
      </c>
      <c r="R458" s="180">
        <v>6</v>
      </c>
      <c r="S458" s="181">
        <v>6</v>
      </c>
    </row>
    <row r="459" spans="1:19" ht="19.5" customHeight="1">
      <c r="A459" s="1"/>
      <c r="B459" s="15"/>
      <c r="C459" s="28" t="s">
        <v>53</v>
      </c>
      <c r="D459" s="19"/>
      <c r="E459" s="75">
        <f t="shared" ref="E459:S459" si="122">E457</f>
        <v>4.55</v>
      </c>
      <c r="F459" s="75">
        <f t="shared" si="122"/>
        <v>0.5</v>
      </c>
      <c r="G459" s="75">
        <f t="shared" si="122"/>
        <v>5.05</v>
      </c>
      <c r="H459" s="75">
        <f t="shared" si="122"/>
        <v>0</v>
      </c>
      <c r="I459" s="75">
        <f t="shared" si="122"/>
        <v>0</v>
      </c>
      <c r="J459" s="75">
        <f t="shared" si="122"/>
        <v>0</v>
      </c>
      <c r="K459" s="75">
        <f t="shared" si="122"/>
        <v>5.05</v>
      </c>
      <c r="L459" s="75">
        <f t="shared" si="122"/>
        <v>66</v>
      </c>
      <c r="M459" s="75">
        <f t="shared" si="122"/>
        <v>49.3</v>
      </c>
      <c r="N459" s="75">
        <f t="shared" si="122"/>
        <v>0</v>
      </c>
      <c r="O459" s="75">
        <f t="shared" si="122"/>
        <v>49.3</v>
      </c>
      <c r="P459" s="75">
        <f t="shared" si="122"/>
        <v>49.3</v>
      </c>
      <c r="Q459" s="75">
        <f t="shared" si="122"/>
        <v>0</v>
      </c>
      <c r="R459" s="153">
        <f t="shared" si="122"/>
        <v>32</v>
      </c>
      <c r="S459" s="153">
        <f t="shared" si="122"/>
        <v>32</v>
      </c>
    </row>
    <row r="460" spans="1:19" ht="19.5" customHeight="1">
      <c r="A460" s="1"/>
      <c r="B460" s="17"/>
      <c r="C460" s="20"/>
      <c r="D460" s="21" t="s">
        <v>14</v>
      </c>
      <c r="E460" s="76">
        <f t="shared" ref="E460:S460" si="123">E458</f>
        <v>1.22</v>
      </c>
      <c r="F460" s="76">
        <f t="shared" si="123"/>
        <v>0</v>
      </c>
      <c r="G460" s="76">
        <f t="shared" si="123"/>
        <v>1.22</v>
      </c>
      <c r="H460" s="76">
        <f t="shared" si="123"/>
        <v>0</v>
      </c>
      <c r="I460" s="76">
        <f t="shared" si="123"/>
        <v>0</v>
      </c>
      <c r="J460" s="76">
        <f t="shared" si="123"/>
        <v>0</v>
      </c>
      <c r="K460" s="76">
        <f t="shared" si="123"/>
        <v>1.22</v>
      </c>
      <c r="L460" s="76">
        <f t="shared" si="123"/>
        <v>17</v>
      </c>
      <c r="M460" s="76">
        <f t="shared" si="123"/>
        <v>8</v>
      </c>
      <c r="N460" s="76">
        <f t="shared" si="123"/>
        <v>0</v>
      </c>
      <c r="O460" s="76">
        <f t="shared" si="123"/>
        <v>8</v>
      </c>
      <c r="P460" s="76">
        <f t="shared" si="123"/>
        <v>8</v>
      </c>
      <c r="Q460" s="76">
        <f t="shared" si="123"/>
        <v>0</v>
      </c>
      <c r="R460" s="154">
        <f t="shared" si="123"/>
        <v>6</v>
      </c>
      <c r="S460" s="154">
        <f t="shared" si="123"/>
        <v>6</v>
      </c>
    </row>
    <row r="461" spans="1:19" ht="19.5" customHeight="1">
      <c r="A461" s="1"/>
      <c r="B461" s="15"/>
      <c r="C461" s="15" t="s">
        <v>153</v>
      </c>
      <c r="D461" s="19"/>
      <c r="E461" s="246">
        <v>0.3</v>
      </c>
      <c r="F461" s="243"/>
      <c r="G461" s="246">
        <f t="shared" ref="G461:G462" si="124">E461+F461</f>
        <v>0.3</v>
      </c>
      <c r="H461" s="243"/>
      <c r="I461" s="246"/>
      <c r="J461" s="243">
        <f t="shared" ref="J461:J462" si="125">H461+I461</f>
        <v>0</v>
      </c>
      <c r="K461" s="246">
        <f t="shared" ref="K461:K462" si="126">G461+J461</f>
        <v>0.3</v>
      </c>
      <c r="L461" s="243">
        <v>9</v>
      </c>
      <c r="M461" s="246">
        <v>9</v>
      </c>
      <c r="N461" s="243"/>
      <c r="O461" s="246">
        <f t="shared" ref="O461:O462" si="127">M461+N461</f>
        <v>9</v>
      </c>
      <c r="P461" s="243">
        <v>9</v>
      </c>
      <c r="Q461" s="246"/>
      <c r="R461" s="246">
        <v>4</v>
      </c>
      <c r="S461" s="331">
        <v>4</v>
      </c>
    </row>
    <row r="462" spans="1:19" ht="19.5" customHeight="1">
      <c r="A462" s="1"/>
      <c r="B462" s="15" t="s">
        <v>152</v>
      </c>
      <c r="C462" s="17"/>
      <c r="D462" s="18" t="s">
        <v>14</v>
      </c>
      <c r="E462" s="255"/>
      <c r="F462" s="254"/>
      <c r="G462" s="255">
        <f t="shared" si="124"/>
        <v>0</v>
      </c>
      <c r="H462" s="254"/>
      <c r="I462" s="255"/>
      <c r="J462" s="254">
        <f t="shared" si="125"/>
        <v>0</v>
      </c>
      <c r="K462" s="255">
        <f t="shared" si="126"/>
        <v>0</v>
      </c>
      <c r="L462" s="254"/>
      <c r="M462" s="255"/>
      <c r="N462" s="254"/>
      <c r="O462" s="255">
        <f t="shared" si="127"/>
        <v>0</v>
      </c>
      <c r="P462" s="254"/>
      <c r="Q462" s="255"/>
      <c r="R462" s="255"/>
      <c r="S462" s="332"/>
    </row>
    <row r="463" spans="1:19" ht="19.5" customHeight="1">
      <c r="A463" s="1"/>
      <c r="B463" s="15"/>
      <c r="C463" s="28" t="s">
        <v>53</v>
      </c>
      <c r="D463" s="19"/>
      <c r="E463" s="75">
        <f t="shared" ref="E463:S463" si="128">E461</f>
        <v>0.3</v>
      </c>
      <c r="F463" s="75">
        <f t="shared" si="128"/>
        <v>0</v>
      </c>
      <c r="G463" s="75">
        <f t="shared" si="128"/>
        <v>0.3</v>
      </c>
      <c r="H463" s="75">
        <f t="shared" si="128"/>
        <v>0</v>
      </c>
      <c r="I463" s="75">
        <f t="shared" si="128"/>
        <v>0</v>
      </c>
      <c r="J463" s="75">
        <f t="shared" si="128"/>
        <v>0</v>
      </c>
      <c r="K463" s="75">
        <f t="shared" si="128"/>
        <v>0.3</v>
      </c>
      <c r="L463" s="75">
        <f t="shared" si="128"/>
        <v>9</v>
      </c>
      <c r="M463" s="75">
        <f t="shared" si="128"/>
        <v>9</v>
      </c>
      <c r="N463" s="75">
        <f t="shared" si="128"/>
        <v>0</v>
      </c>
      <c r="O463" s="75">
        <f t="shared" si="128"/>
        <v>9</v>
      </c>
      <c r="P463" s="75">
        <f t="shared" si="128"/>
        <v>9</v>
      </c>
      <c r="Q463" s="75">
        <f t="shared" si="128"/>
        <v>0</v>
      </c>
      <c r="R463" s="153">
        <f t="shared" si="128"/>
        <v>4</v>
      </c>
      <c r="S463" s="153">
        <f t="shared" si="128"/>
        <v>4</v>
      </c>
    </row>
    <row r="464" spans="1:19" ht="19.5" customHeight="1">
      <c r="A464" s="1"/>
      <c r="B464" s="17"/>
      <c r="C464" s="20"/>
      <c r="D464" s="21" t="s">
        <v>14</v>
      </c>
      <c r="E464" s="76">
        <f t="shared" ref="E464:S464" si="129">E462</f>
        <v>0</v>
      </c>
      <c r="F464" s="76">
        <f t="shared" si="129"/>
        <v>0</v>
      </c>
      <c r="G464" s="76">
        <f t="shared" si="129"/>
        <v>0</v>
      </c>
      <c r="H464" s="76">
        <f t="shared" si="129"/>
        <v>0</v>
      </c>
      <c r="I464" s="76">
        <f t="shared" si="129"/>
        <v>0</v>
      </c>
      <c r="J464" s="76">
        <f t="shared" si="129"/>
        <v>0</v>
      </c>
      <c r="K464" s="76">
        <f t="shared" si="129"/>
        <v>0</v>
      </c>
      <c r="L464" s="76">
        <f t="shared" si="129"/>
        <v>0</v>
      </c>
      <c r="M464" s="76">
        <f t="shared" si="129"/>
        <v>0</v>
      </c>
      <c r="N464" s="76">
        <f t="shared" si="129"/>
        <v>0</v>
      </c>
      <c r="O464" s="76">
        <f t="shared" si="129"/>
        <v>0</v>
      </c>
      <c r="P464" s="76">
        <f t="shared" si="129"/>
        <v>0</v>
      </c>
      <c r="Q464" s="76">
        <f t="shared" si="129"/>
        <v>0</v>
      </c>
      <c r="R464" s="154">
        <f t="shared" si="129"/>
        <v>0</v>
      </c>
      <c r="S464" s="154">
        <f t="shared" si="129"/>
        <v>0</v>
      </c>
    </row>
    <row r="465" spans="1:19" ht="19.5" customHeight="1">
      <c r="A465" s="1"/>
      <c r="B465" s="15"/>
      <c r="C465" s="15" t="s">
        <v>59</v>
      </c>
      <c r="D465" s="19"/>
      <c r="E465" s="125">
        <v>0.1</v>
      </c>
      <c r="F465" s="126"/>
      <c r="G465" s="125">
        <v>0.1</v>
      </c>
      <c r="H465" s="126"/>
      <c r="I465" s="125"/>
      <c r="J465" s="126">
        <v>0</v>
      </c>
      <c r="K465" s="125">
        <v>0.1</v>
      </c>
      <c r="L465" s="126">
        <v>1.5</v>
      </c>
      <c r="M465" s="125">
        <v>1.5</v>
      </c>
      <c r="N465" s="126"/>
      <c r="O465" s="125">
        <v>1.5</v>
      </c>
      <c r="P465" s="126">
        <v>1.5</v>
      </c>
      <c r="Q465" s="125"/>
      <c r="R465" s="191">
        <v>1</v>
      </c>
      <c r="S465" s="192">
        <v>1</v>
      </c>
    </row>
    <row r="466" spans="1:19" ht="19.5" customHeight="1">
      <c r="A466" s="1"/>
      <c r="B466" s="15"/>
      <c r="C466" s="17"/>
      <c r="D466" s="18" t="s">
        <v>14</v>
      </c>
      <c r="E466" s="102">
        <v>0.1</v>
      </c>
      <c r="F466" s="103"/>
      <c r="G466" s="102">
        <v>0.1</v>
      </c>
      <c r="H466" s="103"/>
      <c r="I466" s="102"/>
      <c r="J466" s="103">
        <v>0</v>
      </c>
      <c r="K466" s="102">
        <v>0.1</v>
      </c>
      <c r="L466" s="103">
        <v>1.5</v>
      </c>
      <c r="M466" s="102">
        <v>1.5</v>
      </c>
      <c r="N466" s="103"/>
      <c r="O466" s="102">
        <v>1.5</v>
      </c>
      <c r="P466" s="103">
        <v>1.5</v>
      </c>
      <c r="Q466" s="102"/>
      <c r="R466" s="180">
        <v>1</v>
      </c>
      <c r="S466" s="181">
        <v>1</v>
      </c>
    </row>
    <row r="467" spans="1:19" ht="19.5" customHeight="1">
      <c r="A467" s="1"/>
      <c r="B467" s="15"/>
      <c r="C467" s="15" t="s">
        <v>76</v>
      </c>
      <c r="D467" s="19"/>
      <c r="E467" s="362">
        <v>0.2</v>
      </c>
      <c r="F467" s="363"/>
      <c r="G467" s="362">
        <v>0.2</v>
      </c>
      <c r="H467" s="363"/>
      <c r="I467" s="362"/>
      <c r="J467" s="363">
        <v>0</v>
      </c>
      <c r="K467" s="362">
        <v>0.2</v>
      </c>
      <c r="L467" s="364">
        <v>2.2000000000000002</v>
      </c>
      <c r="M467" s="365">
        <v>2.2000000000000002</v>
      </c>
      <c r="N467" s="363"/>
      <c r="O467" s="365">
        <v>2.2000000000000002</v>
      </c>
      <c r="P467" s="364">
        <v>2.2000000000000002</v>
      </c>
      <c r="Q467" s="362"/>
      <c r="R467" s="366">
        <v>1</v>
      </c>
      <c r="S467" s="367">
        <v>1</v>
      </c>
    </row>
    <row r="468" spans="1:19" ht="19.5" customHeight="1">
      <c r="A468" s="1"/>
      <c r="B468" s="15" t="s">
        <v>49</v>
      </c>
      <c r="C468" s="17"/>
      <c r="D468" s="18" t="s">
        <v>14</v>
      </c>
      <c r="E468" s="221">
        <v>0.2</v>
      </c>
      <c r="F468" s="220"/>
      <c r="G468" s="221">
        <v>0.2</v>
      </c>
      <c r="H468" s="220"/>
      <c r="I468" s="221"/>
      <c r="J468" s="220">
        <v>0</v>
      </c>
      <c r="K468" s="221">
        <v>0.2</v>
      </c>
      <c r="L468" s="220">
        <v>2.2000000000000002</v>
      </c>
      <c r="M468" s="221">
        <v>2.2000000000000002</v>
      </c>
      <c r="N468" s="220"/>
      <c r="O468" s="221">
        <v>2.2000000000000002</v>
      </c>
      <c r="P468" s="220">
        <v>2.2000000000000002</v>
      </c>
      <c r="Q468" s="221"/>
      <c r="R468" s="223">
        <v>1</v>
      </c>
      <c r="S468" s="358">
        <v>1</v>
      </c>
    </row>
    <row r="469" spans="1:19" ht="19.5" customHeight="1">
      <c r="A469" s="1"/>
      <c r="B469" s="15"/>
      <c r="C469" s="28" t="s">
        <v>53</v>
      </c>
      <c r="D469" s="19"/>
      <c r="E469" s="75">
        <f t="shared" ref="E469:S469" si="130">E465+E467</f>
        <v>0.30000000000000004</v>
      </c>
      <c r="F469" s="75">
        <f t="shared" si="130"/>
        <v>0</v>
      </c>
      <c r="G469" s="75">
        <f t="shared" si="130"/>
        <v>0.30000000000000004</v>
      </c>
      <c r="H469" s="75">
        <f t="shared" si="130"/>
        <v>0</v>
      </c>
      <c r="I469" s="75">
        <f t="shared" si="130"/>
        <v>0</v>
      </c>
      <c r="J469" s="75">
        <f t="shared" si="130"/>
        <v>0</v>
      </c>
      <c r="K469" s="75">
        <f t="shared" si="130"/>
        <v>0.30000000000000004</v>
      </c>
      <c r="L469" s="75">
        <f t="shared" si="130"/>
        <v>3.7</v>
      </c>
      <c r="M469" s="75">
        <f t="shared" si="130"/>
        <v>3.7</v>
      </c>
      <c r="N469" s="75">
        <f t="shared" si="130"/>
        <v>0</v>
      </c>
      <c r="O469" s="75">
        <f t="shared" si="130"/>
        <v>3.7</v>
      </c>
      <c r="P469" s="75">
        <f t="shared" si="130"/>
        <v>3.7</v>
      </c>
      <c r="Q469" s="75">
        <f t="shared" si="130"/>
        <v>0</v>
      </c>
      <c r="R469" s="153">
        <f t="shared" si="130"/>
        <v>2</v>
      </c>
      <c r="S469" s="153">
        <f t="shared" si="130"/>
        <v>2</v>
      </c>
    </row>
    <row r="470" spans="1:19" ht="19.5" customHeight="1">
      <c r="A470" s="1"/>
      <c r="B470" s="17"/>
      <c r="C470" s="20"/>
      <c r="D470" s="21" t="s">
        <v>14</v>
      </c>
      <c r="E470" s="76">
        <f t="shared" ref="E470:S470" si="131">E466+E468</f>
        <v>0.30000000000000004</v>
      </c>
      <c r="F470" s="76">
        <f t="shared" si="131"/>
        <v>0</v>
      </c>
      <c r="G470" s="76">
        <f t="shared" si="131"/>
        <v>0.30000000000000004</v>
      </c>
      <c r="H470" s="76">
        <f t="shared" si="131"/>
        <v>0</v>
      </c>
      <c r="I470" s="76">
        <f t="shared" si="131"/>
        <v>0</v>
      </c>
      <c r="J470" s="76">
        <f t="shared" si="131"/>
        <v>0</v>
      </c>
      <c r="K470" s="76">
        <f t="shared" si="131"/>
        <v>0.30000000000000004</v>
      </c>
      <c r="L470" s="76">
        <f t="shared" si="131"/>
        <v>3.7</v>
      </c>
      <c r="M470" s="76">
        <f t="shared" si="131"/>
        <v>3.7</v>
      </c>
      <c r="N470" s="76">
        <f t="shared" si="131"/>
        <v>0</v>
      </c>
      <c r="O470" s="76">
        <f t="shared" si="131"/>
        <v>3.7</v>
      </c>
      <c r="P470" s="76">
        <f t="shared" si="131"/>
        <v>3.7</v>
      </c>
      <c r="Q470" s="76">
        <f t="shared" si="131"/>
        <v>0</v>
      </c>
      <c r="R470" s="154">
        <f t="shared" si="131"/>
        <v>2</v>
      </c>
      <c r="S470" s="154">
        <f t="shared" si="131"/>
        <v>2</v>
      </c>
    </row>
    <row r="471" spans="1:19" ht="5.25" customHeight="1">
      <c r="A471" s="1"/>
      <c r="B471" s="24"/>
      <c r="C471" s="25"/>
      <c r="D471" s="25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155"/>
      <c r="S471" s="164"/>
    </row>
    <row r="472" spans="1:19" ht="19.5" customHeight="1">
      <c r="A472" s="1"/>
      <c r="B472" s="29"/>
      <c r="C472" s="28" t="s">
        <v>58</v>
      </c>
      <c r="D472" s="19"/>
      <c r="E472" s="108">
        <f>E455+E459+E469+E463</f>
        <v>5.6499999999999995</v>
      </c>
      <c r="F472" s="108">
        <f t="shared" ref="F472:S472" si="132">F455+F459+F469+F463</f>
        <v>0.9</v>
      </c>
      <c r="G472" s="108">
        <f t="shared" si="132"/>
        <v>6.5499999999999989</v>
      </c>
      <c r="H472" s="108">
        <f t="shared" si="132"/>
        <v>0</v>
      </c>
      <c r="I472" s="108">
        <f t="shared" si="132"/>
        <v>0</v>
      </c>
      <c r="J472" s="108">
        <f t="shared" si="132"/>
        <v>0</v>
      </c>
      <c r="K472" s="108">
        <f t="shared" si="132"/>
        <v>6.5499999999999989</v>
      </c>
      <c r="L472" s="108">
        <f t="shared" si="132"/>
        <v>84.2</v>
      </c>
      <c r="M472" s="108">
        <f t="shared" si="132"/>
        <v>67.5</v>
      </c>
      <c r="N472" s="108">
        <f t="shared" si="132"/>
        <v>0</v>
      </c>
      <c r="O472" s="108">
        <f t="shared" si="132"/>
        <v>67.5</v>
      </c>
      <c r="P472" s="108">
        <f t="shared" si="132"/>
        <v>67.5</v>
      </c>
      <c r="Q472" s="108">
        <f t="shared" si="132"/>
        <v>0</v>
      </c>
      <c r="R472" s="108">
        <f t="shared" si="132"/>
        <v>46</v>
      </c>
      <c r="S472" s="108">
        <f t="shared" si="132"/>
        <v>46</v>
      </c>
    </row>
    <row r="473" spans="1:19" ht="19.5" customHeight="1">
      <c r="A473" s="1"/>
      <c r="B473" s="17"/>
      <c r="C473" s="20"/>
      <c r="D473" s="21" t="s">
        <v>14</v>
      </c>
      <c r="E473" s="76">
        <f>E456+E460+E470+E464</f>
        <v>1.62</v>
      </c>
      <c r="F473" s="76">
        <f t="shared" ref="F473:S473" si="133">F456+F460+F470</f>
        <v>0.1</v>
      </c>
      <c r="G473" s="76">
        <f t="shared" si="133"/>
        <v>1.72</v>
      </c>
      <c r="H473" s="76">
        <f t="shared" si="133"/>
        <v>0</v>
      </c>
      <c r="I473" s="76">
        <f t="shared" si="133"/>
        <v>0</v>
      </c>
      <c r="J473" s="76">
        <f t="shared" si="133"/>
        <v>0</v>
      </c>
      <c r="K473" s="76">
        <f t="shared" si="133"/>
        <v>1.72</v>
      </c>
      <c r="L473" s="76">
        <f t="shared" si="133"/>
        <v>21.2</v>
      </c>
      <c r="M473" s="76">
        <f t="shared" si="133"/>
        <v>12.2</v>
      </c>
      <c r="N473" s="76">
        <f t="shared" si="133"/>
        <v>0</v>
      </c>
      <c r="O473" s="76">
        <f t="shared" si="133"/>
        <v>12.2</v>
      </c>
      <c r="P473" s="76">
        <f t="shared" si="133"/>
        <v>12.2</v>
      </c>
      <c r="Q473" s="76">
        <f t="shared" si="133"/>
        <v>0</v>
      </c>
      <c r="R473" s="154">
        <f t="shared" si="133"/>
        <v>10</v>
      </c>
      <c r="S473" s="154">
        <f t="shared" si="133"/>
        <v>10</v>
      </c>
    </row>
    <row r="474" spans="1:19" ht="19.5" customHeight="1">
      <c r="A474" s="1"/>
      <c r="B474" s="10"/>
      <c r="C474" s="10"/>
      <c r="D474" s="1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143"/>
      <c r="S474" s="143"/>
    </row>
    <row r="475" spans="1:19" ht="19.5" customHeight="1">
      <c r="B475" s="20"/>
      <c r="C475" s="26" t="s">
        <v>133</v>
      </c>
      <c r="D475" s="20"/>
      <c r="E475" s="92"/>
      <c r="F475" s="92"/>
      <c r="G475" s="92"/>
      <c r="H475" s="80"/>
      <c r="I475" s="92"/>
      <c r="J475" s="92"/>
      <c r="K475" s="80"/>
      <c r="L475" s="80"/>
      <c r="M475" s="92"/>
      <c r="N475" s="92"/>
      <c r="O475" s="92"/>
      <c r="P475" s="92"/>
      <c r="Q475" s="92"/>
      <c r="R475" s="159"/>
      <c r="S475" s="145" t="s">
        <v>0</v>
      </c>
    </row>
    <row r="476" spans="1:19" ht="19.5" customHeight="1">
      <c r="A476" s="1"/>
      <c r="B476" s="410" t="s">
        <v>72</v>
      </c>
      <c r="C476" s="411"/>
      <c r="D476" s="412"/>
      <c r="E476" s="416" t="s">
        <v>95</v>
      </c>
      <c r="F476" s="417"/>
      <c r="G476" s="418"/>
      <c r="H476" s="416" t="s">
        <v>94</v>
      </c>
      <c r="I476" s="417"/>
      <c r="J476" s="418"/>
      <c r="K476" s="83" t="s">
        <v>1</v>
      </c>
      <c r="L476" s="83" t="s">
        <v>2</v>
      </c>
      <c r="M476" s="416" t="s">
        <v>93</v>
      </c>
      <c r="N476" s="417"/>
      <c r="O476" s="418"/>
      <c r="P476" s="416" t="s">
        <v>92</v>
      </c>
      <c r="Q476" s="418"/>
      <c r="R476" s="423" t="s">
        <v>65</v>
      </c>
      <c r="S476" s="424"/>
    </row>
    <row r="477" spans="1:19" ht="19.5" customHeight="1">
      <c r="A477" s="1"/>
      <c r="B477" s="413"/>
      <c r="C477" s="414"/>
      <c r="D477" s="415"/>
      <c r="E477" s="84" t="s">
        <v>4</v>
      </c>
      <c r="F477" s="84" t="s">
        <v>5</v>
      </c>
      <c r="G477" s="84" t="s">
        <v>6</v>
      </c>
      <c r="H477" s="84" t="s">
        <v>7</v>
      </c>
      <c r="I477" s="84" t="s">
        <v>8</v>
      </c>
      <c r="J477" s="84" t="s">
        <v>9</v>
      </c>
      <c r="K477" s="85" t="s">
        <v>3</v>
      </c>
      <c r="L477" s="86" t="s">
        <v>3</v>
      </c>
      <c r="M477" s="84" t="s">
        <v>10</v>
      </c>
      <c r="N477" s="84" t="s">
        <v>11</v>
      </c>
      <c r="O477" s="84" t="s">
        <v>3</v>
      </c>
      <c r="P477" s="84" t="s">
        <v>12</v>
      </c>
      <c r="Q477" s="84" t="s">
        <v>13</v>
      </c>
      <c r="R477" s="146"/>
      <c r="S477" s="147" t="s">
        <v>73</v>
      </c>
    </row>
    <row r="478" spans="1:19" ht="19.5" customHeight="1">
      <c r="A478" s="1"/>
      <c r="B478" s="23" t="s">
        <v>42</v>
      </c>
      <c r="C478" s="24" t="s">
        <v>18</v>
      </c>
      <c r="D478" s="19"/>
      <c r="E478" s="68">
        <v>1.1000000000000001</v>
      </c>
      <c r="F478" s="68">
        <v>0</v>
      </c>
      <c r="G478" s="68">
        <v>1.1000000000000001</v>
      </c>
      <c r="H478" s="68">
        <v>0.1</v>
      </c>
      <c r="I478" s="68">
        <v>0</v>
      </c>
      <c r="J478" s="68">
        <v>0.1</v>
      </c>
      <c r="K478" s="68">
        <v>1.2000000000000002</v>
      </c>
      <c r="L478" s="78">
        <v>12.8</v>
      </c>
      <c r="M478" s="78">
        <v>12.8</v>
      </c>
      <c r="N478" s="78">
        <v>0</v>
      </c>
      <c r="O478" s="78">
        <v>12.8</v>
      </c>
      <c r="P478" s="78">
        <v>12.8</v>
      </c>
      <c r="Q478" s="78">
        <v>0</v>
      </c>
      <c r="R478" s="185">
        <v>27</v>
      </c>
      <c r="S478" s="185">
        <v>7</v>
      </c>
    </row>
    <row r="479" spans="1:19" ht="19.5" customHeight="1">
      <c r="A479" s="1"/>
      <c r="B479" s="17"/>
      <c r="C479" s="32" t="s">
        <v>53</v>
      </c>
      <c r="D479" s="38"/>
      <c r="E479" s="110">
        <f t="shared" ref="E479:S479" si="134">E478</f>
        <v>1.1000000000000001</v>
      </c>
      <c r="F479" s="110">
        <f t="shared" si="134"/>
        <v>0</v>
      </c>
      <c r="G479" s="110">
        <f t="shared" si="134"/>
        <v>1.1000000000000001</v>
      </c>
      <c r="H479" s="110">
        <f t="shared" si="134"/>
        <v>0.1</v>
      </c>
      <c r="I479" s="110">
        <f t="shared" si="134"/>
        <v>0</v>
      </c>
      <c r="J479" s="110">
        <f t="shared" si="134"/>
        <v>0.1</v>
      </c>
      <c r="K479" s="110">
        <f t="shared" si="134"/>
        <v>1.2000000000000002</v>
      </c>
      <c r="L479" s="110">
        <f t="shared" si="134"/>
        <v>12.8</v>
      </c>
      <c r="M479" s="110">
        <f t="shared" si="134"/>
        <v>12.8</v>
      </c>
      <c r="N479" s="110">
        <f t="shared" si="134"/>
        <v>0</v>
      </c>
      <c r="O479" s="110">
        <f t="shared" si="134"/>
        <v>12.8</v>
      </c>
      <c r="P479" s="110">
        <f t="shared" si="134"/>
        <v>12.8</v>
      </c>
      <c r="Q479" s="110">
        <f t="shared" si="134"/>
        <v>0</v>
      </c>
      <c r="R479" s="170">
        <f t="shared" si="134"/>
        <v>27</v>
      </c>
      <c r="S479" s="170">
        <f t="shared" si="134"/>
        <v>7</v>
      </c>
    </row>
    <row r="480" spans="1:19" ht="7.5" customHeight="1">
      <c r="A480" s="1"/>
      <c r="B480" s="24"/>
      <c r="C480" s="25"/>
      <c r="D480" s="25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155"/>
      <c r="S480" s="164"/>
    </row>
    <row r="481" spans="1:25" ht="19.5" customHeight="1">
      <c r="A481" s="1"/>
      <c r="B481" s="24"/>
      <c r="C481" s="25" t="s">
        <v>58</v>
      </c>
      <c r="D481" s="19"/>
      <c r="E481" s="90">
        <f t="shared" ref="E481:S481" si="135">E479</f>
        <v>1.1000000000000001</v>
      </c>
      <c r="F481" s="90">
        <f t="shared" si="135"/>
        <v>0</v>
      </c>
      <c r="G481" s="90">
        <f t="shared" si="135"/>
        <v>1.1000000000000001</v>
      </c>
      <c r="H481" s="90">
        <f t="shared" si="135"/>
        <v>0.1</v>
      </c>
      <c r="I481" s="90">
        <f t="shared" si="135"/>
        <v>0</v>
      </c>
      <c r="J481" s="90">
        <f t="shared" si="135"/>
        <v>0.1</v>
      </c>
      <c r="K481" s="90">
        <f t="shared" si="135"/>
        <v>1.2000000000000002</v>
      </c>
      <c r="L481" s="90">
        <f t="shared" si="135"/>
        <v>12.8</v>
      </c>
      <c r="M481" s="90">
        <f t="shared" si="135"/>
        <v>12.8</v>
      </c>
      <c r="N481" s="90">
        <f t="shared" si="135"/>
        <v>0</v>
      </c>
      <c r="O481" s="90">
        <f t="shared" si="135"/>
        <v>12.8</v>
      </c>
      <c r="P481" s="90">
        <f t="shared" si="135"/>
        <v>12.8</v>
      </c>
      <c r="Q481" s="90">
        <f t="shared" si="135"/>
        <v>0</v>
      </c>
      <c r="R481" s="156">
        <f t="shared" si="135"/>
        <v>27</v>
      </c>
      <c r="S481" s="156">
        <f t="shared" si="135"/>
        <v>7</v>
      </c>
    </row>
    <row r="482" spans="1:25" ht="19.5" customHeight="1">
      <c r="B482" s="13"/>
      <c r="C482" s="14" t="s">
        <v>85</v>
      </c>
      <c r="D482" s="13"/>
      <c r="E482" s="81"/>
      <c r="F482" s="81"/>
      <c r="G482" s="81"/>
      <c r="H482" s="80"/>
      <c r="I482" s="81"/>
      <c r="J482" s="81"/>
      <c r="K482" s="80"/>
      <c r="L482" s="80"/>
      <c r="M482" s="81"/>
      <c r="N482" s="81"/>
      <c r="O482" s="81"/>
      <c r="P482" s="81"/>
      <c r="Q482" s="81"/>
      <c r="R482" s="144"/>
      <c r="S482" s="145" t="s">
        <v>0</v>
      </c>
      <c r="Y482" s="1"/>
    </row>
    <row r="483" spans="1:25" ht="19.5" customHeight="1">
      <c r="A483" s="1"/>
      <c r="B483" s="410" t="s">
        <v>72</v>
      </c>
      <c r="C483" s="411"/>
      <c r="D483" s="412"/>
      <c r="E483" s="416" t="s">
        <v>91</v>
      </c>
      <c r="F483" s="417"/>
      <c r="G483" s="418"/>
      <c r="H483" s="416" t="s">
        <v>90</v>
      </c>
      <c r="I483" s="417"/>
      <c r="J483" s="418"/>
      <c r="K483" s="83" t="s">
        <v>1</v>
      </c>
      <c r="L483" s="83" t="s">
        <v>2</v>
      </c>
      <c r="M483" s="416" t="s">
        <v>89</v>
      </c>
      <c r="N483" s="417"/>
      <c r="O483" s="418"/>
      <c r="P483" s="416" t="s">
        <v>88</v>
      </c>
      <c r="Q483" s="418"/>
      <c r="R483" s="423" t="s">
        <v>65</v>
      </c>
      <c r="S483" s="424"/>
    </row>
    <row r="484" spans="1:25" ht="19.5" customHeight="1">
      <c r="A484" s="1"/>
      <c r="B484" s="413"/>
      <c r="C484" s="414"/>
      <c r="D484" s="415"/>
      <c r="E484" s="84" t="s">
        <v>4</v>
      </c>
      <c r="F484" s="84" t="s">
        <v>5</v>
      </c>
      <c r="G484" s="84" t="s">
        <v>6</v>
      </c>
      <c r="H484" s="84" t="s">
        <v>7</v>
      </c>
      <c r="I484" s="84" t="s">
        <v>8</v>
      </c>
      <c r="J484" s="84" t="s">
        <v>9</v>
      </c>
      <c r="K484" s="85" t="s">
        <v>3</v>
      </c>
      <c r="L484" s="86" t="s">
        <v>3</v>
      </c>
      <c r="M484" s="84" t="s">
        <v>10</v>
      </c>
      <c r="N484" s="84" t="s">
        <v>11</v>
      </c>
      <c r="O484" s="84" t="s">
        <v>3</v>
      </c>
      <c r="P484" s="84" t="s">
        <v>12</v>
      </c>
      <c r="Q484" s="84" t="s">
        <v>13</v>
      </c>
      <c r="R484" s="146"/>
      <c r="S484" s="147" t="s">
        <v>73</v>
      </c>
    </row>
    <row r="485" spans="1:25" ht="19.5" customHeight="1">
      <c r="A485" s="1"/>
      <c r="B485" s="15"/>
      <c r="C485" s="15" t="s">
        <v>29</v>
      </c>
      <c r="D485" s="19"/>
      <c r="E485" s="90">
        <v>0.42</v>
      </c>
      <c r="F485" s="90"/>
      <c r="G485" s="90">
        <v>0.42</v>
      </c>
      <c r="H485" s="90"/>
      <c r="I485" s="90"/>
      <c r="J485" s="90">
        <v>0</v>
      </c>
      <c r="K485" s="90">
        <v>0.42</v>
      </c>
      <c r="L485" s="90">
        <v>5</v>
      </c>
      <c r="M485" s="90">
        <v>5</v>
      </c>
      <c r="N485" s="90">
        <v>0</v>
      </c>
      <c r="O485" s="90">
        <v>5</v>
      </c>
      <c r="P485" s="90">
        <v>5</v>
      </c>
      <c r="Q485" s="90"/>
      <c r="R485" s="156">
        <v>1</v>
      </c>
      <c r="S485" s="156">
        <v>1</v>
      </c>
    </row>
    <row r="486" spans="1:25" ht="19.5" customHeight="1">
      <c r="A486" s="1"/>
      <c r="B486" s="15" t="s">
        <v>46</v>
      </c>
      <c r="C486" s="17"/>
      <c r="D486" s="18" t="s">
        <v>14</v>
      </c>
      <c r="E486" s="89">
        <v>0.42</v>
      </c>
      <c r="F486" s="89"/>
      <c r="G486" s="89">
        <v>0.42</v>
      </c>
      <c r="H486" s="89"/>
      <c r="I486" s="89"/>
      <c r="J486" s="89">
        <v>0</v>
      </c>
      <c r="K486" s="89">
        <v>0.42</v>
      </c>
      <c r="L486" s="89">
        <v>5</v>
      </c>
      <c r="M486" s="89">
        <v>5</v>
      </c>
      <c r="N486" s="89">
        <v>0</v>
      </c>
      <c r="O486" s="89">
        <v>5</v>
      </c>
      <c r="P486" s="89">
        <v>5</v>
      </c>
      <c r="Q486" s="89"/>
      <c r="R486" s="157">
        <v>1</v>
      </c>
      <c r="S486" s="157">
        <v>1</v>
      </c>
    </row>
    <row r="487" spans="1:25" ht="19.5" customHeight="1">
      <c r="A487" s="1"/>
      <c r="B487" s="15"/>
      <c r="C487" s="15" t="s">
        <v>30</v>
      </c>
      <c r="D487" s="19"/>
      <c r="E487" s="309">
        <v>0.25</v>
      </c>
      <c r="F487" s="310">
        <v>0</v>
      </c>
      <c r="G487" s="309">
        <v>0.25</v>
      </c>
      <c r="H487" s="310"/>
      <c r="I487" s="309"/>
      <c r="J487" s="310">
        <v>0</v>
      </c>
      <c r="K487" s="309">
        <v>0.25</v>
      </c>
      <c r="L487" s="311">
        <v>0</v>
      </c>
      <c r="M487" s="309">
        <v>0</v>
      </c>
      <c r="N487" s="310">
        <v>0</v>
      </c>
      <c r="O487" s="309">
        <v>0</v>
      </c>
      <c r="P487" s="310">
        <v>0</v>
      </c>
      <c r="Q487" s="312">
        <v>0</v>
      </c>
      <c r="R487" s="301">
        <v>1</v>
      </c>
      <c r="S487" s="313">
        <v>1</v>
      </c>
    </row>
    <row r="488" spans="1:25" ht="19.5" customHeight="1">
      <c r="A488" s="1"/>
      <c r="B488" s="23"/>
      <c r="C488" s="17"/>
      <c r="D488" s="18" t="s">
        <v>14</v>
      </c>
      <c r="E488" s="218"/>
      <c r="F488" s="217"/>
      <c r="G488" s="218"/>
      <c r="H488" s="217"/>
      <c r="I488" s="218"/>
      <c r="J488" s="217"/>
      <c r="K488" s="218"/>
      <c r="L488" s="217"/>
      <c r="M488" s="218"/>
      <c r="N488" s="217"/>
      <c r="O488" s="218"/>
      <c r="P488" s="217"/>
      <c r="Q488" s="218"/>
      <c r="R488" s="219"/>
      <c r="S488" s="234"/>
    </row>
    <row r="489" spans="1:25" ht="19.5" customHeight="1">
      <c r="A489" s="1"/>
      <c r="B489" s="15"/>
      <c r="C489" s="28" t="s">
        <v>53</v>
      </c>
      <c r="D489" s="19"/>
      <c r="E489" s="75">
        <f t="shared" ref="E489:S489" si="136">E485+E487</f>
        <v>0.66999999999999993</v>
      </c>
      <c r="F489" s="75">
        <f t="shared" si="136"/>
        <v>0</v>
      </c>
      <c r="G489" s="75">
        <f t="shared" si="136"/>
        <v>0.66999999999999993</v>
      </c>
      <c r="H489" s="75">
        <f t="shared" si="136"/>
        <v>0</v>
      </c>
      <c r="I489" s="75">
        <f t="shared" si="136"/>
        <v>0</v>
      </c>
      <c r="J489" s="75">
        <f t="shared" si="136"/>
        <v>0</v>
      </c>
      <c r="K489" s="75">
        <f t="shared" si="136"/>
        <v>0.66999999999999993</v>
      </c>
      <c r="L489" s="75">
        <f t="shared" si="136"/>
        <v>5</v>
      </c>
      <c r="M489" s="75">
        <f t="shared" si="136"/>
        <v>5</v>
      </c>
      <c r="N489" s="75">
        <f t="shared" si="136"/>
        <v>0</v>
      </c>
      <c r="O489" s="75">
        <f t="shared" si="136"/>
        <v>5</v>
      </c>
      <c r="P489" s="75">
        <f t="shared" si="136"/>
        <v>5</v>
      </c>
      <c r="Q489" s="75">
        <f t="shared" si="136"/>
        <v>0</v>
      </c>
      <c r="R489" s="153">
        <f t="shared" si="136"/>
        <v>2</v>
      </c>
      <c r="S489" s="153">
        <f t="shared" si="136"/>
        <v>2</v>
      </c>
    </row>
    <row r="490" spans="1:25" ht="19.5" customHeight="1">
      <c r="A490" s="1"/>
      <c r="B490" s="17"/>
      <c r="C490" s="20"/>
      <c r="D490" s="21" t="s">
        <v>14</v>
      </c>
      <c r="E490" s="76">
        <f t="shared" ref="E490:S490" si="137">E486+E488</f>
        <v>0.42</v>
      </c>
      <c r="F490" s="76">
        <f t="shared" si="137"/>
        <v>0</v>
      </c>
      <c r="G490" s="76">
        <f t="shared" si="137"/>
        <v>0.42</v>
      </c>
      <c r="H490" s="76">
        <f t="shared" si="137"/>
        <v>0</v>
      </c>
      <c r="I490" s="76">
        <f t="shared" si="137"/>
        <v>0</v>
      </c>
      <c r="J490" s="76">
        <f t="shared" si="137"/>
        <v>0</v>
      </c>
      <c r="K490" s="76">
        <f t="shared" si="137"/>
        <v>0.42</v>
      </c>
      <c r="L490" s="76">
        <f t="shared" si="137"/>
        <v>5</v>
      </c>
      <c r="M490" s="76">
        <f t="shared" si="137"/>
        <v>5</v>
      </c>
      <c r="N490" s="76">
        <f t="shared" si="137"/>
        <v>0</v>
      </c>
      <c r="O490" s="76">
        <f t="shared" si="137"/>
        <v>5</v>
      </c>
      <c r="P490" s="76">
        <f t="shared" si="137"/>
        <v>5</v>
      </c>
      <c r="Q490" s="76">
        <f t="shared" si="137"/>
        <v>0</v>
      </c>
      <c r="R490" s="154">
        <f t="shared" si="137"/>
        <v>1</v>
      </c>
      <c r="S490" s="154">
        <f t="shared" si="137"/>
        <v>1</v>
      </c>
    </row>
    <row r="491" spans="1:25" ht="7.5" customHeight="1">
      <c r="A491" s="1"/>
      <c r="B491" s="24"/>
      <c r="C491" s="25"/>
      <c r="D491" s="25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155"/>
      <c r="S491" s="164"/>
    </row>
    <row r="492" spans="1:25" ht="19.5" customHeight="1">
      <c r="A492" s="1"/>
      <c r="B492" s="29"/>
      <c r="C492" s="28" t="s">
        <v>58</v>
      </c>
      <c r="D492" s="19"/>
      <c r="E492" s="108">
        <f t="shared" ref="E492:S492" si="138">E489</f>
        <v>0.66999999999999993</v>
      </c>
      <c r="F492" s="108">
        <f t="shared" si="138"/>
        <v>0</v>
      </c>
      <c r="G492" s="108">
        <f t="shared" si="138"/>
        <v>0.66999999999999993</v>
      </c>
      <c r="H492" s="108">
        <f t="shared" si="138"/>
        <v>0</v>
      </c>
      <c r="I492" s="108">
        <f t="shared" si="138"/>
        <v>0</v>
      </c>
      <c r="J492" s="108">
        <f t="shared" si="138"/>
        <v>0</v>
      </c>
      <c r="K492" s="108">
        <f t="shared" si="138"/>
        <v>0.66999999999999993</v>
      </c>
      <c r="L492" s="108">
        <f t="shared" si="138"/>
        <v>5</v>
      </c>
      <c r="M492" s="108">
        <f t="shared" si="138"/>
        <v>5</v>
      </c>
      <c r="N492" s="108">
        <f t="shared" si="138"/>
        <v>0</v>
      </c>
      <c r="O492" s="108">
        <f t="shared" si="138"/>
        <v>5</v>
      </c>
      <c r="P492" s="108">
        <f t="shared" si="138"/>
        <v>5</v>
      </c>
      <c r="Q492" s="108">
        <f t="shared" si="138"/>
        <v>0</v>
      </c>
      <c r="R492" s="166">
        <f t="shared" si="138"/>
        <v>2</v>
      </c>
      <c r="S492" s="166">
        <f t="shared" si="138"/>
        <v>2</v>
      </c>
    </row>
    <row r="493" spans="1:25" ht="19.5" customHeight="1">
      <c r="A493" s="1"/>
      <c r="B493" s="17"/>
      <c r="C493" s="20"/>
      <c r="D493" s="21" t="s">
        <v>14</v>
      </c>
      <c r="E493" s="76">
        <f t="shared" ref="E493:S493" si="139">E490</f>
        <v>0.42</v>
      </c>
      <c r="F493" s="76">
        <f t="shared" si="139"/>
        <v>0</v>
      </c>
      <c r="G493" s="76">
        <f t="shared" si="139"/>
        <v>0.42</v>
      </c>
      <c r="H493" s="76">
        <f t="shared" si="139"/>
        <v>0</v>
      </c>
      <c r="I493" s="76">
        <f t="shared" si="139"/>
        <v>0</v>
      </c>
      <c r="J493" s="76">
        <f t="shared" si="139"/>
        <v>0</v>
      </c>
      <c r="K493" s="76">
        <f t="shared" si="139"/>
        <v>0.42</v>
      </c>
      <c r="L493" s="76">
        <f t="shared" si="139"/>
        <v>5</v>
      </c>
      <c r="M493" s="76">
        <f t="shared" si="139"/>
        <v>5</v>
      </c>
      <c r="N493" s="76">
        <f t="shared" si="139"/>
        <v>0</v>
      </c>
      <c r="O493" s="76">
        <f t="shared" si="139"/>
        <v>5</v>
      </c>
      <c r="P493" s="76">
        <f t="shared" si="139"/>
        <v>5</v>
      </c>
      <c r="Q493" s="76">
        <f t="shared" si="139"/>
        <v>0</v>
      </c>
      <c r="R493" s="154">
        <f t="shared" si="139"/>
        <v>1</v>
      </c>
      <c r="S493" s="154">
        <f t="shared" si="139"/>
        <v>1</v>
      </c>
    </row>
    <row r="494" spans="1:25" ht="19.5" customHeight="1">
      <c r="B494" s="20"/>
      <c r="C494" s="26" t="s">
        <v>86</v>
      </c>
      <c r="D494" s="20"/>
      <c r="E494" s="81"/>
      <c r="F494" s="81"/>
      <c r="G494" s="81"/>
      <c r="H494" s="80"/>
      <c r="I494" s="81"/>
      <c r="J494" s="81"/>
      <c r="K494" s="80"/>
      <c r="L494" s="80"/>
      <c r="M494" s="81"/>
      <c r="N494" s="81"/>
      <c r="O494" s="81"/>
      <c r="P494" s="81"/>
      <c r="Q494" s="81"/>
      <c r="R494" s="159"/>
      <c r="S494" s="145" t="s">
        <v>0</v>
      </c>
    </row>
    <row r="495" spans="1:25" ht="19.5" customHeight="1">
      <c r="A495" s="1"/>
      <c r="B495" s="410" t="s">
        <v>72</v>
      </c>
      <c r="C495" s="411"/>
      <c r="D495" s="412"/>
      <c r="E495" s="416" t="s">
        <v>95</v>
      </c>
      <c r="F495" s="417"/>
      <c r="G495" s="418"/>
      <c r="H495" s="416" t="s">
        <v>94</v>
      </c>
      <c r="I495" s="417"/>
      <c r="J495" s="418"/>
      <c r="K495" s="83" t="s">
        <v>1</v>
      </c>
      <c r="L495" s="83" t="s">
        <v>2</v>
      </c>
      <c r="M495" s="416" t="s">
        <v>93</v>
      </c>
      <c r="N495" s="417"/>
      <c r="O495" s="418"/>
      <c r="P495" s="416" t="s">
        <v>92</v>
      </c>
      <c r="Q495" s="418"/>
      <c r="R495" s="423" t="s">
        <v>65</v>
      </c>
      <c r="S495" s="424"/>
    </row>
    <row r="496" spans="1:25" ht="19.5" customHeight="1">
      <c r="A496" s="1"/>
      <c r="B496" s="413"/>
      <c r="C496" s="414"/>
      <c r="D496" s="415"/>
      <c r="E496" s="84" t="s">
        <v>4</v>
      </c>
      <c r="F496" s="84" t="s">
        <v>5</v>
      </c>
      <c r="G496" s="84" t="s">
        <v>6</v>
      </c>
      <c r="H496" s="84" t="s">
        <v>7</v>
      </c>
      <c r="I496" s="84" t="s">
        <v>8</v>
      </c>
      <c r="J496" s="84" t="s">
        <v>9</v>
      </c>
      <c r="K496" s="85" t="s">
        <v>3</v>
      </c>
      <c r="L496" s="86" t="s">
        <v>3</v>
      </c>
      <c r="M496" s="84" t="s">
        <v>10</v>
      </c>
      <c r="N496" s="84" t="s">
        <v>11</v>
      </c>
      <c r="O496" s="84" t="s">
        <v>3</v>
      </c>
      <c r="P496" s="84" t="s">
        <v>12</v>
      </c>
      <c r="Q496" s="84" t="s">
        <v>13</v>
      </c>
      <c r="R496" s="146"/>
      <c r="S496" s="147" t="s">
        <v>73</v>
      </c>
    </row>
    <row r="497" spans="1:19" ht="19.5" customHeight="1">
      <c r="A497" s="1"/>
      <c r="B497" s="22"/>
      <c r="C497" s="15" t="s">
        <v>18</v>
      </c>
      <c r="D497" s="19"/>
      <c r="E497" s="106">
        <v>0.3</v>
      </c>
      <c r="F497" s="106">
        <v>0</v>
      </c>
      <c r="G497" s="90">
        <v>0.3</v>
      </c>
      <c r="H497" s="106">
        <v>0</v>
      </c>
      <c r="I497" s="106">
        <v>0</v>
      </c>
      <c r="J497" s="90">
        <v>0</v>
      </c>
      <c r="K497" s="90">
        <v>0.3</v>
      </c>
      <c r="L497" s="106">
        <v>6.9</v>
      </c>
      <c r="M497" s="106">
        <v>4.4000000000000004</v>
      </c>
      <c r="N497" s="106">
        <v>1.8</v>
      </c>
      <c r="O497" s="90">
        <v>6.2</v>
      </c>
      <c r="P497" s="106">
        <v>6.2</v>
      </c>
      <c r="Q497" s="106">
        <v>0</v>
      </c>
      <c r="R497" s="160">
        <v>1</v>
      </c>
      <c r="S497" s="160">
        <v>1</v>
      </c>
    </row>
    <row r="498" spans="1:19" ht="19.5" customHeight="1">
      <c r="A498" s="1"/>
      <c r="B498" s="23" t="s">
        <v>42</v>
      </c>
      <c r="C498" s="17"/>
      <c r="D498" s="18" t="s">
        <v>14</v>
      </c>
      <c r="E498" s="98">
        <v>0.3</v>
      </c>
      <c r="F498" s="98">
        <v>0</v>
      </c>
      <c r="G498" s="89">
        <v>0.3</v>
      </c>
      <c r="H498" s="98">
        <v>0</v>
      </c>
      <c r="I498" s="98">
        <v>0</v>
      </c>
      <c r="J498" s="89">
        <v>0</v>
      </c>
      <c r="K498" s="89">
        <v>0.3</v>
      </c>
      <c r="L498" s="98">
        <v>6.9</v>
      </c>
      <c r="M498" s="98">
        <v>4.4000000000000004</v>
      </c>
      <c r="N498" s="98">
        <v>1.8</v>
      </c>
      <c r="O498" s="89">
        <v>6.2</v>
      </c>
      <c r="P498" s="98">
        <v>6.2</v>
      </c>
      <c r="Q498" s="98">
        <v>0</v>
      </c>
      <c r="R498" s="161">
        <v>1</v>
      </c>
      <c r="S498" s="161">
        <v>1</v>
      </c>
    </row>
    <row r="499" spans="1:19" ht="19.5" customHeight="1">
      <c r="A499" s="1"/>
      <c r="B499" s="15"/>
      <c r="C499" s="13" t="s">
        <v>53</v>
      </c>
      <c r="D499" s="19"/>
      <c r="E499" s="75">
        <f t="shared" ref="E499:S499" si="140">E497</f>
        <v>0.3</v>
      </c>
      <c r="F499" s="75">
        <f t="shared" si="140"/>
        <v>0</v>
      </c>
      <c r="G499" s="75">
        <f t="shared" si="140"/>
        <v>0.3</v>
      </c>
      <c r="H499" s="75">
        <f t="shared" si="140"/>
        <v>0</v>
      </c>
      <c r="I499" s="75">
        <f t="shared" si="140"/>
        <v>0</v>
      </c>
      <c r="J499" s="75">
        <f t="shared" si="140"/>
        <v>0</v>
      </c>
      <c r="K499" s="75">
        <f t="shared" si="140"/>
        <v>0.3</v>
      </c>
      <c r="L499" s="75">
        <f t="shared" si="140"/>
        <v>6.9</v>
      </c>
      <c r="M499" s="75">
        <f t="shared" si="140"/>
        <v>4.4000000000000004</v>
      </c>
      <c r="N499" s="75">
        <f t="shared" si="140"/>
        <v>1.8</v>
      </c>
      <c r="O499" s="75">
        <f t="shared" si="140"/>
        <v>6.2</v>
      </c>
      <c r="P499" s="75">
        <f t="shared" si="140"/>
        <v>6.2</v>
      </c>
      <c r="Q499" s="75">
        <f t="shared" si="140"/>
        <v>0</v>
      </c>
      <c r="R499" s="153">
        <f t="shared" si="140"/>
        <v>1</v>
      </c>
      <c r="S499" s="153">
        <f t="shared" si="140"/>
        <v>1</v>
      </c>
    </row>
    <row r="500" spans="1:19" ht="19.5" customHeight="1">
      <c r="A500" s="1"/>
      <c r="B500" s="17"/>
      <c r="C500" s="20"/>
      <c r="D500" s="21" t="s">
        <v>14</v>
      </c>
      <c r="E500" s="76">
        <f t="shared" ref="E500:S500" si="141">E498</f>
        <v>0.3</v>
      </c>
      <c r="F500" s="76">
        <f t="shared" si="141"/>
        <v>0</v>
      </c>
      <c r="G500" s="76">
        <f t="shared" si="141"/>
        <v>0.3</v>
      </c>
      <c r="H500" s="76">
        <f t="shared" si="141"/>
        <v>0</v>
      </c>
      <c r="I500" s="76">
        <f t="shared" si="141"/>
        <v>0</v>
      </c>
      <c r="J500" s="76">
        <f t="shared" si="141"/>
        <v>0</v>
      </c>
      <c r="K500" s="76">
        <f t="shared" si="141"/>
        <v>0.3</v>
      </c>
      <c r="L500" s="76">
        <f t="shared" si="141"/>
        <v>6.9</v>
      </c>
      <c r="M500" s="76">
        <f t="shared" si="141"/>
        <v>4.4000000000000004</v>
      </c>
      <c r="N500" s="76">
        <f t="shared" si="141"/>
        <v>1.8</v>
      </c>
      <c r="O500" s="76">
        <f t="shared" si="141"/>
        <v>6.2</v>
      </c>
      <c r="P500" s="76">
        <f t="shared" si="141"/>
        <v>6.2</v>
      </c>
      <c r="Q500" s="76">
        <f t="shared" si="141"/>
        <v>0</v>
      </c>
      <c r="R500" s="154">
        <f t="shared" si="141"/>
        <v>1</v>
      </c>
      <c r="S500" s="154">
        <f t="shared" si="141"/>
        <v>1</v>
      </c>
    </row>
    <row r="501" spans="1:19" ht="7.5" customHeight="1">
      <c r="A501" s="1"/>
      <c r="B501" s="24"/>
      <c r="C501" s="25"/>
      <c r="D501" s="25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155"/>
      <c r="S501" s="164"/>
    </row>
    <row r="502" spans="1:19" ht="19.5" customHeight="1">
      <c r="A502" s="1"/>
      <c r="B502" s="15"/>
      <c r="C502" s="13" t="s">
        <v>58</v>
      </c>
      <c r="D502" s="19"/>
      <c r="E502" s="88">
        <f t="shared" ref="E502:S502" si="142">E499</f>
        <v>0.3</v>
      </c>
      <c r="F502" s="88">
        <f t="shared" si="142"/>
        <v>0</v>
      </c>
      <c r="G502" s="88">
        <f t="shared" si="142"/>
        <v>0.3</v>
      </c>
      <c r="H502" s="88">
        <f t="shared" si="142"/>
        <v>0</v>
      </c>
      <c r="I502" s="88">
        <f t="shared" si="142"/>
        <v>0</v>
      </c>
      <c r="J502" s="88">
        <f t="shared" si="142"/>
        <v>0</v>
      </c>
      <c r="K502" s="88">
        <f t="shared" si="142"/>
        <v>0.3</v>
      </c>
      <c r="L502" s="88">
        <f t="shared" si="142"/>
        <v>6.9</v>
      </c>
      <c r="M502" s="88">
        <f t="shared" si="142"/>
        <v>4.4000000000000004</v>
      </c>
      <c r="N502" s="88">
        <f t="shared" si="142"/>
        <v>1.8</v>
      </c>
      <c r="O502" s="88">
        <f t="shared" si="142"/>
        <v>6.2</v>
      </c>
      <c r="P502" s="88">
        <f t="shared" si="142"/>
        <v>6.2</v>
      </c>
      <c r="Q502" s="88">
        <f t="shared" si="142"/>
        <v>0</v>
      </c>
      <c r="R502" s="158">
        <f t="shared" si="142"/>
        <v>1</v>
      </c>
      <c r="S502" s="158">
        <f t="shared" si="142"/>
        <v>1</v>
      </c>
    </row>
    <row r="503" spans="1:19" ht="19.5" customHeight="1">
      <c r="A503" s="1"/>
      <c r="B503" s="17"/>
      <c r="C503" s="20"/>
      <c r="D503" s="21" t="s">
        <v>14</v>
      </c>
      <c r="E503" s="76">
        <f t="shared" ref="E503:S503" si="143">E500</f>
        <v>0.3</v>
      </c>
      <c r="F503" s="76">
        <f t="shared" si="143"/>
        <v>0</v>
      </c>
      <c r="G503" s="76">
        <f t="shared" si="143"/>
        <v>0.3</v>
      </c>
      <c r="H503" s="76">
        <f t="shared" si="143"/>
        <v>0</v>
      </c>
      <c r="I503" s="76">
        <f t="shared" si="143"/>
        <v>0</v>
      </c>
      <c r="J503" s="76">
        <f t="shared" si="143"/>
        <v>0</v>
      </c>
      <c r="K503" s="76">
        <f t="shared" si="143"/>
        <v>0.3</v>
      </c>
      <c r="L503" s="76">
        <f t="shared" si="143"/>
        <v>6.9</v>
      </c>
      <c r="M503" s="76">
        <f t="shared" si="143"/>
        <v>4.4000000000000004</v>
      </c>
      <c r="N503" s="76">
        <f t="shared" si="143"/>
        <v>1.8</v>
      </c>
      <c r="O503" s="76">
        <f t="shared" si="143"/>
        <v>6.2</v>
      </c>
      <c r="P503" s="76">
        <f t="shared" si="143"/>
        <v>6.2</v>
      </c>
      <c r="Q503" s="76">
        <f t="shared" si="143"/>
        <v>0</v>
      </c>
      <c r="R503" s="154">
        <f t="shared" si="143"/>
        <v>1</v>
      </c>
      <c r="S503" s="154">
        <f t="shared" si="143"/>
        <v>1</v>
      </c>
    </row>
    <row r="504" spans="1:19" ht="19.5" customHeight="1">
      <c r="A504" s="1"/>
      <c r="B504" s="28"/>
      <c r="C504" s="28"/>
      <c r="D504" s="58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93"/>
      <c r="S504" s="168"/>
    </row>
    <row r="505" spans="1:19" ht="19.5" customHeight="1">
      <c r="B505" s="20"/>
      <c r="C505" s="26" t="s">
        <v>132</v>
      </c>
      <c r="D505" s="20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159"/>
      <c r="S505" s="145" t="s">
        <v>0</v>
      </c>
    </row>
    <row r="506" spans="1:19" ht="19.5" customHeight="1">
      <c r="A506" s="1"/>
      <c r="B506" s="410" t="s">
        <v>72</v>
      </c>
      <c r="C506" s="411"/>
      <c r="D506" s="412"/>
      <c r="E506" s="416" t="s">
        <v>95</v>
      </c>
      <c r="F506" s="417"/>
      <c r="G506" s="418"/>
      <c r="H506" s="416" t="s">
        <v>94</v>
      </c>
      <c r="I506" s="417"/>
      <c r="J506" s="418"/>
      <c r="K506" s="83" t="s">
        <v>1</v>
      </c>
      <c r="L506" s="83" t="s">
        <v>2</v>
      </c>
      <c r="M506" s="416" t="s">
        <v>93</v>
      </c>
      <c r="N506" s="417"/>
      <c r="O506" s="418"/>
      <c r="P506" s="416" t="s">
        <v>92</v>
      </c>
      <c r="Q506" s="418"/>
      <c r="R506" s="423" t="s">
        <v>65</v>
      </c>
      <c r="S506" s="424"/>
    </row>
    <row r="507" spans="1:19" ht="19.5" customHeight="1">
      <c r="A507" s="1"/>
      <c r="B507" s="413"/>
      <c r="C507" s="414"/>
      <c r="D507" s="415"/>
      <c r="E507" s="84" t="s">
        <v>4</v>
      </c>
      <c r="F507" s="84" t="s">
        <v>5</v>
      </c>
      <c r="G507" s="84" t="s">
        <v>6</v>
      </c>
      <c r="H507" s="84" t="s">
        <v>7</v>
      </c>
      <c r="I507" s="84" t="s">
        <v>8</v>
      </c>
      <c r="J507" s="84" t="s">
        <v>9</v>
      </c>
      <c r="K507" s="85" t="s">
        <v>3</v>
      </c>
      <c r="L507" s="86" t="s">
        <v>3</v>
      </c>
      <c r="M507" s="84" t="s">
        <v>10</v>
      </c>
      <c r="N507" s="84" t="s">
        <v>11</v>
      </c>
      <c r="O507" s="84" t="s">
        <v>3</v>
      </c>
      <c r="P507" s="84" t="s">
        <v>12</v>
      </c>
      <c r="Q507" s="84" t="s">
        <v>13</v>
      </c>
      <c r="R507" s="146"/>
      <c r="S507" s="147" t="s">
        <v>73</v>
      </c>
    </row>
    <row r="508" spans="1:19" ht="19.5" customHeight="1">
      <c r="A508" s="1"/>
      <c r="B508" s="421" t="s">
        <v>43</v>
      </c>
      <c r="C508" s="24" t="s">
        <v>21</v>
      </c>
      <c r="D508" s="19"/>
      <c r="E508" s="122">
        <v>0.73</v>
      </c>
      <c r="F508" s="91">
        <v>0</v>
      </c>
      <c r="G508" s="90">
        <v>0.73</v>
      </c>
      <c r="H508" s="91">
        <v>0</v>
      </c>
      <c r="I508" s="90">
        <v>0</v>
      </c>
      <c r="J508" s="90">
        <v>0</v>
      </c>
      <c r="K508" s="90">
        <v>0.73</v>
      </c>
      <c r="L508" s="122">
        <v>11</v>
      </c>
      <c r="M508" s="91">
        <v>8.6999999999999993</v>
      </c>
      <c r="N508" s="90">
        <v>0</v>
      </c>
      <c r="O508" s="90">
        <v>8.6999999999999993</v>
      </c>
      <c r="P508" s="91">
        <v>8.6999999999999993</v>
      </c>
      <c r="Q508" s="90">
        <v>0</v>
      </c>
      <c r="R508" s="164">
        <v>8</v>
      </c>
      <c r="S508" s="156">
        <v>8</v>
      </c>
    </row>
    <row r="509" spans="1:19" ht="19.5" customHeight="1">
      <c r="A509" s="1"/>
      <c r="B509" s="422"/>
      <c r="C509" s="32" t="s">
        <v>53</v>
      </c>
      <c r="D509" s="34"/>
      <c r="E509" s="110">
        <f t="shared" ref="E509:S509" si="144">E508</f>
        <v>0.73</v>
      </c>
      <c r="F509" s="110">
        <f t="shared" si="144"/>
        <v>0</v>
      </c>
      <c r="G509" s="110">
        <f t="shared" si="144"/>
        <v>0.73</v>
      </c>
      <c r="H509" s="110">
        <f t="shared" si="144"/>
        <v>0</v>
      </c>
      <c r="I509" s="110">
        <f t="shared" si="144"/>
        <v>0</v>
      </c>
      <c r="J509" s="110">
        <f t="shared" si="144"/>
        <v>0</v>
      </c>
      <c r="K509" s="110">
        <f t="shared" si="144"/>
        <v>0.73</v>
      </c>
      <c r="L509" s="110">
        <f t="shared" si="144"/>
        <v>11</v>
      </c>
      <c r="M509" s="110">
        <f t="shared" si="144"/>
        <v>8.6999999999999993</v>
      </c>
      <c r="N509" s="110">
        <f t="shared" si="144"/>
        <v>0</v>
      </c>
      <c r="O509" s="110">
        <f t="shared" si="144"/>
        <v>8.6999999999999993</v>
      </c>
      <c r="P509" s="110">
        <f t="shared" si="144"/>
        <v>8.6999999999999993</v>
      </c>
      <c r="Q509" s="110">
        <f t="shared" si="144"/>
        <v>0</v>
      </c>
      <c r="R509" s="170">
        <f t="shared" si="144"/>
        <v>8</v>
      </c>
      <c r="S509" s="170">
        <f t="shared" si="144"/>
        <v>8</v>
      </c>
    </row>
    <row r="510" spans="1:19" ht="7.5" customHeight="1">
      <c r="A510" s="1"/>
      <c r="B510" s="24"/>
      <c r="C510" s="25"/>
      <c r="D510" s="25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155"/>
      <c r="S510" s="164"/>
    </row>
    <row r="511" spans="1:19" ht="19.5" customHeight="1">
      <c r="A511" s="1"/>
      <c r="B511" s="24"/>
      <c r="C511" s="25" t="s">
        <v>58</v>
      </c>
      <c r="D511" s="19"/>
      <c r="E511" s="90">
        <f t="shared" ref="E511:S511" si="145">E509</f>
        <v>0.73</v>
      </c>
      <c r="F511" s="90">
        <f t="shared" si="145"/>
        <v>0</v>
      </c>
      <c r="G511" s="90">
        <f t="shared" si="145"/>
        <v>0.73</v>
      </c>
      <c r="H511" s="90">
        <f t="shared" si="145"/>
        <v>0</v>
      </c>
      <c r="I511" s="90">
        <f t="shared" si="145"/>
        <v>0</v>
      </c>
      <c r="J511" s="90">
        <f t="shared" si="145"/>
        <v>0</v>
      </c>
      <c r="K511" s="90">
        <f t="shared" si="145"/>
        <v>0.73</v>
      </c>
      <c r="L511" s="90">
        <f t="shared" si="145"/>
        <v>11</v>
      </c>
      <c r="M511" s="90">
        <f t="shared" si="145"/>
        <v>8.6999999999999993</v>
      </c>
      <c r="N511" s="90">
        <f t="shared" si="145"/>
        <v>0</v>
      </c>
      <c r="O511" s="90">
        <f t="shared" si="145"/>
        <v>8.6999999999999993</v>
      </c>
      <c r="P511" s="90">
        <f t="shared" si="145"/>
        <v>8.6999999999999993</v>
      </c>
      <c r="Q511" s="90">
        <f t="shared" si="145"/>
        <v>0</v>
      </c>
      <c r="R511" s="156">
        <f t="shared" si="145"/>
        <v>8</v>
      </c>
      <c r="S511" s="156">
        <f t="shared" si="145"/>
        <v>8</v>
      </c>
    </row>
    <row r="512" spans="1:19" ht="19.5" customHeight="1">
      <c r="B512" s="20"/>
      <c r="C512" s="26" t="s">
        <v>131</v>
      </c>
      <c r="D512" s="20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159"/>
      <c r="S512" s="145" t="s">
        <v>0</v>
      </c>
    </row>
    <row r="513" spans="1:19" ht="19.5" customHeight="1">
      <c r="A513" s="1"/>
      <c r="B513" s="410" t="s">
        <v>72</v>
      </c>
      <c r="C513" s="411"/>
      <c r="D513" s="412"/>
      <c r="E513" s="416" t="s">
        <v>95</v>
      </c>
      <c r="F513" s="417"/>
      <c r="G513" s="418"/>
      <c r="H513" s="416" t="s">
        <v>94</v>
      </c>
      <c r="I513" s="417"/>
      <c r="J513" s="418"/>
      <c r="K513" s="83" t="s">
        <v>1</v>
      </c>
      <c r="L513" s="83" t="s">
        <v>2</v>
      </c>
      <c r="M513" s="416" t="s">
        <v>93</v>
      </c>
      <c r="N513" s="417"/>
      <c r="O513" s="418"/>
      <c r="P513" s="416" t="s">
        <v>92</v>
      </c>
      <c r="Q513" s="418"/>
      <c r="R513" s="423" t="s">
        <v>65</v>
      </c>
      <c r="S513" s="424"/>
    </row>
    <row r="514" spans="1:19" ht="19.5" customHeight="1">
      <c r="A514" s="1"/>
      <c r="B514" s="413"/>
      <c r="C514" s="414"/>
      <c r="D514" s="415"/>
      <c r="E514" s="84" t="s">
        <v>4</v>
      </c>
      <c r="F514" s="84" t="s">
        <v>5</v>
      </c>
      <c r="G514" s="84" t="s">
        <v>6</v>
      </c>
      <c r="H514" s="84" t="s">
        <v>7</v>
      </c>
      <c r="I514" s="84" t="s">
        <v>8</v>
      </c>
      <c r="J514" s="84" t="s">
        <v>9</v>
      </c>
      <c r="K514" s="85" t="s">
        <v>3</v>
      </c>
      <c r="L514" s="86" t="s">
        <v>3</v>
      </c>
      <c r="M514" s="84" t="s">
        <v>10</v>
      </c>
      <c r="N514" s="84" t="s">
        <v>11</v>
      </c>
      <c r="O514" s="84" t="s">
        <v>3</v>
      </c>
      <c r="P514" s="84" t="s">
        <v>12</v>
      </c>
      <c r="Q514" s="84" t="s">
        <v>13</v>
      </c>
      <c r="R514" s="146"/>
      <c r="S514" s="147" t="s">
        <v>73</v>
      </c>
    </row>
    <row r="515" spans="1:19" ht="19.5" customHeight="1">
      <c r="A515" s="1"/>
      <c r="B515" s="22" t="s">
        <v>42</v>
      </c>
      <c r="C515" s="24" t="s">
        <v>18</v>
      </c>
      <c r="D515" s="19"/>
      <c r="E515" s="106">
        <v>0.6</v>
      </c>
      <c r="F515" s="106">
        <v>0</v>
      </c>
      <c r="G515" s="90">
        <v>0.6</v>
      </c>
      <c r="H515" s="106">
        <v>0</v>
      </c>
      <c r="I515" s="106">
        <v>0</v>
      </c>
      <c r="J515" s="90">
        <v>0</v>
      </c>
      <c r="K515" s="90">
        <v>0.6</v>
      </c>
      <c r="L515" s="106">
        <v>15</v>
      </c>
      <c r="M515" s="106">
        <v>10.5</v>
      </c>
      <c r="N515" s="106">
        <v>3</v>
      </c>
      <c r="O515" s="90">
        <v>13.5</v>
      </c>
      <c r="P515" s="106">
        <v>13.5</v>
      </c>
      <c r="Q515" s="106">
        <v>0</v>
      </c>
      <c r="R515" s="160">
        <v>1</v>
      </c>
      <c r="S515" s="160">
        <v>1</v>
      </c>
    </row>
    <row r="516" spans="1:19" ht="19.5" customHeight="1">
      <c r="A516" s="1"/>
      <c r="B516" s="15"/>
      <c r="C516" s="32" t="s">
        <v>53</v>
      </c>
      <c r="D516" s="38"/>
      <c r="E516" s="117">
        <f t="shared" ref="E516:S516" si="146">E515</f>
        <v>0.6</v>
      </c>
      <c r="F516" s="117">
        <f t="shared" si="146"/>
        <v>0</v>
      </c>
      <c r="G516" s="117">
        <f t="shared" si="146"/>
        <v>0.6</v>
      </c>
      <c r="H516" s="117">
        <f t="shared" si="146"/>
        <v>0</v>
      </c>
      <c r="I516" s="117">
        <f t="shared" si="146"/>
        <v>0</v>
      </c>
      <c r="J516" s="117">
        <f t="shared" si="146"/>
        <v>0</v>
      </c>
      <c r="K516" s="117">
        <f t="shared" si="146"/>
        <v>0.6</v>
      </c>
      <c r="L516" s="117">
        <f t="shared" si="146"/>
        <v>15</v>
      </c>
      <c r="M516" s="117">
        <f t="shared" si="146"/>
        <v>10.5</v>
      </c>
      <c r="N516" s="117">
        <f t="shared" si="146"/>
        <v>3</v>
      </c>
      <c r="O516" s="117">
        <f t="shared" si="146"/>
        <v>13.5</v>
      </c>
      <c r="P516" s="117">
        <f t="shared" si="146"/>
        <v>13.5</v>
      </c>
      <c r="Q516" s="117">
        <f t="shared" si="146"/>
        <v>0</v>
      </c>
      <c r="R516" s="174">
        <f t="shared" si="146"/>
        <v>1</v>
      </c>
      <c r="S516" s="174">
        <f t="shared" si="146"/>
        <v>1</v>
      </c>
    </row>
    <row r="517" spans="1:19" ht="7.5" customHeight="1">
      <c r="A517" s="1"/>
      <c r="B517" s="24"/>
      <c r="C517" s="25"/>
      <c r="D517" s="25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155"/>
      <c r="S517" s="164"/>
    </row>
    <row r="518" spans="1:19" ht="19.5" customHeight="1">
      <c r="A518" s="1"/>
      <c r="B518" s="24"/>
      <c r="C518" s="25" t="s">
        <v>58</v>
      </c>
      <c r="D518" s="19"/>
      <c r="E518" s="90">
        <f t="shared" ref="E518:S518" si="147">E516</f>
        <v>0.6</v>
      </c>
      <c r="F518" s="90">
        <f t="shared" si="147"/>
        <v>0</v>
      </c>
      <c r="G518" s="90">
        <f t="shared" si="147"/>
        <v>0.6</v>
      </c>
      <c r="H518" s="90">
        <f t="shared" si="147"/>
        <v>0</v>
      </c>
      <c r="I518" s="90">
        <f t="shared" si="147"/>
        <v>0</v>
      </c>
      <c r="J518" s="90">
        <f t="shared" si="147"/>
        <v>0</v>
      </c>
      <c r="K518" s="90">
        <f t="shared" si="147"/>
        <v>0.6</v>
      </c>
      <c r="L518" s="90">
        <f t="shared" si="147"/>
        <v>15</v>
      </c>
      <c r="M518" s="90">
        <f t="shared" si="147"/>
        <v>10.5</v>
      </c>
      <c r="N518" s="90">
        <f t="shared" si="147"/>
        <v>3</v>
      </c>
      <c r="O518" s="90">
        <f t="shared" si="147"/>
        <v>13.5</v>
      </c>
      <c r="P518" s="90">
        <f t="shared" si="147"/>
        <v>13.5</v>
      </c>
      <c r="Q518" s="90">
        <f t="shared" si="147"/>
        <v>0</v>
      </c>
      <c r="R518" s="156">
        <f t="shared" si="147"/>
        <v>1</v>
      </c>
      <c r="S518" s="156">
        <f t="shared" si="147"/>
        <v>1</v>
      </c>
    </row>
    <row r="519" spans="1:19" ht="19.5" customHeight="1">
      <c r="A519" s="1"/>
      <c r="B519" s="20"/>
      <c r="C519" s="26" t="s">
        <v>130</v>
      </c>
      <c r="D519" s="20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159"/>
      <c r="S519" s="145" t="s">
        <v>0</v>
      </c>
    </row>
    <row r="520" spans="1:19" ht="19.5" customHeight="1">
      <c r="A520" s="1"/>
      <c r="B520" s="410" t="s">
        <v>72</v>
      </c>
      <c r="C520" s="411"/>
      <c r="D520" s="412"/>
      <c r="E520" s="416" t="s">
        <v>95</v>
      </c>
      <c r="F520" s="417"/>
      <c r="G520" s="418"/>
      <c r="H520" s="416" t="s">
        <v>94</v>
      </c>
      <c r="I520" s="417"/>
      <c r="J520" s="418"/>
      <c r="K520" s="83" t="s">
        <v>1</v>
      </c>
      <c r="L520" s="83" t="s">
        <v>2</v>
      </c>
      <c r="M520" s="416" t="s">
        <v>93</v>
      </c>
      <c r="N520" s="417"/>
      <c r="O520" s="418"/>
      <c r="P520" s="416" t="s">
        <v>92</v>
      </c>
      <c r="Q520" s="418"/>
      <c r="R520" s="423" t="s">
        <v>65</v>
      </c>
      <c r="S520" s="424"/>
    </row>
    <row r="521" spans="1:19" ht="19.5" customHeight="1">
      <c r="A521" s="1"/>
      <c r="B521" s="413"/>
      <c r="C521" s="414"/>
      <c r="D521" s="415"/>
      <c r="E521" s="84" t="s">
        <v>4</v>
      </c>
      <c r="F521" s="84" t="s">
        <v>5</v>
      </c>
      <c r="G521" s="84" t="s">
        <v>6</v>
      </c>
      <c r="H521" s="84" t="s">
        <v>7</v>
      </c>
      <c r="I521" s="84" t="s">
        <v>8</v>
      </c>
      <c r="J521" s="84" t="s">
        <v>9</v>
      </c>
      <c r="K521" s="85" t="s">
        <v>3</v>
      </c>
      <c r="L521" s="86" t="s">
        <v>3</v>
      </c>
      <c r="M521" s="84" t="s">
        <v>10</v>
      </c>
      <c r="N521" s="84" t="s">
        <v>11</v>
      </c>
      <c r="O521" s="84" t="s">
        <v>3</v>
      </c>
      <c r="P521" s="84" t="s">
        <v>12</v>
      </c>
      <c r="Q521" s="84" t="s">
        <v>13</v>
      </c>
      <c r="R521" s="146"/>
      <c r="S521" s="147" t="s">
        <v>73</v>
      </c>
    </row>
    <row r="522" spans="1:19" ht="19.5" customHeight="1">
      <c r="A522" s="1"/>
      <c r="B522" s="22" t="s">
        <v>42</v>
      </c>
      <c r="C522" s="24" t="s">
        <v>18</v>
      </c>
      <c r="D522" s="19"/>
      <c r="E522" s="119">
        <v>1.5</v>
      </c>
      <c r="F522" s="120">
        <v>0</v>
      </c>
      <c r="G522" s="119">
        <v>1.5</v>
      </c>
      <c r="H522" s="120">
        <v>0.5</v>
      </c>
      <c r="I522" s="119">
        <v>0</v>
      </c>
      <c r="J522" s="120">
        <v>0.5</v>
      </c>
      <c r="K522" s="119">
        <v>2</v>
      </c>
      <c r="L522" s="101">
        <v>17.299999999999997</v>
      </c>
      <c r="M522" s="100">
        <v>17</v>
      </c>
      <c r="N522" s="101">
        <v>0</v>
      </c>
      <c r="O522" s="100">
        <v>17</v>
      </c>
      <c r="P522" s="101">
        <v>17</v>
      </c>
      <c r="Q522" s="100">
        <v>0</v>
      </c>
      <c r="R522" s="183">
        <v>29</v>
      </c>
      <c r="S522" s="184">
        <v>29</v>
      </c>
    </row>
    <row r="523" spans="1:19" ht="19.5" customHeight="1">
      <c r="A523" s="1"/>
      <c r="B523" s="23"/>
      <c r="C523" s="24" t="s">
        <v>20</v>
      </c>
      <c r="D523" s="19"/>
      <c r="E523" s="100"/>
      <c r="F523" s="101"/>
      <c r="G523" s="100">
        <v>0</v>
      </c>
      <c r="H523" s="101">
        <v>1</v>
      </c>
      <c r="I523" s="100"/>
      <c r="J523" s="101">
        <v>1</v>
      </c>
      <c r="K523" s="100">
        <v>1</v>
      </c>
      <c r="L523" s="101">
        <v>4</v>
      </c>
      <c r="M523" s="100"/>
      <c r="N523" s="101">
        <v>3</v>
      </c>
      <c r="O523" s="100">
        <v>3</v>
      </c>
      <c r="P523" s="101">
        <v>3</v>
      </c>
      <c r="Q523" s="100"/>
      <c r="R523" s="183">
        <v>23</v>
      </c>
      <c r="S523" s="184">
        <v>23</v>
      </c>
    </row>
    <row r="524" spans="1:19" ht="19.5" customHeight="1">
      <c r="A524" s="1"/>
      <c r="B524" s="17"/>
      <c r="C524" s="32" t="s">
        <v>53</v>
      </c>
      <c r="D524" s="38"/>
      <c r="E524" s="110">
        <f t="shared" ref="E524:S524" si="148">E523+E522</f>
        <v>1.5</v>
      </c>
      <c r="F524" s="110">
        <f t="shared" si="148"/>
        <v>0</v>
      </c>
      <c r="G524" s="110">
        <f t="shared" si="148"/>
        <v>1.5</v>
      </c>
      <c r="H524" s="110">
        <f t="shared" si="148"/>
        <v>1.5</v>
      </c>
      <c r="I524" s="110">
        <f t="shared" si="148"/>
        <v>0</v>
      </c>
      <c r="J524" s="110">
        <f t="shared" si="148"/>
        <v>1.5</v>
      </c>
      <c r="K524" s="110">
        <f t="shared" si="148"/>
        <v>3</v>
      </c>
      <c r="L524" s="110">
        <f t="shared" si="148"/>
        <v>21.299999999999997</v>
      </c>
      <c r="M524" s="110">
        <f t="shared" si="148"/>
        <v>17</v>
      </c>
      <c r="N524" s="110">
        <f t="shared" si="148"/>
        <v>3</v>
      </c>
      <c r="O524" s="110">
        <f t="shared" si="148"/>
        <v>20</v>
      </c>
      <c r="P524" s="110">
        <f t="shared" si="148"/>
        <v>20</v>
      </c>
      <c r="Q524" s="110">
        <f t="shared" si="148"/>
        <v>0</v>
      </c>
      <c r="R524" s="170">
        <f t="shared" si="148"/>
        <v>52</v>
      </c>
      <c r="S524" s="170">
        <f t="shared" si="148"/>
        <v>52</v>
      </c>
    </row>
    <row r="525" spans="1:19" ht="19.5" customHeight="1">
      <c r="A525" s="1"/>
      <c r="B525" s="15" t="s">
        <v>43</v>
      </c>
      <c r="C525" s="24" t="s">
        <v>21</v>
      </c>
      <c r="D525" s="19"/>
      <c r="E525" s="100">
        <v>0.1</v>
      </c>
      <c r="F525" s="101">
        <v>0</v>
      </c>
      <c r="G525" s="100">
        <v>0.1</v>
      </c>
      <c r="H525" s="101">
        <v>0</v>
      </c>
      <c r="I525" s="100">
        <v>0</v>
      </c>
      <c r="J525" s="101">
        <v>0</v>
      </c>
      <c r="K525" s="100">
        <v>0.1</v>
      </c>
      <c r="L525" s="101">
        <v>0.3</v>
      </c>
      <c r="M525" s="100">
        <v>0.3</v>
      </c>
      <c r="N525" s="101">
        <v>0</v>
      </c>
      <c r="O525" s="100">
        <v>0.3</v>
      </c>
      <c r="P525" s="101">
        <v>0.3</v>
      </c>
      <c r="Q525" s="100">
        <v>0</v>
      </c>
      <c r="R525" s="183">
        <v>1</v>
      </c>
      <c r="S525" s="184">
        <v>1</v>
      </c>
    </row>
    <row r="526" spans="1:19" ht="19.5" customHeight="1">
      <c r="A526" s="1"/>
      <c r="B526" s="17"/>
      <c r="C526" s="32" t="s">
        <v>53</v>
      </c>
      <c r="D526" s="34"/>
      <c r="E526" s="110">
        <f t="shared" ref="E526:S526" si="149">E525</f>
        <v>0.1</v>
      </c>
      <c r="F526" s="110">
        <f t="shared" si="149"/>
        <v>0</v>
      </c>
      <c r="G526" s="110">
        <f t="shared" si="149"/>
        <v>0.1</v>
      </c>
      <c r="H526" s="110">
        <f t="shared" si="149"/>
        <v>0</v>
      </c>
      <c r="I526" s="110">
        <f t="shared" si="149"/>
        <v>0</v>
      </c>
      <c r="J526" s="110">
        <f t="shared" si="149"/>
        <v>0</v>
      </c>
      <c r="K526" s="110">
        <f t="shared" si="149"/>
        <v>0.1</v>
      </c>
      <c r="L526" s="110">
        <f t="shared" si="149"/>
        <v>0.3</v>
      </c>
      <c r="M526" s="110">
        <f t="shared" si="149"/>
        <v>0.3</v>
      </c>
      <c r="N526" s="110">
        <f t="shared" si="149"/>
        <v>0</v>
      </c>
      <c r="O526" s="110">
        <f t="shared" si="149"/>
        <v>0.3</v>
      </c>
      <c r="P526" s="110">
        <f t="shared" si="149"/>
        <v>0.3</v>
      </c>
      <c r="Q526" s="110">
        <f t="shared" si="149"/>
        <v>0</v>
      </c>
      <c r="R526" s="170">
        <f t="shared" si="149"/>
        <v>1</v>
      </c>
      <c r="S526" s="170">
        <f t="shared" si="149"/>
        <v>1</v>
      </c>
    </row>
    <row r="527" spans="1:19" ht="19.5" customHeight="1">
      <c r="A527" s="1"/>
      <c r="B527" s="15" t="s">
        <v>46</v>
      </c>
      <c r="C527" s="24" t="s">
        <v>39</v>
      </c>
      <c r="D527" s="19"/>
      <c r="E527" s="119">
        <v>0.2</v>
      </c>
      <c r="F527" s="120"/>
      <c r="G527" s="119">
        <v>0.2</v>
      </c>
      <c r="H527" s="120"/>
      <c r="I527" s="119"/>
      <c r="J527" s="120">
        <v>0</v>
      </c>
      <c r="K527" s="119">
        <v>0.2</v>
      </c>
      <c r="L527" s="120">
        <v>1</v>
      </c>
      <c r="M527" s="119">
        <v>1</v>
      </c>
      <c r="N527" s="120"/>
      <c r="O527" s="119">
        <v>1</v>
      </c>
      <c r="P527" s="120">
        <v>1</v>
      </c>
      <c r="Q527" s="119"/>
      <c r="R527" s="176">
        <v>1</v>
      </c>
      <c r="S527" s="177">
        <v>1</v>
      </c>
    </row>
    <row r="528" spans="1:19" ht="19.5" customHeight="1">
      <c r="A528" s="1"/>
      <c r="B528" s="17"/>
      <c r="C528" s="32" t="s">
        <v>53</v>
      </c>
      <c r="D528" s="38"/>
      <c r="E528" s="110">
        <f t="shared" ref="E528:S528" si="150">E527</f>
        <v>0.2</v>
      </c>
      <c r="F528" s="110">
        <f t="shared" si="150"/>
        <v>0</v>
      </c>
      <c r="G528" s="110">
        <f t="shared" si="150"/>
        <v>0.2</v>
      </c>
      <c r="H528" s="110">
        <f t="shared" si="150"/>
        <v>0</v>
      </c>
      <c r="I528" s="110">
        <f t="shared" si="150"/>
        <v>0</v>
      </c>
      <c r="J528" s="110">
        <f t="shared" si="150"/>
        <v>0</v>
      </c>
      <c r="K528" s="110">
        <f t="shared" si="150"/>
        <v>0.2</v>
      </c>
      <c r="L528" s="110">
        <f t="shared" si="150"/>
        <v>1</v>
      </c>
      <c r="M528" s="110">
        <f t="shared" si="150"/>
        <v>1</v>
      </c>
      <c r="N528" s="110">
        <f t="shared" si="150"/>
        <v>0</v>
      </c>
      <c r="O528" s="110">
        <f t="shared" si="150"/>
        <v>1</v>
      </c>
      <c r="P528" s="110">
        <f t="shared" si="150"/>
        <v>1</v>
      </c>
      <c r="Q528" s="110">
        <f t="shared" si="150"/>
        <v>0</v>
      </c>
      <c r="R528" s="170">
        <f t="shared" si="150"/>
        <v>1</v>
      </c>
      <c r="S528" s="170">
        <f t="shared" si="150"/>
        <v>1</v>
      </c>
    </row>
    <row r="529" spans="1:19" ht="7.5" customHeight="1">
      <c r="A529" s="1"/>
      <c r="B529" s="24"/>
      <c r="C529" s="25"/>
      <c r="D529" s="25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155"/>
      <c r="S529" s="164"/>
    </row>
    <row r="530" spans="1:19" ht="19.5" customHeight="1">
      <c r="A530" s="1"/>
      <c r="B530" s="24"/>
      <c r="C530" s="25" t="s">
        <v>58</v>
      </c>
      <c r="D530" s="19"/>
      <c r="E530" s="90">
        <f t="shared" ref="E530:S530" si="151">E524+E526+E528</f>
        <v>1.8</v>
      </c>
      <c r="F530" s="90">
        <f t="shared" si="151"/>
        <v>0</v>
      </c>
      <c r="G530" s="90">
        <f>G524+G526+G528</f>
        <v>1.8</v>
      </c>
      <c r="H530" s="90">
        <f t="shared" si="151"/>
        <v>1.5</v>
      </c>
      <c r="I530" s="90">
        <f t="shared" si="151"/>
        <v>0</v>
      </c>
      <c r="J530" s="90">
        <f t="shared" si="151"/>
        <v>1.5</v>
      </c>
      <c r="K530" s="90">
        <f t="shared" si="151"/>
        <v>3.3000000000000003</v>
      </c>
      <c r="L530" s="90">
        <f t="shared" si="151"/>
        <v>22.599999999999998</v>
      </c>
      <c r="M530" s="90">
        <f t="shared" si="151"/>
        <v>18.3</v>
      </c>
      <c r="N530" s="90">
        <f t="shared" si="151"/>
        <v>3</v>
      </c>
      <c r="O530" s="90">
        <f t="shared" si="151"/>
        <v>21.3</v>
      </c>
      <c r="P530" s="90">
        <f t="shared" si="151"/>
        <v>21.3</v>
      </c>
      <c r="Q530" s="90">
        <f t="shared" si="151"/>
        <v>0</v>
      </c>
      <c r="R530" s="156">
        <f t="shared" si="151"/>
        <v>54</v>
      </c>
      <c r="S530" s="156">
        <f t="shared" si="151"/>
        <v>54</v>
      </c>
    </row>
    <row r="531" spans="1:19" ht="19.5" customHeight="1">
      <c r="A531" s="1"/>
      <c r="B531" s="20"/>
      <c r="C531" s="20"/>
      <c r="D531" s="20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159"/>
      <c r="S531" s="144"/>
    </row>
    <row r="532" spans="1:19" ht="19.5" customHeight="1">
      <c r="B532" s="20"/>
      <c r="C532" s="26" t="s">
        <v>159</v>
      </c>
      <c r="D532" s="20"/>
      <c r="E532" s="92"/>
      <c r="F532" s="81"/>
      <c r="G532" s="81"/>
      <c r="H532" s="80"/>
      <c r="I532" s="81"/>
      <c r="J532" s="81"/>
      <c r="K532" s="80"/>
      <c r="L532" s="80"/>
      <c r="M532" s="81"/>
      <c r="N532" s="81"/>
      <c r="O532" s="81"/>
      <c r="P532" s="81"/>
      <c r="Q532" s="81"/>
      <c r="R532" s="159"/>
      <c r="S532" s="145" t="s">
        <v>0</v>
      </c>
    </row>
    <row r="533" spans="1:19" ht="19.5" customHeight="1">
      <c r="A533" s="1"/>
      <c r="B533" s="410" t="s">
        <v>72</v>
      </c>
      <c r="C533" s="411"/>
      <c r="D533" s="412"/>
      <c r="E533" s="416" t="s">
        <v>57</v>
      </c>
      <c r="F533" s="417"/>
      <c r="G533" s="418"/>
      <c r="H533" s="416" t="s">
        <v>56</v>
      </c>
      <c r="I533" s="417"/>
      <c r="J533" s="418"/>
      <c r="K533" s="83" t="s">
        <v>1</v>
      </c>
      <c r="L533" s="83" t="s">
        <v>2</v>
      </c>
      <c r="M533" s="416" t="s">
        <v>74</v>
      </c>
      <c r="N533" s="417"/>
      <c r="O533" s="418"/>
      <c r="P533" s="416" t="s">
        <v>75</v>
      </c>
      <c r="Q533" s="418"/>
      <c r="R533" s="423" t="s">
        <v>65</v>
      </c>
      <c r="S533" s="424"/>
    </row>
    <row r="534" spans="1:19" ht="19.5" customHeight="1">
      <c r="A534" s="1"/>
      <c r="B534" s="413"/>
      <c r="C534" s="414"/>
      <c r="D534" s="415"/>
      <c r="E534" s="84" t="s">
        <v>4</v>
      </c>
      <c r="F534" s="84" t="s">
        <v>5</v>
      </c>
      <c r="G534" s="84" t="s">
        <v>6</v>
      </c>
      <c r="H534" s="84" t="s">
        <v>7</v>
      </c>
      <c r="I534" s="84" t="s">
        <v>8</v>
      </c>
      <c r="J534" s="84" t="s">
        <v>9</v>
      </c>
      <c r="K534" s="85" t="s">
        <v>3</v>
      </c>
      <c r="L534" s="86" t="s">
        <v>3</v>
      </c>
      <c r="M534" s="84" t="s">
        <v>10</v>
      </c>
      <c r="N534" s="84" t="s">
        <v>11</v>
      </c>
      <c r="O534" s="84" t="s">
        <v>3</v>
      </c>
      <c r="P534" s="84" t="s">
        <v>12</v>
      </c>
      <c r="Q534" s="84" t="s">
        <v>13</v>
      </c>
      <c r="R534" s="146"/>
      <c r="S534" s="147" t="s">
        <v>73</v>
      </c>
    </row>
    <row r="535" spans="1:19" ht="19.5" customHeight="1">
      <c r="A535" s="1"/>
      <c r="B535" s="22" t="s">
        <v>42</v>
      </c>
      <c r="C535" s="24" t="s">
        <v>18</v>
      </c>
      <c r="D535" s="19"/>
      <c r="E535" s="106">
        <v>0.30000000000000004</v>
      </c>
      <c r="F535" s="106">
        <v>0</v>
      </c>
      <c r="G535" s="90">
        <v>0.30000000000000004</v>
      </c>
      <c r="H535" s="106">
        <v>0</v>
      </c>
      <c r="I535" s="106">
        <v>0</v>
      </c>
      <c r="J535" s="90">
        <v>0</v>
      </c>
      <c r="K535" s="90">
        <v>0.30000000000000004</v>
      </c>
      <c r="L535" s="106">
        <v>3.6</v>
      </c>
      <c r="M535" s="106">
        <v>2</v>
      </c>
      <c r="N535" s="106">
        <v>1.4</v>
      </c>
      <c r="O535" s="128">
        <v>3.4</v>
      </c>
      <c r="P535" s="106">
        <v>3.4</v>
      </c>
      <c r="Q535" s="106">
        <v>0</v>
      </c>
      <c r="R535" s="160">
        <v>3</v>
      </c>
      <c r="S535" s="160">
        <v>3</v>
      </c>
    </row>
    <row r="536" spans="1:19" ht="19.5" customHeight="1">
      <c r="A536" s="1"/>
      <c r="B536" s="17"/>
      <c r="C536" s="39" t="s">
        <v>3</v>
      </c>
      <c r="D536" s="33"/>
      <c r="E536" s="89">
        <f t="shared" ref="E536:S536" si="152">E535</f>
        <v>0.30000000000000004</v>
      </c>
      <c r="F536" s="89">
        <f t="shared" si="152"/>
        <v>0</v>
      </c>
      <c r="G536" s="89">
        <f t="shared" si="152"/>
        <v>0.30000000000000004</v>
      </c>
      <c r="H536" s="89">
        <f t="shared" si="152"/>
        <v>0</v>
      </c>
      <c r="I536" s="89">
        <f t="shared" si="152"/>
        <v>0</v>
      </c>
      <c r="J536" s="89">
        <f t="shared" si="152"/>
        <v>0</v>
      </c>
      <c r="K536" s="89">
        <f t="shared" si="152"/>
        <v>0.30000000000000004</v>
      </c>
      <c r="L536" s="89">
        <f t="shared" si="152"/>
        <v>3.6</v>
      </c>
      <c r="M536" s="89">
        <f t="shared" si="152"/>
        <v>2</v>
      </c>
      <c r="N536" s="89">
        <f t="shared" si="152"/>
        <v>1.4</v>
      </c>
      <c r="O536" s="89">
        <f t="shared" si="152"/>
        <v>3.4</v>
      </c>
      <c r="P536" s="89">
        <f t="shared" si="152"/>
        <v>3.4</v>
      </c>
      <c r="Q536" s="89">
        <f t="shared" si="152"/>
        <v>0</v>
      </c>
      <c r="R536" s="157">
        <f t="shared" si="152"/>
        <v>3</v>
      </c>
      <c r="S536" s="157">
        <f t="shared" si="152"/>
        <v>3</v>
      </c>
    </row>
    <row r="537" spans="1:19" ht="19.5" customHeight="1">
      <c r="A537" s="1"/>
      <c r="B537" s="22" t="s">
        <v>43</v>
      </c>
      <c r="C537" s="24" t="s">
        <v>21</v>
      </c>
      <c r="D537" s="19"/>
      <c r="E537" s="106">
        <v>2.33</v>
      </c>
      <c r="F537" s="106">
        <v>0.1</v>
      </c>
      <c r="G537" s="90">
        <v>2.4300000000000002</v>
      </c>
      <c r="H537" s="106">
        <v>0</v>
      </c>
      <c r="I537" s="106">
        <v>0</v>
      </c>
      <c r="J537" s="90">
        <v>0</v>
      </c>
      <c r="K537" s="90">
        <v>2.4300000000000002</v>
      </c>
      <c r="L537" s="106">
        <v>47.6</v>
      </c>
      <c r="M537" s="106">
        <v>38.200000000000003</v>
      </c>
      <c r="N537" s="106">
        <v>0</v>
      </c>
      <c r="O537" s="128">
        <v>38.200000000000003</v>
      </c>
      <c r="P537" s="106">
        <v>38.200000000000003</v>
      </c>
      <c r="Q537" s="106">
        <v>0</v>
      </c>
      <c r="R537" s="160">
        <v>19</v>
      </c>
      <c r="S537" s="160">
        <v>19</v>
      </c>
    </row>
    <row r="538" spans="1:19" ht="19.5" customHeight="1">
      <c r="A538" s="1"/>
      <c r="B538" s="15"/>
      <c r="C538" s="24" t="s">
        <v>22</v>
      </c>
      <c r="D538" s="19"/>
      <c r="E538" s="106">
        <v>0.1</v>
      </c>
      <c r="F538" s="106"/>
      <c r="G538" s="90">
        <v>0.1</v>
      </c>
      <c r="H538" s="106"/>
      <c r="I538" s="106"/>
      <c r="J538" s="90">
        <v>0</v>
      </c>
      <c r="K538" s="90">
        <v>0.1</v>
      </c>
      <c r="L538" s="106">
        <v>0</v>
      </c>
      <c r="M538" s="106"/>
      <c r="N538" s="106"/>
      <c r="O538" s="128">
        <v>0</v>
      </c>
      <c r="P538" s="106"/>
      <c r="Q538" s="106"/>
      <c r="R538" s="256">
        <v>1</v>
      </c>
      <c r="S538" s="160">
        <v>1</v>
      </c>
    </row>
    <row r="539" spans="1:19" ht="19.5" customHeight="1">
      <c r="A539" s="1"/>
      <c r="B539" s="15"/>
      <c r="C539" s="32" t="s">
        <v>3</v>
      </c>
      <c r="D539" s="40"/>
      <c r="E539" s="89">
        <f t="shared" ref="E539:S539" si="153">SUM(E537:E538)</f>
        <v>2.4300000000000002</v>
      </c>
      <c r="F539" s="89">
        <f t="shared" si="153"/>
        <v>0.1</v>
      </c>
      <c r="G539" s="89">
        <f t="shared" si="153"/>
        <v>2.5300000000000002</v>
      </c>
      <c r="H539" s="89">
        <f t="shared" si="153"/>
        <v>0</v>
      </c>
      <c r="I539" s="89">
        <f t="shared" si="153"/>
        <v>0</v>
      </c>
      <c r="J539" s="89">
        <f t="shared" si="153"/>
        <v>0</v>
      </c>
      <c r="K539" s="89">
        <f t="shared" si="153"/>
        <v>2.5300000000000002</v>
      </c>
      <c r="L539" s="89">
        <f t="shared" si="153"/>
        <v>47.6</v>
      </c>
      <c r="M539" s="89">
        <f t="shared" si="153"/>
        <v>38.200000000000003</v>
      </c>
      <c r="N539" s="89">
        <f t="shared" si="153"/>
        <v>0</v>
      </c>
      <c r="O539" s="89">
        <f t="shared" si="153"/>
        <v>38.200000000000003</v>
      </c>
      <c r="P539" s="89">
        <f t="shared" si="153"/>
        <v>38.200000000000003</v>
      </c>
      <c r="Q539" s="89">
        <f t="shared" si="153"/>
        <v>0</v>
      </c>
      <c r="R539" s="157">
        <f t="shared" si="153"/>
        <v>20</v>
      </c>
      <c r="S539" s="157">
        <f t="shared" si="153"/>
        <v>20</v>
      </c>
    </row>
    <row r="540" spans="1:19" ht="7.5" customHeight="1">
      <c r="A540" s="1"/>
      <c r="B540" s="24"/>
      <c r="C540" s="25"/>
      <c r="D540" s="25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155"/>
      <c r="S540" s="164"/>
    </row>
    <row r="541" spans="1:19" ht="19.5" customHeight="1">
      <c r="A541" s="1"/>
      <c r="B541" s="24"/>
      <c r="C541" s="25" t="s">
        <v>58</v>
      </c>
      <c r="D541" s="19"/>
      <c r="E541" s="111">
        <f t="shared" ref="E541:S541" si="154">E536+E539</f>
        <v>2.7300000000000004</v>
      </c>
      <c r="F541" s="111">
        <f t="shared" si="154"/>
        <v>0.1</v>
      </c>
      <c r="G541" s="111">
        <f t="shared" si="154"/>
        <v>2.83</v>
      </c>
      <c r="H541" s="111">
        <f t="shared" si="154"/>
        <v>0</v>
      </c>
      <c r="I541" s="111">
        <f t="shared" si="154"/>
        <v>0</v>
      </c>
      <c r="J541" s="111">
        <f t="shared" si="154"/>
        <v>0</v>
      </c>
      <c r="K541" s="111">
        <f t="shared" si="154"/>
        <v>2.83</v>
      </c>
      <c r="L541" s="111">
        <f t="shared" si="154"/>
        <v>51.2</v>
      </c>
      <c r="M541" s="111">
        <f t="shared" si="154"/>
        <v>40.200000000000003</v>
      </c>
      <c r="N541" s="111">
        <f t="shared" si="154"/>
        <v>1.4</v>
      </c>
      <c r="O541" s="111">
        <f t="shared" si="154"/>
        <v>41.6</v>
      </c>
      <c r="P541" s="111">
        <f t="shared" si="154"/>
        <v>41.6</v>
      </c>
      <c r="Q541" s="111">
        <f t="shared" si="154"/>
        <v>0</v>
      </c>
      <c r="R541" s="171">
        <f t="shared" si="154"/>
        <v>23</v>
      </c>
      <c r="S541" s="171">
        <f t="shared" si="154"/>
        <v>23</v>
      </c>
    </row>
    <row r="542" spans="1:19" ht="19.5" customHeight="1">
      <c r="A542" s="1"/>
      <c r="B542" s="20"/>
      <c r="C542" s="26" t="s">
        <v>160</v>
      </c>
      <c r="D542" s="20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159"/>
      <c r="S542" s="145" t="s">
        <v>0</v>
      </c>
    </row>
    <row r="543" spans="1:19" ht="19.5" customHeight="1">
      <c r="A543" s="1"/>
      <c r="B543" s="410" t="s">
        <v>72</v>
      </c>
      <c r="C543" s="411"/>
      <c r="D543" s="412"/>
      <c r="E543" s="416" t="s">
        <v>95</v>
      </c>
      <c r="F543" s="417"/>
      <c r="G543" s="418"/>
      <c r="H543" s="416" t="s">
        <v>94</v>
      </c>
      <c r="I543" s="417"/>
      <c r="J543" s="418"/>
      <c r="K543" s="83" t="s">
        <v>1</v>
      </c>
      <c r="L543" s="83" t="s">
        <v>2</v>
      </c>
      <c r="M543" s="416" t="s">
        <v>93</v>
      </c>
      <c r="N543" s="417"/>
      <c r="O543" s="418"/>
      <c r="P543" s="416" t="s">
        <v>92</v>
      </c>
      <c r="Q543" s="418"/>
      <c r="R543" s="423" t="s">
        <v>65</v>
      </c>
      <c r="S543" s="424"/>
    </row>
    <row r="544" spans="1:19" ht="19.5" customHeight="1">
      <c r="A544" s="1"/>
      <c r="B544" s="413"/>
      <c r="C544" s="414"/>
      <c r="D544" s="415"/>
      <c r="E544" s="84" t="s">
        <v>4</v>
      </c>
      <c r="F544" s="84" t="s">
        <v>5</v>
      </c>
      <c r="G544" s="84" t="s">
        <v>6</v>
      </c>
      <c r="H544" s="84" t="s">
        <v>7</v>
      </c>
      <c r="I544" s="84" t="s">
        <v>8</v>
      </c>
      <c r="J544" s="84" t="s">
        <v>9</v>
      </c>
      <c r="K544" s="85" t="s">
        <v>3</v>
      </c>
      <c r="L544" s="86" t="s">
        <v>3</v>
      </c>
      <c r="M544" s="84" t="s">
        <v>10</v>
      </c>
      <c r="N544" s="84" t="s">
        <v>11</v>
      </c>
      <c r="O544" s="84" t="s">
        <v>3</v>
      </c>
      <c r="P544" s="84" t="s">
        <v>12</v>
      </c>
      <c r="Q544" s="84" t="s">
        <v>13</v>
      </c>
      <c r="R544" s="146"/>
      <c r="S544" s="147" t="s">
        <v>73</v>
      </c>
    </row>
    <row r="545" spans="1:19" ht="19.5" customHeight="1">
      <c r="A545" s="1"/>
      <c r="B545" s="22" t="s">
        <v>42</v>
      </c>
      <c r="C545" s="24" t="s">
        <v>41</v>
      </c>
      <c r="D545" s="19"/>
      <c r="E545" s="106">
        <v>0.1</v>
      </c>
      <c r="F545" s="106">
        <v>0</v>
      </c>
      <c r="G545" s="90">
        <v>0.1</v>
      </c>
      <c r="H545" s="106">
        <v>0</v>
      </c>
      <c r="I545" s="106">
        <v>0</v>
      </c>
      <c r="J545" s="90">
        <v>0</v>
      </c>
      <c r="K545" s="90">
        <v>0.1</v>
      </c>
      <c r="L545" s="106">
        <v>0.2</v>
      </c>
      <c r="M545" s="106">
        <v>0.2</v>
      </c>
      <c r="N545" s="106">
        <v>0</v>
      </c>
      <c r="O545" s="90">
        <v>0.2</v>
      </c>
      <c r="P545" s="106">
        <v>0.2</v>
      </c>
      <c r="Q545" s="106">
        <v>0</v>
      </c>
      <c r="R545" s="160">
        <v>1</v>
      </c>
      <c r="S545" s="160">
        <v>1</v>
      </c>
    </row>
    <row r="546" spans="1:19" ht="19.5" customHeight="1">
      <c r="A546" s="1"/>
      <c r="B546" s="15"/>
      <c r="C546" s="24" t="s">
        <v>20</v>
      </c>
      <c r="D546" s="19"/>
      <c r="E546" s="68"/>
      <c r="F546" s="67">
        <v>0.1</v>
      </c>
      <c r="G546" s="68">
        <v>0.1</v>
      </c>
      <c r="H546" s="67"/>
      <c r="I546" s="68"/>
      <c r="J546" s="67">
        <v>0</v>
      </c>
      <c r="K546" s="68">
        <v>0.1</v>
      </c>
      <c r="L546" s="67"/>
      <c r="M546" s="68"/>
      <c r="N546" s="67"/>
      <c r="O546" s="68">
        <v>0</v>
      </c>
      <c r="P546" s="67"/>
      <c r="Q546" s="68"/>
      <c r="R546" s="178">
        <v>1</v>
      </c>
      <c r="S546" s="179">
        <v>1</v>
      </c>
    </row>
    <row r="547" spans="1:19" ht="19.5" customHeight="1">
      <c r="A547" s="1"/>
      <c r="B547" s="15"/>
      <c r="C547" s="32" t="s">
        <v>53</v>
      </c>
      <c r="D547" s="38"/>
      <c r="E547" s="117">
        <f t="shared" ref="E547:S547" si="155">SUM(E545:E546)</f>
        <v>0.1</v>
      </c>
      <c r="F547" s="117">
        <f t="shared" si="155"/>
        <v>0.1</v>
      </c>
      <c r="G547" s="117">
        <f t="shared" si="155"/>
        <v>0.2</v>
      </c>
      <c r="H547" s="117">
        <f t="shared" si="155"/>
        <v>0</v>
      </c>
      <c r="I547" s="117">
        <f t="shared" si="155"/>
        <v>0</v>
      </c>
      <c r="J547" s="117">
        <f t="shared" si="155"/>
        <v>0</v>
      </c>
      <c r="K547" s="117">
        <f t="shared" si="155"/>
        <v>0.2</v>
      </c>
      <c r="L547" s="117">
        <f t="shared" si="155"/>
        <v>0.2</v>
      </c>
      <c r="M547" s="117">
        <f t="shared" si="155"/>
        <v>0.2</v>
      </c>
      <c r="N547" s="117">
        <f t="shared" si="155"/>
        <v>0</v>
      </c>
      <c r="O547" s="117">
        <f t="shared" si="155"/>
        <v>0.2</v>
      </c>
      <c r="P547" s="117">
        <f t="shared" si="155"/>
        <v>0.2</v>
      </c>
      <c r="Q547" s="117">
        <f t="shared" si="155"/>
        <v>0</v>
      </c>
      <c r="R547" s="174">
        <f t="shared" si="155"/>
        <v>2</v>
      </c>
      <c r="S547" s="174">
        <f t="shared" si="155"/>
        <v>2</v>
      </c>
    </row>
    <row r="548" spans="1:19" ht="19.5" customHeight="1">
      <c r="A548" s="1"/>
      <c r="B548" s="22" t="s">
        <v>43</v>
      </c>
      <c r="C548" s="24" t="s">
        <v>21</v>
      </c>
      <c r="D548" s="19"/>
      <c r="E548" s="106">
        <v>0.11</v>
      </c>
      <c r="F548" s="106">
        <v>0</v>
      </c>
      <c r="G548" s="90">
        <v>0.11</v>
      </c>
      <c r="H548" s="106">
        <v>0</v>
      </c>
      <c r="I548" s="106">
        <v>0</v>
      </c>
      <c r="J548" s="90">
        <v>0</v>
      </c>
      <c r="K548" s="90">
        <v>0.11</v>
      </c>
      <c r="L548" s="106">
        <v>2.2999999999999998</v>
      </c>
      <c r="M548" s="106">
        <v>2.2999999999999998</v>
      </c>
      <c r="N548" s="106">
        <v>0</v>
      </c>
      <c r="O548" s="90">
        <v>2.2999999999999998</v>
      </c>
      <c r="P548" s="106">
        <v>2.2999999999999998</v>
      </c>
      <c r="Q548" s="106">
        <v>0</v>
      </c>
      <c r="R548" s="160">
        <v>3</v>
      </c>
      <c r="S548" s="160">
        <v>3</v>
      </c>
    </row>
    <row r="549" spans="1:19" ht="19.5" customHeight="1">
      <c r="A549" s="1"/>
      <c r="B549" s="15"/>
      <c r="C549" s="32" t="s">
        <v>53</v>
      </c>
      <c r="D549" s="38"/>
      <c r="E549" s="117">
        <f t="shared" ref="E549:S549" si="156">E548</f>
        <v>0.11</v>
      </c>
      <c r="F549" s="117">
        <f t="shared" si="156"/>
        <v>0</v>
      </c>
      <c r="G549" s="117">
        <f t="shared" si="156"/>
        <v>0.11</v>
      </c>
      <c r="H549" s="117">
        <f t="shared" si="156"/>
        <v>0</v>
      </c>
      <c r="I549" s="117">
        <f t="shared" si="156"/>
        <v>0</v>
      </c>
      <c r="J549" s="117">
        <f t="shared" si="156"/>
        <v>0</v>
      </c>
      <c r="K549" s="117">
        <f t="shared" si="156"/>
        <v>0.11</v>
      </c>
      <c r="L549" s="117">
        <f t="shared" si="156"/>
        <v>2.2999999999999998</v>
      </c>
      <c r="M549" s="117">
        <f t="shared" si="156"/>
        <v>2.2999999999999998</v>
      </c>
      <c r="N549" s="117">
        <f t="shared" si="156"/>
        <v>0</v>
      </c>
      <c r="O549" s="117">
        <f t="shared" si="156"/>
        <v>2.2999999999999998</v>
      </c>
      <c r="P549" s="117">
        <f t="shared" si="156"/>
        <v>2.2999999999999998</v>
      </c>
      <c r="Q549" s="117">
        <f t="shared" si="156"/>
        <v>0</v>
      </c>
      <c r="R549" s="174">
        <f t="shared" si="156"/>
        <v>3</v>
      </c>
      <c r="S549" s="174">
        <f t="shared" si="156"/>
        <v>3</v>
      </c>
    </row>
    <row r="550" spans="1:19" ht="19.5" customHeight="1">
      <c r="A550" s="1"/>
      <c r="B550" s="22" t="s">
        <v>46</v>
      </c>
      <c r="C550" s="24" t="s">
        <v>30</v>
      </c>
      <c r="D550" s="19"/>
      <c r="E550" s="280">
        <v>0.5</v>
      </c>
      <c r="F550" s="279">
        <v>0.2</v>
      </c>
      <c r="G550" s="280">
        <v>0.7</v>
      </c>
      <c r="H550" s="279">
        <v>0</v>
      </c>
      <c r="I550" s="280">
        <v>0</v>
      </c>
      <c r="J550" s="279">
        <v>0</v>
      </c>
      <c r="K550" s="280">
        <v>0.7</v>
      </c>
      <c r="L550" s="279">
        <v>1</v>
      </c>
      <c r="M550" s="280">
        <v>1</v>
      </c>
      <c r="N550" s="279">
        <v>0</v>
      </c>
      <c r="O550" s="280">
        <v>1</v>
      </c>
      <c r="P550" s="279">
        <v>1</v>
      </c>
      <c r="Q550" s="280">
        <v>0</v>
      </c>
      <c r="R550" s="285">
        <v>1</v>
      </c>
      <c r="S550" s="314">
        <v>0</v>
      </c>
    </row>
    <row r="551" spans="1:19" ht="19.5" customHeight="1">
      <c r="A551" s="1"/>
      <c r="B551" s="15"/>
      <c r="C551" s="32" t="s">
        <v>53</v>
      </c>
      <c r="D551" s="38"/>
      <c r="E551" s="117">
        <f t="shared" ref="E551:Q551" si="157">E550</f>
        <v>0.5</v>
      </c>
      <c r="F551" s="117">
        <f t="shared" si="157"/>
        <v>0.2</v>
      </c>
      <c r="G551" s="117">
        <f t="shared" si="157"/>
        <v>0.7</v>
      </c>
      <c r="H551" s="117">
        <f t="shared" si="157"/>
        <v>0</v>
      </c>
      <c r="I551" s="117">
        <f t="shared" si="157"/>
        <v>0</v>
      </c>
      <c r="J551" s="117">
        <f t="shared" si="157"/>
        <v>0</v>
      </c>
      <c r="K551" s="117">
        <f t="shared" si="157"/>
        <v>0.7</v>
      </c>
      <c r="L551" s="117">
        <f t="shared" si="157"/>
        <v>1</v>
      </c>
      <c r="M551" s="117">
        <f t="shared" si="157"/>
        <v>1</v>
      </c>
      <c r="N551" s="117">
        <f t="shared" si="157"/>
        <v>0</v>
      </c>
      <c r="O551" s="117">
        <f t="shared" si="157"/>
        <v>1</v>
      </c>
      <c r="P551" s="117">
        <f t="shared" si="157"/>
        <v>1</v>
      </c>
      <c r="Q551" s="117">
        <f t="shared" si="157"/>
        <v>0</v>
      </c>
      <c r="R551" s="174">
        <v>1</v>
      </c>
      <c r="S551" s="174">
        <v>1</v>
      </c>
    </row>
    <row r="552" spans="1:19" ht="6.75" customHeight="1">
      <c r="A552" s="1"/>
      <c r="B552" s="24"/>
      <c r="C552" s="25"/>
      <c r="D552" s="25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155"/>
      <c r="S552" s="164"/>
    </row>
    <row r="553" spans="1:19" ht="19.5" customHeight="1">
      <c r="A553" s="1"/>
      <c r="B553" s="24"/>
      <c r="C553" s="25" t="s">
        <v>58</v>
      </c>
      <c r="D553" s="19"/>
      <c r="E553" s="90">
        <f t="shared" ref="E553:S553" si="158">E547+E551+E549</f>
        <v>0.71</v>
      </c>
      <c r="F553" s="90">
        <f t="shared" si="158"/>
        <v>0.30000000000000004</v>
      </c>
      <c r="G553" s="90">
        <f t="shared" si="158"/>
        <v>1.01</v>
      </c>
      <c r="H553" s="90">
        <f t="shared" si="158"/>
        <v>0</v>
      </c>
      <c r="I553" s="90">
        <f t="shared" si="158"/>
        <v>0</v>
      </c>
      <c r="J553" s="90">
        <f t="shared" si="158"/>
        <v>0</v>
      </c>
      <c r="K553" s="90">
        <f t="shared" si="158"/>
        <v>1.01</v>
      </c>
      <c r="L553" s="90">
        <f t="shared" si="158"/>
        <v>3.5</v>
      </c>
      <c r="M553" s="90">
        <f t="shared" si="158"/>
        <v>3.5</v>
      </c>
      <c r="N553" s="90">
        <f t="shared" si="158"/>
        <v>0</v>
      </c>
      <c r="O553" s="90">
        <f t="shared" si="158"/>
        <v>3.5</v>
      </c>
      <c r="P553" s="90">
        <f t="shared" si="158"/>
        <v>3.5</v>
      </c>
      <c r="Q553" s="90">
        <f t="shared" si="158"/>
        <v>0</v>
      </c>
      <c r="R553" s="156">
        <f t="shared" si="158"/>
        <v>6</v>
      </c>
      <c r="S553" s="156">
        <f t="shared" si="158"/>
        <v>6</v>
      </c>
    </row>
    <row r="554" spans="1:19" ht="19.5" customHeight="1">
      <c r="A554" s="1"/>
      <c r="B554" s="20"/>
      <c r="C554" s="20"/>
      <c r="D554" s="20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75"/>
      <c r="S554" s="175"/>
    </row>
    <row r="555" spans="1:19" ht="19.5" customHeight="1">
      <c r="B555" s="20"/>
      <c r="C555" s="26" t="s">
        <v>161</v>
      </c>
      <c r="D555" s="31"/>
      <c r="E555" s="81"/>
      <c r="F555" s="81"/>
      <c r="G555" s="81"/>
      <c r="H555" s="80"/>
      <c r="I555" s="81"/>
      <c r="J555" s="81"/>
      <c r="K555" s="80"/>
      <c r="L555" s="80"/>
      <c r="M555" s="81"/>
      <c r="N555" s="81"/>
      <c r="O555" s="81"/>
      <c r="P555" s="81"/>
      <c r="Q555" s="81"/>
      <c r="R555" s="159"/>
      <c r="S555" s="145" t="s">
        <v>0</v>
      </c>
    </row>
    <row r="556" spans="1:19" ht="16.5" customHeight="1">
      <c r="A556" s="1"/>
      <c r="B556" s="410" t="s">
        <v>72</v>
      </c>
      <c r="C556" s="411"/>
      <c r="D556" s="412"/>
      <c r="E556" s="416" t="s">
        <v>95</v>
      </c>
      <c r="F556" s="417"/>
      <c r="G556" s="418"/>
      <c r="H556" s="416" t="s">
        <v>94</v>
      </c>
      <c r="I556" s="417"/>
      <c r="J556" s="418"/>
      <c r="K556" s="83" t="s">
        <v>1</v>
      </c>
      <c r="L556" s="83" t="s">
        <v>2</v>
      </c>
      <c r="M556" s="416" t="s">
        <v>93</v>
      </c>
      <c r="N556" s="417"/>
      <c r="O556" s="418"/>
      <c r="P556" s="416" t="s">
        <v>92</v>
      </c>
      <c r="Q556" s="418"/>
      <c r="R556" s="423" t="s">
        <v>65</v>
      </c>
      <c r="S556" s="424"/>
    </row>
    <row r="557" spans="1:19" ht="16.5" customHeight="1">
      <c r="A557" s="1"/>
      <c r="B557" s="413"/>
      <c r="C557" s="414"/>
      <c r="D557" s="415"/>
      <c r="E557" s="84" t="s">
        <v>4</v>
      </c>
      <c r="F557" s="84" t="s">
        <v>5</v>
      </c>
      <c r="G557" s="84" t="s">
        <v>6</v>
      </c>
      <c r="H557" s="84" t="s">
        <v>7</v>
      </c>
      <c r="I557" s="84" t="s">
        <v>8</v>
      </c>
      <c r="J557" s="84" t="s">
        <v>9</v>
      </c>
      <c r="K557" s="85" t="s">
        <v>3</v>
      </c>
      <c r="L557" s="86" t="s">
        <v>3</v>
      </c>
      <c r="M557" s="84" t="s">
        <v>10</v>
      </c>
      <c r="N557" s="84" t="s">
        <v>11</v>
      </c>
      <c r="O557" s="84" t="s">
        <v>3</v>
      </c>
      <c r="P557" s="84" t="s">
        <v>12</v>
      </c>
      <c r="Q557" s="84" t="s">
        <v>13</v>
      </c>
      <c r="R557" s="146"/>
      <c r="S557" s="147" t="s">
        <v>73</v>
      </c>
    </row>
    <row r="558" spans="1:19" ht="18" customHeight="1">
      <c r="A558" s="1"/>
      <c r="B558" s="15"/>
      <c r="C558" s="15" t="s">
        <v>18</v>
      </c>
      <c r="D558" s="16"/>
      <c r="E558" s="112">
        <v>0.5</v>
      </c>
      <c r="F558" s="112">
        <v>0</v>
      </c>
      <c r="G558" s="113">
        <v>0.5</v>
      </c>
      <c r="H558" s="112">
        <v>0</v>
      </c>
      <c r="I558" s="112">
        <v>0</v>
      </c>
      <c r="J558" s="113">
        <v>0</v>
      </c>
      <c r="K558" s="113">
        <v>0.5</v>
      </c>
      <c r="L558" s="112">
        <v>6</v>
      </c>
      <c r="M558" s="112">
        <v>3.6</v>
      </c>
      <c r="N558" s="112">
        <v>2.4</v>
      </c>
      <c r="O558" s="113">
        <v>6</v>
      </c>
      <c r="P558" s="112">
        <v>6</v>
      </c>
      <c r="Q558" s="112">
        <v>0</v>
      </c>
      <c r="R558" s="194">
        <v>5</v>
      </c>
      <c r="S558" s="194">
        <v>5</v>
      </c>
    </row>
    <row r="559" spans="1:19" ht="18" customHeight="1">
      <c r="A559" s="1"/>
      <c r="B559" s="15" t="s">
        <v>42</v>
      </c>
      <c r="C559" s="17"/>
      <c r="D559" s="18" t="s">
        <v>14</v>
      </c>
      <c r="E559" s="89">
        <v>0</v>
      </c>
      <c r="F559" s="89">
        <v>0</v>
      </c>
      <c r="G559" s="89">
        <v>0</v>
      </c>
      <c r="H559" s="89">
        <v>0</v>
      </c>
      <c r="I559" s="89">
        <v>0</v>
      </c>
      <c r="J559" s="89">
        <v>0</v>
      </c>
      <c r="K559" s="89">
        <v>0</v>
      </c>
      <c r="L559" s="89">
        <v>0</v>
      </c>
      <c r="M559" s="89">
        <v>0</v>
      </c>
      <c r="N559" s="89">
        <v>0</v>
      </c>
      <c r="O559" s="89">
        <v>0</v>
      </c>
      <c r="P559" s="89">
        <v>0</v>
      </c>
      <c r="Q559" s="89">
        <v>0</v>
      </c>
      <c r="R559" s="157">
        <v>0</v>
      </c>
      <c r="S559" s="157">
        <v>0</v>
      </c>
    </row>
    <row r="560" spans="1:19" ht="18" customHeight="1">
      <c r="A560" s="1"/>
      <c r="B560" s="15"/>
      <c r="C560" s="28" t="s">
        <v>53</v>
      </c>
      <c r="D560" s="19"/>
      <c r="E560" s="75">
        <f>+E558</f>
        <v>0.5</v>
      </c>
      <c r="F560" s="75">
        <f t="shared" ref="F560:S560" si="159">+F558</f>
        <v>0</v>
      </c>
      <c r="G560" s="75">
        <f t="shared" si="159"/>
        <v>0.5</v>
      </c>
      <c r="H560" s="75">
        <f t="shared" si="159"/>
        <v>0</v>
      </c>
      <c r="I560" s="75">
        <f t="shared" si="159"/>
        <v>0</v>
      </c>
      <c r="J560" s="75">
        <f t="shared" si="159"/>
        <v>0</v>
      </c>
      <c r="K560" s="75">
        <f t="shared" si="159"/>
        <v>0.5</v>
      </c>
      <c r="L560" s="75">
        <f t="shared" si="159"/>
        <v>6</v>
      </c>
      <c r="M560" s="75">
        <f t="shared" si="159"/>
        <v>3.6</v>
      </c>
      <c r="N560" s="75">
        <f t="shared" si="159"/>
        <v>2.4</v>
      </c>
      <c r="O560" s="75">
        <f t="shared" si="159"/>
        <v>6</v>
      </c>
      <c r="P560" s="75">
        <f t="shared" si="159"/>
        <v>6</v>
      </c>
      <c r="Q560" s="75">
        <f t="shared" si="159"/>
        <v>0</v>
      </c>
      <c r="R560" s="153">
        <f t="shared" si="159"/>
        <v>5</v>
      </c>
      <c r="S560" s="153">
        <f t="shared" si="159"/>
        <v>5</v>
      </c>
    </row>
    <row r="561" spans="1:19" ht="18" customHeight="1">
      <c r="A561" s="1"/>
      <c r="B561" s="17"/>
      <c r="C561" s="20"/>
      <c r="D561" s="21" t="s">
        <v>14</v>
      </c>
      <c r="E561" s="76">
        <f>E559</f>
        <v>0</v>
      </c>
      <c r="F561" s="76">
        <f t="shared" ref="F561:S561" si="160">F559</f>
        <v>0</v>
      </c>
      <c r="G561" s="76">
        <f t="shared" si="160"/>
        <v>0</v>
      </c>
      <c r="H561" s="76">
        <f t="shared" si="160"/>
        <v>0</v>
      </c>
      <c r="I561" s="76">
        <f t="shared" si="160"/>
        <v>0</v>
      </c>
      <c r="J561" s="76">
        <f t="shared" si="160"/>
        <v>0</v>
      </c>
      <c r="K561" s="76">
        <f t="shared" si="160"/>
        <v>0</v>
      </c>
      <c r="L561" s="76">
        <f t="shared" si="160"/>
        <v>0</v>
      </c>
      <c r="M561" s="76">
        <f t="shared" si="160"/>
        <v>0</v>
      </c>
      <c r="N561" s="76">
        <f t="shared" si="160"/>
        <v>0</v>
      </c>
      <c r="O561" s="76">
        <f t="shared" si="160"/>
        <v>0</v>
      </c>
      <c r="P561" s="76">
        <f t="shared" si="160"/>
        <v>0</v>
      </c>
      <c r="Q561" s="76">
        <f t="shared" si="160"/>
        <v>0</v>
      </c>
      <c r="R561" s="154">
        <f t="shared" si="160"/>
        <v>0</v>
      </c>
      <c r="S561" s="154">
        <f t="shared" si="160"/>
        <v>0</v>
      </c>
    </row>
    <row r="562" spans="1:19" ht="18" customHeight="1">
      <c r="A562" s="1"/>
      <c r="B562" s="22"/>
      <c r="C562" s="15" t="s">
        <v>21</v>
      </c>
      <c r="D562" s="19"/>
      <c r="E562" s="112">
        <v>2.82</v>
      </c>
      <c r="F562" s="112">
        <v>0.1</v>
      </c>
      <c r="G562" s="113">
        <v>2.92</v>
      </c>
      <c r="H562" s="112">
        <v>0</v>
      </c>
      <c r="I562" s="112">
        <v>0</v>
      </c>
      <c r="J562" s="113">
        <v>0</v>
      </c>
      <c r="K562" s="113">
        <v>2.92</v>
      </c>
      <c r="L562" s="112">
        <v>48.2</v>
      </c>
      <c r="M562" s="112">
        <v>31.1</v>
      </c>
      <c r="N562" s="112">
        <v>9</v>
      </c>
      <c r="O562" s="113">
        <v>40.1</v>
      </c>
      <c r="P562" s="112">
        <v>40.1</v>
      </c>
      <c r="Q562" s="112">
        <v>0</v>
      </c>
      <c r="R562" s="266">
        <v>22</v>
      </c>
      <c r="S562" s="266">
        <v>22</v>
      </c>
    </row>
    <row r="563" spans="1:19" ht="18" customHeight="1">
      <c r="A563" s="1"/>
      <c r="B563" s="23" t="s">
        <v>43</v>
      </c>
      <c r="C563" s="17"/>
      <c r="D563" s="18" t="s">
        <v>14</v>
      </c>
      <c r="E563" s="89">
        <v>0.15</v>
      </c>
      <c r="F563" s="89">
        <v>0</v>
      </c>
      <c r="G563" s="89">
        <v>0.15</v>
      </c>
      <c r="H563" s="89">
        <v>0</v>
      </c>
      <c r="I563" s="89">
        <v>0</v>
      </c>
      <c r="J563" s="89">
        <v>0</v>
      </c>
      <c r="K563" s="89">
        <v>0.15</v>
      </c>
      <c r="L563" s="89">
        <v>3</v>
      </c>
      <c r="M563" s="89">
        <v>2</v>
      </c>
      <c r="N563" s="89">
        <v>1</v>
      </c>
      <c r="O563" s="89">
        <v>3</v>
      </c>
      <c r="P563" s="89">
        <v>3</v>
      </c>
      <c r="Q563" s="89">
        <v>0</v>
      </c>
      <c r="R563" s="157">
        <v>2</v>
      </c>
      <c r="S563" s="157">
        <v>2</v>
      </c>
    </row>
    <row r="564" spans="1:19" ht="18" customHeight="1">
      <c r="A564" s="1"/>
      <c r="B564" s="23"/>
      <c r="C564" s="15" t="s">
        <v>22</v>
      </c>
      <c r="D564" s="19"/>
      <c r="E564" s="119">
        <v>0.1</v>
      </c>
      <c r="F564" s="120"/>
      <c r="G564" s="119">
        <v>0.1</v>
      </c>
      <c r="H564" s="120"/>
      <c r="I564" s="119"/>
      <c r="J564" s="120">
        <v>0</v>
      </c>
      <c r="K564" s="119">
        <v>0.1</v>
      </c>
      <c r="L564" s="120">
        <v>1.2</v>
      </c>
      <c r="M564" s="119"/>
      <c r="N564" s="120">
        <v>1.2</v>
      </c>
      <c r="O564" s="119">
        <v>1.2</v>
      </c>
      <c r="P564" s="120">
        <v>1.2</v>
      </c>
      <c r="Q564" s="119"/>
      <c r="R564" s="176">
        <v>1</v>
      </c>
      <c r="S564" s="177">
        <v>1</v>
      </c>
    </row>
    <row r="565" spans="1:19" ht="18" customHeight="1">
      <c r="A565" s="1"/>
      <c r="B565" s="23"/>
      <c r="C565" s="17"/>
      <c r="D565" s="18" t="s">
        <v>14</v>
      </c>
      <c r="E565" s="104"/>
      <c r="F565" s="213"/>
      <c r="G565" s="104"/>
      <c r="H565" s="213"/>
      <c r="I565" s="104"/>
      <c r="J565" s="213"/>
      <c r="K565" s="104"/>
      <c r="L565" s="213"/>
      <c r="M565" s="104"/>
      <c r="N565" s="213"/>
      <c r="O565" s="102">
        <f>M565+N565</f>
        <v>0</v>
      </c>
      <c r="P565" s="213"/>
      <c r="Q565" s="104"/>
      <c r="R565" s="214"/>
      <c r="S565" s="233"/>
    </row>
    <row r="566" spans="1:19" ht="18" customHeight="1">
      <c r="A566" s="1"/>
      <c r="B566" s="15"/>
      <c r="C566" s="28" t="s">
        <v>53</v>
      </c>
      <c r="D566" s="19"/>
      <c r="E566" s="75">
        <f t="shared" ref="E566:S566" si="161">E562+E564</f>
        <v>2.92</v>
      </c>
      <c r="F566" s="75">
        <f t="shared" si="161"/>
        <v>0.1</v>
      </c>
      <c r="G566" s="75">
        <f t="shared" si="161"/>
        <v>3.02</v>
      </c>
      <c r="H566" s="75">
        <f t="shared" si="161"/>
        <v>0</v>
      </c>
      <c r="I566" s="75">
        <f t="shared" si="161"/>
        <v>0</v>
      </c>
      <c r="J566" s="75">
        <f t="shared" si="161"/>
        <v>0</v>
      </c>
      <c r="K566" s="75">
        <f t="shared" si="161"/>
        <v>3.02</v>
      </c>
      <c r="L566" s="75">
        <f t="shared" si="161"/>
        <v>49.400000000000006</v>
      </c>
      <c r="M566" s="75">
        <f t="shared" si="161"/>
        <v>31.1</v>
      </c>
      <c r="N566" s="75">
        <f t="shared" si="161"/>
        <v>10.199999999999999</v>
      </c>
      <c r="O566" s="75">
        <f t="shared" si="161"/>
        <v>41.300000000000004</v>
      </c>
      <c r="P566" s="75">
        <f t="shared" si="161"/>
        <v>41.300000000000004</v>
      </c>
      <c r="Q566" s="75">
        <f t="shared" si="161"/>
        <v>0</v>
      </c>
      <c r="R566" s="153">
        <f t="shared" si="161"/>
        <v>23</v>
      </c>
      <c r="S566" s="153">
        <f t="shared" si="161"/>
        <v>23</v>
      </c>
    </row>
    <row r="567" spans="1:19" ht="18" customHeight="1">
      <c r="A567" s="1"/>
      <c r="B567" s="17"/>
      <c r="C567" s="20"/>
      <c r="D567" s="21" t="s">
        <v>14</v>
      </c>
      <c r="E567" s="76">
        <f t="shared" ref="E567:S567" si="162">E563+E565</f>
        <v>0.15</v>
      </c>
      <c r="F567" s="76">
        <f t="shared" si="162"/>
        <v>0</v>
      </c>
      <c r="G567" s="76">
        <f t="shared" si="162"/>
        <v>0.15</v>
      </c>
      <c r="H567" s="76">
        <f t="shared" si="162"/>
        <v>0</v>
      </c>
      <c r="I567" s="76">
        <f t="shared" si="162"/>
        <v>0</v>
      </c>
      <c r="J567" s="76">
        <f t="shared" si="162"/>
        <v>0</v>
      </c>
      <c r="K567" s="76">
        <f t="shared" si="162"/>
        <v>0.15</v>
      </c>
      <c r="L567" s="76">
        <f t="shared" si="162"/>
        <v>3</v>
      </c>
      <c r="M567" s="76">
        <f t="shared" si="162"/>
        <v>2</v>
      </c>
      <c r="N567" s="76">
        <f t="shared" si="162"/>
        <v>1</v>
      </c>
      <c r="O567" s="76">
        <f t="shared" si="162"/>
        <v>3</v>
      </c>
      <c r="P567" s="76">
        <f t="shared" si="162"/>
        <v>3</v>
      </c>
      <c r="Q567" s="76">
        <f t="shared" si="162"/>
        <v>0</v>
      </c>
      <c r="R567" s="154">
        <f t="shared" si="162"/>
        <v>2</v>
      </c>
      <c r="S567" s="154">
        <f t="shared" si="162"/>
        <v>2</v>
      </c>
    </row>
    <row r="568" spans="1:19" ht="18" customHeight="1">
      <c r="A568" s="1"/>
      <c r="B568" s="15"/>
      <c r="C568" s="29" t="s">
        <v>82</v>
      </c>
      <c r="D568" s="59"/>
      <c r="E568" s="119">
        <v>1.1000000000000001</v>
      </c>
      <c r="F568" s="120"/>
      <c r="G568" s="119">
        <v>1.1000000000000001</v>
      </c>
      <c r="H568" s="120"/>
      <c r="I568" s="119"/>
      <c r="J568" s="120">
        <v>0</v>
      </c>
      <c r="K568" s="119">
        <v>1.1000000000000001</v>
      </c>
      <c r="L568" s="120">
        <v>28</v>
      </c>
      <c r="M568" s="119">
        <v>28</v>
      </c>
      <c r="N568" s="120"/>
      <c r="O568" s="119">
        <v>28</v>
      </c>
      <c r="P568" s="120">
        <v>28</v>
      </c>
      <c r="Q568" s="119"/>
      <c r="R568" s="176">
        <v>1</v>
      </c>
      <c r="S568" s="177">
        <v>1</v>
      </c>
    </row>
    <row r="569" spans="1:19" ht="18" customHeight="1">
      <c r="A569" s="1"/>
      <c r="B569" s="15" t="s">
        <v>46</v>
      </c>
      <c r="C569" s="17"/>
      <c r="D569" s="60" t="s">
        <v>54</v>
      </c>
      <c r="E569" s="102"/>
      <c r="F569" s="103"/>
      <c r="G569" s="102">
        <v>0</v>
      </c>
      <c r="H569" s="103"/>
      <c r="I569" s="102"/>
      <c r="J569" s="103">
        <v>0</v>
      </c>
      <c r="K569" s="102">
        <v>0</v>
      </c>
      <c r="L569" s="103"/>
      <c r="M569" s="102"/>
      <c r="N569" s="103"/>
      <c r="O569" s="102">
        <v>0</v>
      </c>
      <c r="P569" s="103"/>
      <c r="Q569" s="102"/>
      <c r="R569" s="180"/>
      <c r="S569" s="181"/>
    </row>
    <row r="570" spans="1:19" ht="18" customHeight="1">
      <c r="A570" s="1"/>
      <c r="B570" s="15"/>
      <c r="C570" s="29" t="s">
        <v>39</v>
      </c>
      <c r="D570" s="59"/>
      <c r="E570" s="119">
        <v>3</v>
      </c>
      <c r="F570" s="120"/>
      <c r="G570" s="119">
        <v>3</v>
      </c>
      <c r="H570" s="120"/>
      <c r="I570" s="119"/>
      <c r="J570" s="120">
        <v>0</v>
      </c>
      <c r="K570" s="119">
        <v>3</v>
      </c>
      <c r="L570" s="120">
        <v>32</v>
      </c>
      <c r="M570" s="119">
        <v>32</v>
      </c>
      <c r="N570" s="120"/>
      <c r="O570" s="119">
        <v>32</v>
      </c>
      <c r="P570" s="120">
        <v>32</v>
      </c>
      <c r="Q570" s="119"/>
      <c r="R570" s="176">
        <v>15</v>
      </c>
      <c r="S570" s="177">
        <v>15</v>
      </c>
    </row>
    <row r="571" spans="1:19" ht="18" customHeight="1">
      <c r="A571" s="1"/>
      <c r="B571" s="15"/>
      <c r="C571" s="17"/>
      <c r="D571" s="60" t="s">
        <v>54</v>
      </c>
      <c r="E571" s="102"/>
      <c r="F571" s="103"/>
      <c r="G571" s="102">
        <v>0</v>
      </c>
      <c r="H571" s="103"/>
      <c r="I571" s="102"/>
      <c r="J571" s="103">
        <v>0</v>
      </c>
      <c r="K571" s="102">
        <v>0</v>
      </c>
      <c r="L571" s="103"/>
      <c r="M571" s="102"/>
      <c r="N571" s="103"/>
      <c r="O571" s="102">
        <v>0</v>
      </c>
      <c r="P571" s="103"/>
      <c r="Q571" s="102"/>
      <c r="R571" s="180"/>
      <c r="S571" s="181"/>
    </row>
    <row r="572" spans="1:19" ht="18" customHeight="1">
      <c r="A572" s="1"/>
      <c r="B572" s="15"/>
      <c r="C572" s="28" t="s">
        <v>53</v>
      </c>
      <c r="D572" s="19"/>
      <c r="E572" s="75">
        <f t="shared" ref="E572:Q572" si="163">E570</f>
        <v>3</v>
      </c>
      <c r="F572" s="75">
        <f t="shared" si="163"/>
        <v>0</v>
      </c>
      <c r="G572" s="75">
        <f>G570</f>
        <v>3</v>
      </c>
      <c r="H572" s="75">
        <f t="shared" si="163"/>
        <v>0</v>
      </c>
      <c r="I572" s="75">
        <f t="shared" si="163"/>
        <v>0</v>
      </c>
      <c r="J572" s="75">
        <f t="shared" si="163"/>
        <v>0</v>
      </c>
      <c r="K572" s="75">
        <f t="shared" si="163"/>
        <v>3</v>
      </c>
      <c r="L572" s="75">
        <f t="shared" si="163"/>
        <v>32</v>
      </c>
      <c r="M572" s="75">
        <f t="shared" si="163"/>
        <v>32</v>
      </c>
      <c r="N572" s="75">
        <f t="shared" si="163"/>
        <v>0</v>
      </c>
      <c r="O572" s="75">
        <f t="shared" si="163"/>
        <v>32</v>
      </c>
      <c r="P572" s="75">
        <f t="shared" si="163"/>
        <v>32</v>
      </c>
      <c r="Q572" s="75">
        <f t="shared" si="163"/>
        <v>0</v>
      </c>
      <c r="R572" s="153">
        <f>R570+R568</f>
        <v>16</v>
      </c>
      <c r="S572" s="153">
        <f>S570+S568</f>
        <v>16</v>
      </c>
    </row>
    <row r="573" spans="1:19" ht="18" customHeight="1">
      <c r="A573" s="1"/>
      <c r="B573" s="17"/>
      <c r="C573" s="20"/>
      <c r="D573" s="21" t="s">
        <v>14</v>
      </c>
      <c r="E573" s="76">
        <f t="shared" ref="E573:S573" si="164">E571</f>
        <v>0</v>
      </c>
      <c r="F573" s="76">
        <f t="shared" si="164"/>
        <v>0</v>
      </c>
      <c r="G573" s="76">
        <f t="shared" si="164"/>
        <v>0</v>
      </c>
      <c r="H573" s="76">
        <f t="shared" si="164"/>
        <v>0</v>
      </c>
      <c r="I573" s="76">
        <f t="shared" si="164"/>
        <v>0</v>
      </c>
      <c r="J573" s="76">
        <f t="shared" si="164"/>
        <v>0</v>
      </c>
      <c r="K573" s="76">
        <f t="shared" si="164"/>
        <v>0</v>
      </c>
      <c r="L573" s="76">
        <f t="shared" si="164"/>
        <v>0</v>
      </c>
      <c r="M573" s="76">
        <f t="shared" si="164"/>
        <v>0</v>
      </c>
      <c r="N573" s="76">
        <f t="shared" si="164"/>
        <v>0</v>
      </c>
      <c r="O573" s="76">
        <f t="shared" si="164"/>
        <v>0</v>
      </c>
      <c r="P573" s="76">
        <f t="shared" si="164"/>
        <v>0</v>
      </c>
      <c r="Q573" s="76">
        <f t="shared" si="164"/>
        <v>0</v>
      </c>
      <c r="R573" s="154">
        <f t="shared" si="164"/>
        <v>0</v>
      </c>
      <c r="S573" s="154">
        <f t="shared" si="164"/>
        <v>0</v>
      </c>
    </row>
    <row r="574" spans="1:19" ht="18" customHeight="1">
      <c r="A574" s="1"/>
      <c r="B574" s="15"/>
      <c r="C574" s="15" t="s">
        <v>59</v>
      </c>
      <c r="D574" s="16"/>
      <c r="E574" s="119">
        <v>0.1</v>
      </c>
      <c r="F574" s="120">
        <v>0.1</v>
      </c>
      <c r="G574" s="119">
        <v>0.2</v>
      </c>
      <c r="H574" s="120"/>
      <c r="I574" s="119"/>
      <c r="J574" s="120">
        <v>0</v>
      </c>
      <c r="K574" s="119">
        <v>0.2</v>
      </c>
      <c r="L574" s="120">
        <v>1</v>
      </c>
      <c r="M574" s="119">
        <v>1</v>
      </c>
      <c r="N574" s="120"/>
      <c r="O574" s="119">
        <v>1</v>
      </c>
      <c r="P574" s="120">
        <v>1</v>
      </c>
      <c r="Q574" s="119"/>
      <c r="R574" s="176">
        <v>1</v>
      </c>
      <c r="S574" s="177">
        <v>1</v>
      </c>
    </row>
    <row r="575" spans="1:19" ht="18" customHeight="1">
      <c r="A575" s="1"/>
      <c r="B575" s="15"/>
      <c r="C575" s="17"/>
      <c r="D575" s="18" t="s">
        <v>14</v>
      </c>
      <c r="E575" s="102"/>
      <c r="F575" s="103"/>
      <c r="G575" s="102">
        <v>0</v>
      </c>
      <c r="H575" s="103"/>
      <c r="I575" s="102"/>
      <c r="J575" s="103">
        <v>0</v>
      </c>
      <c r="K575" s="102">
        <v>0</v>
      </c>
      <c r="L575" s="103"/>
      <c r="M575" s="102"/>
      <c r="N575" s="103"/>
      <c r="O575" s="102">
        <v>0</v>
      </c>
      <c r="P575" s="103"/>
      <c r="Q575" s="102"/>
      <c r="R575" s="180"/>
      <c r="S575" s="181"/>
    </row>
    <row r="576" spans="1:19" ht="18" customHeight="1">
      <c r="A576" s="1"/>
      <c r="B576" s="23"/>
      <c r="C576" s="15" t="s">
        <v>32</v>
      </c>
      <c r="D576" s="16"/>
      <c r="E576" s="230"/>
      <c r="F576" s="228"/>
      <c r="G576" s="230">
        <v>0</v>
      </c>
      <c r="H576" s="228">
        <v>0.6</v>
      </c>
      <c r="I576" s="230"/>
      <c r="J576" s="228">
        <v>0.6</v>
      </c>
      <c r="K576" s="230">
        <v>0.6</v>
      </c>
      <c r="L576" s="228">
        <v>4.8</v>
      </c>
      <c r="M576" s="230">
        <v>4.8</v>
      </c>
      <c r="N576" s="228"/>
      <c r="O576" s="230">
        <v>4.8</v>
      </c>
      <c r="P576" s="228">
        <v>4.8</v>
      </c>
      <c r="Q576" s="230"/>
      <c r="R576" s="368">
        <v>2</v>
      </c>
      <c r="S576" s="360">
        <v>2</v>
      </c>
    </row>
    <row r="577" spans="1:19" ht="18" customHeight="1">
      <c r="A577" s="1"/>
      <c r="B577" s="23" t="s">
        <v>49</v>
      </c>
      <c r="C577" s="17"/>
      <c r="D577" s="18" t="s">
        <v>14</v>
      </c>
      <c r="E577" s="221"/>
      <c r="F577" s="220"/>
      <c r="G577" s="221">
        <v>0</v>
      </c>
      <c r="H577" s="220"/>
      <c r="I577" s="221"/>
      <c r="J577" s="220">
        <v>0</v>
      </c>
      <c r="K577" s="221">
        <v>0</v>
      </c>
      <c r="L577" s="220"/>
      <c r="M577" s="221"/>
      <c r="N577" s="220"/>
      <c r="O577" s="221">
        <v>0</v>
      </c>
      <c r="P577" s="220"/>
      <c r="Q577" s="221"/>
      <c r="R577" s="223"/>
      <c r="S577" s="358"/>
    </row>
    <row r="578" spans="1:19" ht="18" customHeight="1">
      <c r="A578" s="1"/>
      <c r="B578" s="15"/>
      <c r="C578" s="28" t="s">
        <v>53</v>
      </c>
      <c r="D578" s="19"/>
      <c r="E578" s="75">
        <f t="shared" ref="E578:S578" si="165">SUM(E574,E576)</f>
        <v>0.1</v>
      </c>
      <c r="F578" s="87">
        <f t="shared" si="165"/>
        <v>0.1</v>
      </c>
      <c r="G578" s="88">
        <f t="shared" si="165"/>
        <v>0.2</v>
      </c>
      <c r="H578" s="87">
        <f t="shared" si="165"/>
        <v>0.6</v>
      </c>
      <c r="I578" s="88">
        <f t="shared" si="165"/>
        <v>0</v>
      </c>
      <c r="J578" s="75">
        <f t="shared" si="165"/>
        <v>0.6</v>
      </c>
      <c r="K578" s="75">
        <f t="shared" si="165"/>
        <v>0.8</v>
      </c>
      <c r="L578" s="75">
        <f t="shared" si="165"/>
        <v>5.8</v>
      </c>
      <c r="M578" s="87">
        <f t="shared" si="165"/>
        <v>5.8</v>
      </c>
      <c r="N578" s="88">
        <f t="shared" si="165"/>
        <v>0</v>
      </c>
      <c r="O578" s="75">
        <f t="shared" si="165"/>
        <v>5.8</v>
      </c>
      <c r="P578" s="87">
        <f t="shared" si="165"/>
        <v>5.8</v>
      </c>
      <c r="Q578" s="88">
        <f t="shared" si="165"/>
        <v>0</v>
      </c>
      <c r="R578" s="164">
        <f t="shared" si="165"/>
        <v>3</v>
      </c>
      <c r="S578" s="156">
        <f t="shared" si="165"/>
        <v>3</v>
      </c>
    </row>
    <row r="579" spans="1:19" ht="18" customHeight="1">
      <c r="A579" s="1"/>
      <c r="B579" s="17"/>
      <c r="C579" s="20"/>
      <c r="D579" s="21" t="s">
        <v>14</v>
      </c>
      <c r="E579" s="76">
        <f t="shared" ref="E579:S579" si="166">SUM(E575,E577)</f>
        <v>0</v>
      </c>
      <c r="F579" s="76">
        <f t="shared" si="166"/>
        <v>0</v>
      </c>
      <c r="G579" s="76">
        <f t="shared" si="166"/>
        <v>0</v>
      </c>
      <c r="H579" s="76">
        <f t="shared" si="166"/>
        <v>0</v>
      </c>
      <c r="I579" s="76">
        <f t="shared" si="166"/>
        <v>0</v>
      </c>
      <c r="J579" s="76">
        <f t="shared" si="166"/>
        <v>0</v>
      </c>
      <c r="K579" s="76">
        <f t="shared" si="166"/>
        <v>0</v>
      </c>
      <c r="L579" s="76">
        <f t="shared" si="166"/>
        <v>0</v>
      </c>
      <c r="M579" s="76">
        <f t="shared" si="166"/>
        <v>0</v>
      </c>
      <c r="N579" s="76">
        <f t="shared" si="166"/>
        <v>0</v>
      </c>
      <c r="O579" s="76">
        <f t="shared" si="166"/>
        <v>0</v>
      </c>
      <c r="P579" s="76">
        <f t="shared" si="166"/>
        <v>0</v>
      </c>
      <c r="Q579" s="76">
        <f t="shared" si="166"/>
        <v>0</v>
      </c>
      <c r="R579" s="154">
        <f t="shared" si="166"/>
        <v>0</v>
      </c>
      <c r="S579" s="154">
        <f t="shared" si="166"/>
        <v>0</v>
      </c>
    </row>
    <row r="580" spans="1:19" ht="6.75" customHeight="1">
      <c r="A580" s="1"/>
      <c r="B580" s="24"/>
      <c r="C580" s="25"/>
      <c r="D580" s="25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155"/>
      <c r="S580" s="164"/>
    </row>
    <row r="581" spans="1:19" ht="18" customHeight="1">
      <c r="A581" s="1"/>
      <c r="B581" s="15"/>
      <c r="C581" s="13" t="s">
        <v>58</v>
      </c>
      <c r="D581" s="19"/>
      <c r="E581" s="88">
        <f t="shared" ref="E581:S581" si="167">E578+E572+E566+E560</f>
        <v>6.52</v>
      </c>
      <c r="F581" s="88">
        <f t="shared" si="167"/>
        <v>0.2</v>
      </c>
      <c r="G581" s="88">
        <f>G578+G572+G566+G560</f>
        <v>6.7200000000000006</v>
      </c>
      <c r="H581" s="88">
        <f t="shared" si="167"/>
        <v>0.6</v>
      </c>
      <c r="I581" s="88">
        <f t="shared" si="167"/>
        <v>0</v>
      </c>
      <c r="J581" s="88">
        <f t="shared" si="167"/>
        <v>0.6</v>
      </c>
      <c r="K581" s="88">
        <f t="shared" si="167"/>
        <v>7.32</v>
      </c>
      <c r="L581" s="88">
        <f t="shared" si="167"/>
        <v>93.2</v>
      </c>
      <c r="M581" s="88">
        <f t="shared" si="167"/>
        <v>72.5</v>
      </c>
      <c r="N581" s="88">
        <f t="shared" si="167"/>
        <v>12.6</v>
      </c>
      <c r="O581" s="88">
        <f t="shared" si="167"/>
        <v>85.1</v>
      </c>
      <c r="P581" s="88">
        <f t="shared" si="167"/>
        <v>85.1</v>
      </c>
      <c r="Q581" s="88">
        <f t="shared" si="167"/>
        <v>0</v>
      </c>
      <c r="R581" s="158">
        <f t="shared" si="167"/>
        <v>47</v>
      </c>
      <c r="S581" s="158">
        <f t="shared" si="167"/>
        <v>47</v>
      </c>
    </row>
    <row r="582" spans="1:19" ht="18" customHeight="1">
      <c r="A582" s="1"/>
      <c r="B582" s="17"/>
      <c r="C582" s="20"/>
      <c r="D582" s="21" t="s">
        <v>14</v>
      </c>
      <c r="E582" s="76">
        <f t="shared" ref="E582:S582" si="168">E579+E573+E567+E561</f>
        <v>0.15</v>
      </c>
      <c r="F582" s="76">
        <f t="shared" si="168"/>
        <v>0</v>
      </c>
      <c r="G582" s="76">
        <f t="shared" si="168"/>
        <v>0.15</v>
      </c>
      <c r="H582" s="76">
        <f t="shared" si="168"/>
        <v>0</v>
      </c>
      <c r="I582" s="76">
        <f t="shared" si="168"/>
        <v>0</v>
      </c>
      <c r="J582" s="76">
        <f t="shared" si="168"/>
        <v>0</v>
      </c>
      <c r="K582" s="76">
        <f t="shared" si="168"/>
        <v>0.15</v>
      </c>
      <c r="L582" s="76">
        <f t="shared" si="168"/>
        <v>3</v>
      </c>
      <c r="M582" s="76">
        <f t="shared" si="168"/>
        <v>2</v>
      </c>
      <c r="N582" s="76">
        <f t="shared" si="168"/>
        <v>1</v>
      </c>
      <c r="O582" s="76">
        <f t="shared" si="168"/>
        <v>3</v>
      </c>
      <c r="P582" s="76">
        <f t="shared" si="168"/>
        <v>3</v>
      </c>
      <c r="Q582" s="76">
        <f t="shared" si="168"/>
        <v>0</v>
      </c>
      <c r="R582" s="154">
        <f t="shared" si="168"/>
        <v>2</v>
      </c>
      <c r="S582" s="154">
        <f t="shared" si="168"/>
        <v>2</v>
      </c>
    </row>
    <row r="583" spans="1:19" ht="18" customHeight="1">
      <c r="A583" s="1"/>
      <c r="B583" s="20"/>
      <c r="C583" s="26" t="s">
        <v>162</v>
      </c>
      <c r="D583" s="20"/>
      <c r="E583" s="81"/>
      <c r="F583" s="81"/>
      <c r="G583" s="81"/>
      <c r="H583" s="80"/>
      <c r="I583" s="81"/>
      <c r="J583" s="81"/>
      <c r="K583" s="80"/>
      <c r="L583" s="80"/>
      <c r="M583" s="81"/>
      <c r="N583" s="81"/>
      <c r="O583" s="81"/>
      <c r="P583" s="81"/>
      <c r="Q583" s="81"/>
      <c r="R583" s="159"/>
      <c r="S583" s="145" t="s">
        <v>0</v>
      </c>
    </row>
    <row r="584" spans="1:19" ht="18" customHeight="1">
      <c r="A584" s="1"/>
      <c r="B584" s="410" t="s">
        <v>72</v>
      </c>
      <c r="C584" s="411"/>
      <c r="D584" s="412"/>
      <c r="E584" s="416" t="s">
        <v>57</v>
      </c>
      <c r="F584" s="417"/>
      <c r="G584" s="418"/>
      <c r="H584" s="416" t="s">
        <v>56</v>
      </c>
      <c r="I584" s="417"/>
      <c r="J584" s="418"/>
      <c r="K584" s="83" t="s">
        <v>1</v>
      </c>
      <c r="L584" s="83" t="s">
        <v>2</v>
      </c>
      <c r="M584" s="416" t="s">
        <v>74</v>
      </c>
      <c r="N584" s="417"/>
      <c r="O584" s="418"/>
      <c r="P584" s="416" t="s">
        <v>75</v>
      </c>
      <c r="Q584" s="418"/>
      <c r="R584" s="423" t="s">
        <v>65</v>
      </c>
      <c r="S584" s="424"/>
    </row>
    <row r="585" spans="1:19" ht="18" customHeight="1">
      <c r="A585" s="1"/>
      <c r="B585" s="413"/>
      <c r="C585" s="414"/>
      <c r="D585" s="415"/>
      <c r="E585" s="84" t="s">
        <v>4</v>
      </c>
      <c r="F585" s="84" t="s">
        <v>5</v>
      </c>
      <c r="G585" s="84" t="s">
        <v>6</v>
      </c>
      <c r="H585" s="84" t="s">
        <v>7</v>
      </c>
      <c r="I585" s="84" t="s">
        <v>8</v>
      </c>
      <c r="J585" s="84" t="s">
        <v>9</v>
      </c>
      <c r="K585" s="85" t="s">
        <v>3</v>
      </c>
      <c r="L585" s="86" t="s">
        <v>3</v>
      </c>
      <c r="M585" s="84" t="s">
        <v>10</v>
      </c>
      <c r="N585" s="84" t="s">
        <v>11</v>
      </c>
      <c r="O585" s="84" t="s">
        <v>3</v>
      </c>
      <c r="P585" s="84" t="s">
        <v>12</v>
      </c>
      <c r="Q585" s="84" t="s">
        <v>13</v>
      </c>
      <c r="R585" s="146"/>
      <c r="S585" s="147" t="s">
        <v>73</v>
      </c>
    </row>
    <row r="586" spans="1:19" ht="18" customHeight="1">
      <c r="A586" s="1"/>
      <c r="B586" s="23" t="s">
        <v>43</v>
      </c>
      <c r="C586" s="15" t="s">
        <v>21</v>
      </c>
      <c r="D586" s="19"/>
      <c r="E586" s="106">
        <v>1.92</v>
      </c>
      <c r="F586" s="106">
        <v>0.2</v>
      </c>
      <c r="G586" s="90">
        <v>2.12</v>
      </c>
      <c r="H586" s="106">
        <v>0</v>
      </c>
      <c r="I586" s="106">
        <v>0</v>
      </c>
      <c r="J586" s="90">
        <v>0</v>
      </c>
      <c r="K586" s="90">
        <v>2.12</v>
      </c>
      <c r="L586" s="106">
        <v>38.5</v>
      </c>
      <c r="M586" s="106">
        <v>31.6</v>
      </c>
      <c r="N586" s="106">
        <v>0</v>
      </c>
      <c r="O586" s="90">
        <v>31.6</v>
      </c>
      <c r="P586" s="106">
        <v>31.6</v>
      </c>
      <c r="Q586" s="106">
        <v>0</v>
      </c>
      <c r="R586" s="160">
        <v>9</v>
      </c>
      <c r="S586" s="160">
        <v>9</v>
      </c>
    </row>
    <row r="587" spans="1:19" ht="18" customHeight="1">
      <c r="A587" s="1"/>
      <c r="B587" s="15" t="s">
        <v>66</v>
      </c>
      <c r="C587" s="35"/>
      <c r="D587" s="34"/>
      <c r="E587" s="89">
        <f t="shared" ref="E587:S587" si="169">E586</f>
        <v>1.92</v>
      </c>
      <c r="F587" s="89">
        <f t="shared" si="169"/>
        <v>0.2</v>
      </c>
      <c r="G587" s="89">
        <f t="shared" si="169"/>
        <v>2.12</v>
      </c>
      <c r="H587" s="89">
        <f t="shared" si="169"/>
        <v>0</v>
      </c>
      <c r="I587" s="89">
        <f t="shared" si="169"/>
        <v>0</v>
      </c>
      <c r="J587" s="89">
        <f t="shared" si="169"/>
        <v>0</v>
      </c>
      <c r="K587" s="89">
        <f t="shared" si="169"/>
        <v>2.12</v>
      </c>
      <c r="L587" s="89">
        <f t="shared" si="169"/>
        <v>38.5</v>
      </c>
      <c r="M587" s="89">
        <f t="shared" si="169"/>
        <v>31.6</v>
      </c>
      <c r="N587" s="89">
        <f t="shared" si="169"/>
        <v>0</v>
      </c>
      <c r="O587" s="89">
        <f t="shared" si="169"/>
        <v>31.6</v>
      </c>
      <c r="P587" s="89">
        <f t="shared" si="169"/>
        <v>31.6</v>
      </c>
      <c r="Q587" s="89">
        <f t="shared" si="169"/>
        <v>0</v>
      </c>
      <c r="R587" s="157">
        <f t="shared" si="169"/>
        <v>9</v>
      </c>
      <c r="S587" s="157">
        <f t="shared" si="169"/>
        <v>9</v>
      </c>
    </row>
    <row r="588" spans="1:19" ht="18" customHeight="1">
      <c r="A588" s="1"/>
      <c r="B588" s="22" t="s">
        <v>46</v>
      </c>
      <c r="C588" s="24" t="s">
        <v>39</v>
      </c>
      <c r="D588" s="19"/>
      <c r="E588" s="333">
        <v>1</v>
      </c>
      <c r="F588" s="333"/>
      <c r="G588" s="108">
        <v>1</v>
      </c>
      <c r="H588" s="333"/>
      <c r="I588" s="333"/>
      <c r="J588" s="108">
        <v>0</v>
      </c>
      <c r="K588" s="108">
        <v>1</v>
      </c>
      <c r="L588" s="333">
        <v>7</v>
      </c>
      <c r="M588" s="333">
        <v>7</v>
      </c>
      <c r="N588" s="333"/>
      <c r="O588" s="108">
        <v>7</v>
      </c>
      <c r="P588" s="333">
        <v>7</v>
      </c>
      <c r="Q588" s="333"/>
      <c r="R588" s="266">
        <v>1</v>
      </c>
      <c r="S588" s="266">
        <v>1</v>
      </c>
    </row>
    <row r="589" spans="1:19" ht="18" customHeight="1">
      <c r="A589" s="1"/>
      <c r="B589" s="15" t="s">
        <v>66</v>
      </c>
      <c r="C589" s="35"/>
      <c r="D589" s="34"/>
      <c r="E589" s="89">
        <f t="shared" ref="E589:S589" si="170">E588</f>
        <v>1</v>
      </c>
      <c r="F589" s="89">
        <f t="shared" si="170"/>
        <v>0</v>
      </c>
      <c r="G589" s="89">
        <f t="shared" si="170"/>
        <v>1</v>
      </c>
      <c r="H589" s="89">
        <f t="shared" si="170"/>
        <v>0</v>
      </c>
      <c r="I589" s="89">
        <f t="shared" si="170"/>
        <v>0</v>
      </c>
      <c r="J589" s="89">
        <f t="shared" si="170"/>
        <v>0</v>
      </c>
      <c r="K589" s="89">
        <f t="shared" si="170"/>
        <v>1</v>
      </c>
      <c r="L589" s="89">
        <f t="shared" si="170"/>
        <v>7</v>
      </c>
      <c r="M589" s="89">
        <f t="shared" si="170"/>
        <v>7</v>
      </c>
      <c r="N589" s="89">
        <f t="shared" si="170"/>
        <v>0</v>
      </c>
      <c r="O589" s="89">
        <f t="shared" si="170"/>
        <v>7</v>
      </c>
      <c r="P589" s="89">
        <f t="shared" si="170"/>
        <v>7</v>
      </c>
      <c r="Q589" s="89">
        <f t="shared" si="170"/>
        <v>0</v>
      </c>
      <c r="R589" s="157">
        <f t="shared" si="170"/>
        <v>1</v>
      </c>
      <c r="S589" s="157">
        <f t="shared" si="170"/>
        <v>1</v>
      </c>
    </row>
    <row r="590" spans="1:19" ht="7.5" customHeight="1">
      <c r="A590" s="1"/>
      <c r="B590" s="24"/>
      <c r="C590" s="25"/>
      <c r="D590" s="25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155"/>
      <c r="S590" s="164"/>
    </row>
    <row r="591" spans="1:19" ht="19.5" customHeight="1">
      <c r="A591" s="1"/>
      <c r="B591" s="24"/>
      <c r="C591" s="25" t="s">
        <v>37</v>
      </c>
      <c r="D591" s="19"/>
      <c r="E591" s="111">
        <f t="shared" ref="E591:S591" si="171">E587+E589</f>
        <v>2.92</v>
      </c>
      <c r="F591" s="111">
        <f t="shared" si="171"/>
        <v>0.2</v>
      </c>
      <c r="G591" s="111">
        <f t="shared" si="171"/>
        <v>3.12</v>
      </c>
      <c r="H591" s="111">
        <f t="shared" si="171"/>
        <v>0</v>
      </c>
      <c r="I591" s="111">
        <f t="shared" si="171"/>
        <v>0</v>
      </c>
      <c r="J591" s="111">
        <f t="shared" si="171"/>
        <v>0</v>
      </c>
      <c r="K591" s="111">
        <f t="shared" si="171"/>
        <v>3.12</v>
      </c>
      <c r="L591" s="111">
        <f t="shared" si="171"/>
        <v>45.5</v>
      </c>
      <c r="M591" s="111">
        <f t="shared" si="171"/>
        <v>38.6</v>
      </c>
      <c r="N591" s="111">
        <f t="shared" si="171"/>
        <v>0</v>
      </c>
      <c r="O591" s="111">
        <f t="shared" si="171"/>
        <v>38.6</v>
      </c>
      <c r="P591" s="111">
        <f t="shared" si="171"/>
        <v>38.6</v>
      </c>
      <c r="Q591" s="111">
        <f t="shared" si="171"/>
        <v>0</v>
      </c>
      <c r="R591" s="171">
        <f t="shared" si="171"/>
        <v>10</v>
      </c>
      <c r="S591" s="171">
        <f t="shared" si="171"/>
        <v>10</v>
      </c>
    </row>
    <row r="592" spans="1:19" ht="19.5" customHeight="1">
      <c r="A592" s="1"/>
      <c r="B592" s="20"/>
      <c r="C592" s="20"/>
      <c r="D592" s="20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159"/>
      <c r="S592" s="144"/>
    </row>
    <row r="593" spans="1:19" ht="19.5" customHeight="1">
      <c r="B593" s="20"/>
      <c r="C593" s="26" t="s">
        <v>163</v>
      </c>
      <c r="D593" s="20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159"/>
      <c r="S593" s="145" t="s">
        <v>0</v>
      </c>
    </row>
    <row r="594" spans="1:19" ht="19.5" customHeight="1">
      <c r="A594" s="1"/>
      <c r="B594" s="410" t="s">
        <v>72</v>
      </c>
      <c r="C594" s="411"/>
      <c r="D594" s="412"/>
      <c r="E594" s="416" t="s">
        <v>95</v>
      </c>
      <c r="F594" s="417"/>
      <c r="G594" s="418"/>
      <c r="H594" s="416" t="s">
        <v>94</v>
      </c>
      <c r="I594" s="417"/>
      <c r="J594" s="418"/>
      <c r="K594" s="83" t="s">
        <v>1</v>
      </c>
      <c r="L594" s="83" t="s">
        <v>2</v>
      </c>
      <c r="M594" s="416" t="s">
        <v>93</v>
      </c>
      <c r="N594" s="417"/>
      <c r="O594" s="418"/>
      <c r="P594" s="416" t="s">
        <v>92</v>
      </c>
      <c r="Q594" s="418"/>
      <c r="R594" s="423" t="s">
        <v>65</v>
      </c>
      <c r="S594" s="424"/>
    </row>
    <row r="595" spans="1:19" ht="19.5" customHeight="1">
      <c r="A595" s="1"/>
      <c r="B595" s="413"/>
      <c r="C595" s="414"/>
      <c r="D595" s="415"/>
      <c r="E595" s="84" t="s">
        <v>4</v>
      </c>
      <c r="F595" s="84" t="s">
        <v>5</v>
      </c>
      <c r="G595" s="84" t="s">
        <v>6</v>
      </c>
      <c r="H595" s="84" t="s">
        <v>7</v>
      </c>
      <c r="I595" s="84" t="s">
        <v>8</v>
      </c>
      <c r="J595" s="84" t="s">
        <v>9</v>
      </c>
      <c r="K595" s="85" t="s">
        <v>3</v>
      </c>
      <c r="L595" s="86" t="s">
        <v>3</v>
      </c>
      <c r="M595" s="84" t="s">
        <v>10</v>
      </c>
      <c r="N595" s="84" t="s">
        <v>11</v>
      </c>
      <c r="O595" s="84" t="s">
        <v>3</v>
      </c>
      <c r="P595" s="84" t="s">
        <v>12</v>
      </c>
      <c r="Q595" s="84" t="s">
        <v>13</v>
      </c>
      <c r="R595" s="146"/>
      <c r="S595" s="147" t="s">
        <v>73</v>
      </c>
    </row>
    <row r="596" spans="1:19" ht="19.5" customHeight="1">
      <c r="A596" s="1"/>
      <c r="B596" s="22"/>
      <c r="C596" s="15" t="s">
        <v>18</v>
      </c>
      <c r="D596" s="19"/>
      <c r="E596" s="106">
        <v>68.100000000000009</v>
      </c>
      <c r="F596" s="106">
        <v>0</v>
      </c>
      <c r="G596" s="90">
        <v>68.100000000000009</v>
      </c>
      <c r="H596" s="106">
        <v>0</v>
      </c>
      <c r="I596" s="106">
        <v>0</v>
      </c>
      <c r="J596" s="90">
        <v>0</v>
      </c>
      <c r="K596" s="90">
        <v>68.100000000000009</v>
      </c>
      <c r="L596" s="106">
        <v>1493.7</v>
      </c>
      <c r="M596" s="106">
        <v>1195</v>
      </c>
      <c r="N596" s="106">
        <v>269.7</v>
      </c>
      <c r="O596" s="90">
        <v>1464.7</v>
      </c>
      <c r="P596" s="106">
        <v>705.6</v>
      </c>
      <c r="Q596" s="106">
        <v>759.1</v>
      </c>
      <c r="R596" s="160">
        <v>150</v>
      </c>
      <c r="S596" s="160">
        <v>150</v>
      </c>
    </row>
    <row r="597" spans="1:19" ht="19.5" customHeight="1">
      <c r="A597" s="1"/>
      <c r="B597" s="23" t="s">
        <v>42</v>
      </c>
      <c r="C597" s="23"/>
      <c r="D597" s="45" t="s">
        <v>63</v>
      </c>
      <c r="E597" s="106">
        <v>11.5</v>
      </c>
      <c r="F597" s="106">
        <v>0</v>
      </c>
      <c r="G597" s="90">
        <v>11.5</v>
      </c>
      <c r="H597" s="106">
        <v>0</v>
      </c>
      <c r="I597" s="106">
        <v>0</v>
      </c>
      <c r="J597" s="90">
        <v>0</v>
      </c>
      <c r="K597" s="90">
        <v>11.5</v>
      </c>
      <c r="L597" s="106">
        <v>197.10000000000002</v>
      </c>
      <c r="M597" s="106">
        <v>128.69999999999999</v>
      </c>
      <c r="N597" s="106">
        <v>60.8</v>
      </c>
      <c r="O597" s="90">
        <v>189.5</v>
      </c>
      <c r="P597" s="106">
        <v>189.5</v>
      </c>
      <c r="Q597" s="106">
        <v>0</v>
      </c>
      <c r="R597" s="160">
        <v>42</v>
      </c>
      <c r="S597" s="160">
        <v>42</v>
      </c>
    </row>
    <row r="598" spans="1:19" ht="19.5" customHeight="1">
      <c r="A598" s="1"/>
      <c r="B598" s="23"/>
      <c r="C598" s="23"/>
      <c r="D598" s="45" t="s">
        <v>62</v>
      </c>
      <c r="E598" s="106">
        <v>4.5</v>
      </c>
      <c r="F598" s="106">
        <v>0</v>
      </c>
      <c r="G598" s="90">
        <v>4.5</v>
      </c>
      <c r="H598" s="106">
        <v>0</v>
      </c>
      <c r="I598" s="106">
        <v>0</v>
      </c>
      <c r="J598" s="90">
        <v>0</v>
      </c>
      <c r="K598" s="90">
        <v>4.5</v>
      </c>
      <c r="L598" s="106">
        <v>152.80000000000001</v>
      </c>
      <c r="M598" s="106">
        <v>102.8</v>
      </c>
      <c r="N598" s="106">
        <v>50</v>
      </c>
      <c r="O598" s="90">
        <v>152.80000000000001</v>
      </c>
      <c r="P598" s="106">
        <v>148.30000000000001</v>
      </c>
      <c r="Q598" s="106">
        <v>4.5</v>
      </c>
      <c r="R598" s="160">
        <v>12</v>
      </c>
      <c r="S598" s="160">
        <v>12</v>
      </c>
    </row>
    <row r="599" spans="1:19" ht="19.5" customHeight="1">
      <c r="A599" s="1"/>
      <c r="B599" s="23"/>
      <c r="C599" s="17"/>
      <c r="D599" s="18" t="s">
        <v>14</v>
      </c>
      <c r="E599" s="98">
        <v>16.100000000000001</v>
      </c>
      <c r="F599" s="98">
        <v>0</v>
      </c>
      <c r="G599" s="98">
        <v>16.100000000000001</v>
      </c>
      <c r="H599" s="98">
        <v>0</v>
      </c>
      <c r="I599" s="98">
        <v>0</v>
      </c>
      <c r="J599" s="98">
        <v>0</v>
      </c>
      <c r="K599" s="98">
        <v>16.100000000000001</v>
      </c>
      <c r="L599" s="98">
        <v>388.70000000000005</v>
      </c>
      <c r="M599" s="98">
        <v>246.3</v>
      </c>
      <c r="N599" s="98">
        <v>134.80000000000001</v>
      </c>
      <c r="O599" s="98">
        <v>381.1</v>
      </c>
      <c r="P599" s="98">
        <v>375.6</v>
      </c>
      <c r="Q599" s="98">
        <v>5.5</v>
      </c>
      <c r="R599" s="161">
        <v>57</v>
      </c>
      <c r="S599" s="161">
        <v>57</v>
      </c>
    </row>
    <row r="600" spans="1:19" ht="19.5" customHeight="1">
      <c r="A600" s="1"/>
      <c r="B600" s="23"/>
      <c r="C600" s="15" t="s">
        <v>20</v>
      </c>
      <c r="D600" s="19"/>
      <c r="E600" s="106">
        <v>24.5</v>
      </c>
      <c r="F600" s="106"/>
      <c r="G600" s="90">
        <v>24.5</v>
      </c>
      <c r="H600" s="106"/>
      <c r="I600" s="106"/>
      <c r="J600" s="90">
        <v>0</v>
      </c>
      <c r="K600" s="90">
        <v>24.5</v>
      </c>
      <c r="L600" s="106">
        <v>300</v>
      </c>
      <c r="M600" s="106">
        <v>150</v>
      </c>
      <c r="N600" s="106">
        <v>150</v>
      </c>
      <c r="O600" s="90">
        <v>300</v>
      </c>
      <c r="P600" s="106">
        <v>170</v>
      </c>
      <c r="Q600" s="106">
        <v>130</v>
      </c>
      <c r="R600" s="160">
        <v>43</v>
      </c>
      <c r="S600" s="160">
        <v>43</v>
      </c>
    </row>
    <row r="601" spans="1:19" ht="19.5" customHeight="1">
      <c r="A601" s="1"/>
      <c r="B601" s="23"/>
      <c r="C601" s="23"/>
      <c r="D601" s="45" t="s">
        <v>63</v>
      </c>
      <c r="E601" s="106">
        <v>2.2999999999999998</v>
      </c>
      <c r="F601" s="106"/>
      <c r="G601" s="90">
        <v>2.2999999999999998</v>
      </c>
      <c r="H601" s="106"/>
      <c r="I601" s="106"/>
      <c r="J601" s="90">
        <v>0</v>
      </c>
      <c r="K601" s="90">
        <v>2.2999999999999998</v>
      </c>
      <c r="L601" s="106">
        <v>50</v>
      </c>
      <c r="M601" s="106">
        <v>30</v>
      </c>
      <c r="N601" s="106">
        <v>20</v>
      </c>
      <c r="O601" s="90">
        <v>50</v>
      </c>
      <c r="P601" s="106">
        <v>45</v>
      </c>
      <c r="Q601" s="106">
        <v>5</v>
      </c>
      <c r="R601" s="160">
        <v>14</v>
      </c>
      <c r="S601" s="160">
        <v>14</v>
      </c>
    </row>
    <row r="602" spans="1:19" ht="19.5" customHeight="1">
      <c r="A602" s="1"/>
      <c r="B602" s="23"/>
      <c r="C602" s="23"/>
      <c r="D602" s="45" t="s">
        <v>62</v>
      </c>
      <c r="E602" s="106">
        <v>0.8</v>
      </c>
      <c r="F602" s="106"/>
      <c r="G602" s="90">
        <v>0.8</v>
      </c>
      <c r="H602" s="106"/>
      <c r="I602" s="106"/>
      <c r="J602" s="90">
        <v>0</v>
      </c>
      <c r="K602" s="90">
        <v>0.8</v>
      </c>
      <c r="L602" s="106">
        <v>30</v>
      </c>
      <c r="M602" s="106">
        <v>10</v>
      </c>
      <c r="N602" s="106">
        <v>20</v>
      </c>
      <c r="O602" s="90">
        <v>30</v>
      </c>
      <c r="P602" s="106">
        <v>28</v>
      </c>
      <c r="Q602" s="106">
        <v>2</v>
      </c>
      <c r="R602" s="160">
        <v>6</v>
      </c>
      <c r="S602" s="160">
        <v>6</v>
      </c>
    </row>
    <row r="603" spans="1:19" ht="19.5" customHeight="1">
      <c r="A603" s="1"/>
      <c r="B603" s="23"/>
      <c r="C603" s="17"/>
      <c r="D603" s="18" t="s">
        <v>14</v>
      </c>
      <c r="E603" s="98">
        <v>2.9</v>
      </c>
      <c r="F603" s="98"/>
      <c r="G603" s="98">
        <v>2.9</v>
      </c>
      <c r="H603" s="98"/>
      <c r="I603" s="98"/>
      <c r="J603" s="98">
        <v>0</v>
      </c>
      <c r="K603" s="98">
        <v>2.9</v>
      </c>
      <c r="L603" s="98">
        <v>70</v>
      </c>
      <c r="M603" s="98">
        <v>40</v>
      </c>
      <c r="N603" s="98">
        <v>30</v>
      </c>
      <c r="O603" s="98">
        <v>70</v>
      </c>
      <c r="P603" s="98">
        <v>65</v>
      </c>
      <c r="Q603" s="98">
        <v>5</v>
      </c>
      <c r="R603" s="161">
        <v>24</v>
      </c>
      <c r="S603" s="161">
        <v>24</v>
      </c>
    </row>
    <row r="604" spans="1:19" ht="19.5" customHeight="1">
      <c r="A604" s="1"/>
      <c r="B604" s="15"/>
      <c r="C604" s="13" t="s">
        <v>53</v>
      </c>
      <c r="D604" s="27"/>
      <c r="E604" s="75">
        <f t="shared" ref="E604:S604" si="172">E600+E596</f>
        <v>92.600000000000009</v>
      </c>
      <c r="F604" s="75">
        <f t="shared" si="172"/>
        <v>0</v>
      </c>
      <c r="G604" s="75">
        <f t="shared" si="172"/>
        <v>92.600000000000009</v>
      </c>
      <c r="H604" s="75">
        <f t="shared" si="172"/>
        <v>0</v>
      </c>
      <c r="I604" s="75">
        <f t="shared" si="172"/>
        <v>0</v>
      </c>
      <c r="J604" s="75">
        <f t="shared" si="172"/>
        <v>0</v>
      </c>
      <c r="K604" s="75">
        <f t="shared" si="172"/>
        <v>92.600000000000009</v>
      </c>
      <c r="L604" s="75">
        <f t="shared" si="172"/>
        <v>1793.7</v>
      </c>
      <c r="M604" s="75">
        <f t="shared" si="172"/>
        <v>1345</v>
      </c>
      <c r="N604" s="75">
        <f t="shared" si="172"/>
        <v>419.7</v>
      </c>
      <c r="O604" s="75">
        <f t="shared" si="172"/>
        <v>1764.7</v>
      </c>
      <c r="P604" s="75">
        <f t="shared" si="172"/>
        <v>875.6</v>
      </c>
      <c r="Q604" s="75">
        <f t="shared" si="172"/>
        <v>889.1</v>
      </c>
      <c r="R604" s="153">
        <f t="shared" si="172"/>
        <v>193</v>
      </c>
      <c r="S604" s="153">
        <f t="shared" si="172"/>
        <v>193</v>
      </c>
    </row>
    <row r="605" spans="1:19" ht="19.5" customHeight="1">
      <c r="A605" s="1"/>
      <c r="B605" s="15"/>
      <c r="C605" s="30"/>
      <c r="D605" s="45" t="s">
        <v>63</v>
      </c>
      <c r="E605" s="106">
        <f t="shared" ref="E605:S605" si="173">E601+E597</f>
        <v>13.8</v>
      </c>
      <c r="F605" s="106">
        <f t="shared" si="173"/>
        <v>0</v>
      </c>
      <c r="G605" s="106">
        <f t="shared" si="173"/>
        <v>13.8</v>
      </c>
      <c r="H605" s="106">
        <f t="shared" si="173"/>
        <v>0</v>
      </c>
      <c r="I605" s="106">
        <f t="shared" si="173"/>
        <v>0</v>
      </c>
      <c r="J605" s="106">
        <f t="shared" si="173"/>
        <v>0</v>
      </c>
      <c r="K605" s="106">
        <f t="shared" si="173"/>
        <v>13.8</v>
      </c>
      <c r="L605" s="106">
        <f t="shared" si="173"/>
        <v>247.10000000000002</v>
      </c>
      <c r="M605" s="106">
        <f t="shared" si="173"/>
        <v>158.69999999999999</v>
      </c>
      <c r="N605" s="106">
        <f t="shared" si="173"/>
        <v>80.8</v>
      </c>
      <c r="O605" s="106">
        <f t="shared" si="173"/>
        <v>239.5</v>
      </c>
      <c r="P605" s="106">
        <f t="shared" si="173"/>
        <v>234.5</v>
      </c>
      <c r="Q605" s="106">
        <f t="shared" si="173"/>
        <v>5</v>
      </c>
      <c r="R605" s="160">
        <f t="shared" si="173"/>
        <v>56</v>
      </c>
      <c r="S605" s="160">
        <f t="shared" si="173"/>
        <v>56</v>
      </c>
    </row>
    <row r="606" spans="1:19" ht="19.5" customHeight="1">
      <c r="A606" s="1"/>
      <c r="B606" s="15"/>
      <c r="C606" s="30"/>
      <c r="D606" s="45" t="s">
        <v>62</v>
      </c>
      <c r="E606" s="106">
        <f t="shared" ref="E606:S606" si="174">E602+E598</f>
        <v>5.3</v>
      </c>
      <c r="F606" s="106">
        <f t="shared" si="174"/>
        <v>0</v>
      </c>
      <c r="G606" s="106">
        <f t="shared" si="174"/>
        <v>5.3</v>
      </c>
      <c r="H606" s="106">
        <f t="shared" si="174"/>
        <v>0</v>
      </c>
      <c r="I606" s="106">
        <f t="shared" si="174"/>
        <v>0</v>
      </c>
      <c r="J606" s="106">
        <f t="shared" si="174"/>
        <v>0</v>
      </c>
      <c r="K606" s="106">
        <f t="shared" si="174"/>
        <v>5.3</v>
      </c>
      <c r="L606" s="106">
        <f t="shared" si="174"/>
        <v>182.8</v>
      </c>
      <c r="M606" s="106">
        <f t="shared" si="174"/>
        <v>112.8</v>
      </c>
      <c r="N606" s="106">
        <f t="shared" si="174"/>
        <v>70</v>
      </c>
      <c r="O606" s="106">
        <f t="shared" si="174"/>
        <v>182.8</v>
      </c>
      <c r="P606" s="106">
        <f t="shared" si="174"/>
        <v>176.3</v>
      </c>
      <c r="Q606" s="106">
        <f t="shared" si="174"/>
        <v>6.5</v>
      </c>
      <c r="R606" s="160">
        <f t="shared" si="174"/>
        <v>18</v>
      </c>
      <c r="S606" s="160">
        <f t="shared" si="174"/>
        <v>18</v>
      </c>
    </row>
    <row r="607" spans="1:19" ht="19.5" customHeight="1">
      <c r="A607" s="1"/>
      <c r="B607" s="17"/>
      <c r="C607" s="16"/>
      <c r="D607" s="21" t="s">
        <v>54</v>
      </c>
      <c r="E607" s="107">
        <f t="shared" ref="E607:S607" si="175">E603+E599</f>
        <v>19</v>
      </c>
      <c r="F607" s="107">
        <f t="shared" si="175"/>
        <v>0</v>
      </c>
      <c r="G607" s="107">
        <f t="shared" si="175"/>
        <v>19</v>
      </c>
      <c r="H607" s="107">
        <f t="shared" si="175"/>
        <v>0</v>
      </c>
      <c r="I607" s="107">
        <f t="shared" si="175"/>
        <v>0</v>
      </c>
      <c r="J607" s="107">
        <f t="shared" si="175"/>
        <v>0</v>
      </c>
      <c r="K607" s="107">
        <f t="shared" si="175"/>
        <v>19</v>
      </c>
      <c r="L607" s="107">
        <f t="shared" si="175"/>
        <v>458.70000000000005</v>
      </c>
      <c r="M607" s="107">
        <f t="shared" si="175"/>
        <v>286.3</v>
      </c>
      <c r="N607" s="107">
        <f t="shared" si="175"/>
        <v>164.8</v>
      </c>
      <c r="O607" s="107">
        <f t="shared" si="175"/>
        <v>451.1</v>
      </c>
      <c r="P607" s="107">
        <f t="shared" si="175"/>
        <v>440.6</v>
      </c>
      <c r="Q607" s="107">
        <f t="shared" si="175"/>
        <v>10.5</v>
      </c>
      <c r="R607" s="165">
        <f t="shared" si="175"/>
        <v>81</v>
      </c>
      <c r="S607" s="165">
        <f t="shared" si="175"/>
        <v>81</v>
      </c>
    </row>
    <row r="608" spans="1:19" ht="19.5" customHeight="1">
      <c r="A608" s="1"/>
      <c r="B608" s="15"/>
      <c r="C608" s="15" t="s">
        <v>21</v>
      </c>
      <c r="D608" s="16"/>
      <c r="E608" s="106">
        <v>63</v>
      </c>
      <c r="F608" s="106">
        <v>4.5</v>
      </c>
      <c r="G608" s="90">
        <v>67.5</v>
      </c>
      <c r="H608" s="106">
        <v>0</v>
      </c>
      <c r="I608" s="106">
        <v>0</v>
      </c>
      <c r="J608" s="90">
        <v>0</v>
      </c>
      <c r="K608" s="90">
        <v>67.5</v>
      </c>
      <c r="L608" s="106">
        <v>1260.8</v>
      </c>
      <c r="M608" s="106">
        <v>1011</v>
      </c>
      <c r="N608" s="106">
        <v>55.2</v>
      </c>
      <c r="O608" s="90">
        <v>1066.2</v>
      </c>
      <c r="P608" s="106">
        <v>783.1</v>
      </c>
      <c r="Q608" s="106">
        <v>283.10000000000002</v>
      </c>
      <c r="R608" s="160">
        <v>317</v>
      </c>
      <c r="S608" s="160">
        <v>317</v>
      </c>
    </row>
    <row r="609" spans="1:19" ht="19.5" customHeight="1">
      <c r="A609" s="1"/>
      <c r="B609" s="23" t="s">
        <v>43</v>
      </c>
      <c r="C609" s="23"/>
      <c r="D609" s="45" t="s">
        <v>63</v>
      </c>
      <c r="E609" s="106">
        <v>2.8</v>
      </c>
      <c r="F609" s="106">
        <v>0</v>
      </c>
      <c r="G609" s="90">
        <v>2.8</v>
      </c>
      <c r="H609" s="106">
        <v>0</v>
      </c>
      <c r="I609" s="106">
        <v>0</v>
      </c>
      <c r="J609" s="90">
        <v>0</v>
      </c>
      <c r="K609" s="90">
        <v>2.8</v>
      </c>
      <c r="L609" s="106">
        <v>73.400000000000006</v>
      </c>
      <c r="M609" s="106">
        <v>56.6</v>
      </c>
      <c r="N609" s="106">
        <v>12.2</v>
      </c>
      <c r="O609" s="90">
        <v>68.8</v>
      </c>
      <c r="P609" s="106">
        <v>68.8</v>
      </c>
      <c r="Q609" s="106">
        <v>0</v>
      </c>
      <c r="R609" s="160">
        <v>15</v>
      </c>
      <c r="S609" s="160">
        <v>15</v>
      </c>
    </row>
    <row r="610" spans="1:19" ht="19.5" customHeight="1">
      <c r="A610" s="1"/>
      <c r="B610" s="23"/>
      <c r="C610" s="23"/>
      <c r="D610" s="45" t="s">
        <v>62</v>
      </c>
      <c r="E610" s="106">
        <v>16.2</v>
      </c>
      <c r="F610" s="106">
        <v>0</v>
      </c>
      <c r="G610" s="90">
        <v>16.2</v>
      </c>
      <c r="H610" s="106">
        <v>0</v>
      </c>
      <c r="I610" s="106">
        <v>0</v>
      </c>
      <c r="J610" s="90">
        <v>0</v>
      </c>
      <c r="K610" s="90">
        <v>16.2</v>
      </c>
      <c r="L610" s="106">
        <v>307.8</v>
      </c>
      <c r="M610" s="106">
        <v>246.9</v>
      </c>
      <c r="N610" s="106">
        <v>26.3</v>
      </c>
      <c r="O610" s="90">
        <v>273.2</v>
      </c>
      <c r="P610" s="106">
        <v>273.2</v>
      </c>
      <c r="Q610" s="106">
        <v>0</v>
      </c>
      <c r="R610" s="160">
        <v>95</v>
      </c>
      <c r="S610" s="160">
        <v>95</v>
      </c>
    </row>
    <row r="611" spans="1:19" ht="19.5" customHeight="1">
      <c r="A611" s="1"/>
      <c r="B611" s="15"/>
      <c r="C611" s="17"/>
      <c r="D611" s="18" t="s">
        <v>14</v>
      </c>
      <c r="E611" s="98">
        <v>6.45</v>
      </c>
      <c r="F611" s="98">
        <v>0</v>
      </c>
      <c r="G611" s="89">
        <v>6.45</v>
      </c>
      <c r="H611" s="98">
        <v>0</v>
      </c>
      <c r="I611" s="98">
        <v>0</v>
      </c>
      <c r="J611" s="89">
        <v>0</v>
      </c>
      <c r="K611" s="89">
        <v>6.45</v>
      </c>
      <c r="L611" s="98">
        <v>159.9</v>
      </c>
      <c r="M611" s="98">
        <v>131.4</v>
      </c>
      <c r="N611" s="98">
        <v>18.8</v>
      </c>
      <c r="O611" s="89">
        <v>150.19999999999999</v>
      </c>
      <c r="P611" s="98">
        <v>150.19999999999999</v>
      </c>
      <c r="Q611" s="98">
        <v>0</v>
      </c>
      <c r="R611" s="161">
        <v>36</v>
      </c>
      <c r="S611" s="161">
        <v>36</v>
      </c>
    </row>
    <row r="612" spans="1:19" ht="19.5" customHeight="1">
      <c r="A612" s="1"/>
      <c r="B612" s="15"/>
      <c r="C612" s="15" t="s">
        <v>22</v>
      </c>
      <c r="D612" s="19"/>
      <c r="E612" s="106">
        <v>3.55</v>
      </c>
      <c r="F612" s="106"/>
      <c r="G612" s="90">
        <v>3.55</v>
      </c>
      <c r="H612" s="106"/>
      <c r="I612" s="106"/>
      <c r="J612" s="90">
        <v>0</v>
      </c>
      <c r="K612" s="90">
        <v>3.55</v>
      </c>
      <c r="L612" s="106">
        <v>41.2</v>
      </c>
      <c r="M612" s="106">
        <v>31.7</v>
      </c>
      <c r="N612" s="106">
        <v>9.5</v>
      </c>
      <c r="O612" s="90">
        <v>41.2</v>
      </c>
      <c r="P612" s="106">
        <v>9.5</v>
      </c>
      <c r="Q612" s="106">
        <v>31.7</v>
      </c>
      <c r="R612" s="160">
        <v>48</v>
      </c>
      <c r="S612" s="160">
        <v>48</v>
      </c>
    </row>
    <row r="613" spans="1:19" ht="19.5" customHeight="1">
      <c r="A613" s="1"/>
      <c r="B613" s="23"/>
      <c r="C613" s="23"/>
      <c r="D613" s="45" t="s">
        <v>63</v>
      </c>
      <c r="E613" s="106">
        <v>0.6</v>
      </c>
      <c r="F613" s="106"/>
      <c r="G613" s="90">
        <v>0.6</v>
      </c>
      <c r="H613" s="106"/>
      <c r="I613" s="106"/>
      <c r="J613" s="90">
        <v>0</v>
      </c>
      <c r="K613" s="90">
        <v>0.6</v>
      </c>
      <c r="L613" s="106">
        <v>8.6999999999999993</v>
      </c>
      <c r="M613" s="106"/>
      <c r="N613" s="106">
        <v>8.6999999999999993</v>
      </c>
      <c r="O613" s="90">
        <v>8.6999999999999993</v>
      </c>
      <c r="P613" s="106">
        <v>8.6999999999999993</v>
      </c>
      <c r="Q613" s="106"/>
      <c r="R613" s="160">
        <v>9</v>
      </c>
      <c r="S613" s="160">
        <v>9</v>
      </c>
    </row>
    <row r="614" spans="1:19" ht="19.5" customHeight="1">
      <c r="A614" s="1"/>
      <c r="B614" s="23"/>
      <c r="C614" s="23"/>
      <c r="D614" s="45" t="s">
        <v>62</v>
      </c>
      <c r="E614" s="106">
        <v>1.25</v>
      </c>
      <c r="F614" s="106"/>
      <c r="G614" s="90">
        <v>1.25</v>
      </c>
      <c r="H614" s="106"/>
      <c r="I614" s="106"/>
      <c r="J614" s="90">
        <v>0</v>
      </c>
      <c r="K614" s="90">
        <v>1.25</v>
      </c>
      <c r="L614" s="106">
        <v>0.5</v>
      </c>
      <c r="M614" s="106"/>
      <c r="N614" s="106">
        <v>0.5</v>
      </c>
      <c r="O614" s="90">
        <v>0.5</v>
      </c>
      <c r="P614" s="106">
        <v>0.5</v>
      </c>
      <c r="Q614" s="106"/>
      <c r="R614" s="160">
        <v>13</v>
      </c>
      <c r="S614" s="160">
        <v>13</v>
      </c>
    </row>
    <row r="615" spans="1:19" ht="19.5" customHeight="1">
      <c r="A615" s="1"/>
      <c r="B615" s="15"/>
      <c r="C615" s="17"/>
      <c r="D615" s="18" t="s">
        <v>14</v>
      </c>
      <c r="E615" s="98">
        <v>1.85</v>
      </c>
      <c r="F615" s="98"/>
      <c r="G615" s="89">
        <v>1.85</v>
      </c>
      <c r="H615" s="98"/>
      <c r="I615" s="98"/>
      <c r="J615" s="89">
        <v>0</v>
      </c>
      <c r="K615" s="89">
        <v>1.85</v>
      </c>
      <c r="L615" s="98">
        <v>9.1999999999999993</v>
      </c>
      <c r="M615" s="98"/>
      <c r="N615" s="98">
        <v>9.1999999999999993</v>
      </c>
      <c r="O615" s="89">
        <v>9.1999999999999993</v>
      </c>
      <c r="P615" s="98">
        <v>9.1999999999999993</v>
      </c>
      <c r="Q615" s="98"/>
      <c r="R615" s="161">
        <v>22</v>
      </c>
      <c r="S615" s="161">
        <v>22</v>
      </c>
    </row>
    <row r="616" spans="1:19" ht="19.5" customHeight="1">
      <c r="A616" s="1"/>
      <c r="B616" s="15"/>
      <c r="C616" s="13" t="s">
        <v>53</v>
      </c>
      <c r="D616" s="27"/>
      <c r="E616" s="90">
        <f t="shared" ref="E616:S616" si="176">E612+E608</f>
        <v>66.55</v>
      </c>
      <c r="F616" s="122">
        <f t="shared" si="176"/>
        <v>4.5</v>
      </c>
      <c r="G616" s="122">
        <f t="shared" si="176"/>
        <v>71.05</v>
      </c>
      <c r="H616" s="122">
        <f t="shared" si="176"/>
        <v>0</v>
      </c>
      <c r="I616" s="122">
        <f t="shared" si="176"/>
        <v>0</v>
      </c>
      <c r="J616" s="122">
        <f t="shared" si="176"/>
        <v>0</v>
      </c>
      <c r="K616" s="122">
        <f t="shared" si="176"/>
        <v>71.05</v>
      </c>
      <c r="L616" s="122">
        <f t="shared" si="176"/>
        <v>1302</v>
      </c>
      <c r="M616" s="122">
        <f t="shared" si="176"/>
        <v>1042.7</v>
      </c>
      <c r="N616" s="122">
        <f t="shared" si="176"/>
        <v>64.7</v>
      </c>
      <c r="O616" s="122">
        <f t="shared" si="176"/>
        <v>1107.4000000000001</v>
      </c>
      <c r="P616" s="122">
        <f t="shared" si="176"/>
        <v>792.6</v>
      </c>
      <c r="Q616" s="122">
        <f t="shared" si="176"/>
        <v>314.8</v>
      </c>
      <c r="R616" s="164">
        <f t="shared" si="176"/>
        <v>365</v>
      </c>
      <c r="S616" s="164">
        <f t="shared" si="176"/>
        <v>365</v>
      </c>
    </row>
    <row r="617" spans="1:19" ht="19.5" customHeight="1">
      <c r="A617" s="1"/>
      <c r="B617" s="15"/>
      <c r="C617" s="30"/>
      <c r="D617" s="45" t="s">
        <v>63</v>
      </c>
      <c r="E617" s="90">
        <f t="shared" ref="E617:S617" si="177">E613+E609</f>
        <v>3.4</v>
      </c>
      <c r="F617" s="122">
        <f t="shared" si="177"/>
        <v>0</v>
      </c>
      <c r="G617" s="122">
        <f t="shared" si="177"/>
        <v>3.4</v>
      </c>
      <c r="H617" s="122">
        <f t="shared" si="177"/>
        <v>0</v>
      </c>
      <c r="I617" s="122">
        <f t="shared" si="177"/>
        <v>0</v>
      </c>
      <c r="J617" s="122">
        <f t="shared" si="177"/>
        <v>0</v>
      </c>
      <c r="K617" s="122">
        <f t="shared" si="177"/>
        <v>3.4</v>
      </c>
      <c r="L617" s="122">
        <f t="shared" si="177"/>
        <v>82.100000000000009</v>
      </c>
      <c r="M617" s="122">
        <f t="shared" si="177"/>
        <v>56.6</v>
      </c>
      <c r="N617" s="122">
        <f t="shared" si="177"/>
        <v>20.9</v>
      </c>
      <c r="O617" s="122">
        <f t="shared" si="177"/>
        <v>77.5</v>
      </c>
      <c r="P617" s="122">
        <f t="shared" si="177"/>
        <v>77.5</v>
      </c>
      <c r="Q617" s="122">
        <f t="shared" si="177"/>
        <v>0</v>
      </c>
      <c r="R617" s="164">
        <f t="shared" si="177"/>
        <v>24</v>
      </c>
      <c r="S617" s="164">
        <f t="shared" si="177"/>
        <v>24</v>
      </c>
    </row>
    <row r="618" spans="1:19" ht="19.5" customHeight="1">
      <c r="A618" s="1"/>
      <c r="B618" s="15"/>
      <c r="C618" s="30"/>
      <c r="D618" s="45" t="s">
        <v>62</v>
      </c>
      <c r="E618" s="75">
        <f t="shared" ref="E618:S618" si="178">E614+E610</f>
        <v>17.45</v>
      </c>
      <c r="F618" s="75">
        <f t="shared" si="178"/>
        <v>0</v>
      </c>
      <c r="G618" s="75">
        <f t="shared" si="178"/>
        <v>17.45</v>
      </c>
      <c r="H618" s="75">
        <f t="shared" si="178"/>
        <v>0</v>
      </c>
      <c r="I618" s="75">
        <f t="shared" si="178"/>
        <v>0</v>
      </c>
      <c r="J618" s="75">
        <f t="shared" si="178"/>
        <v>0</v>
      </c>
      <c r="K618" s="75">
        <f t="shared" si="178"/>
        <v>17.45</v>
      </c>
      <c r="L618" s="75">
        <f t="shared" si="178"/>
        <v>308.3</v>
      </c>
      <c r="M618" s="75">
        <f t="shared" si="178"/>
        <v>246.9</v>
      </c>
      <c r="N618" s="75">
        <f t="shared" si="178"/>
        <v>26.8</v>
      </c>
      <c r="O618" s="75">
        <f t="shared" si="178"/>
        <v>273.7</v>
      </c>
      <c r="P618" s="75">
        <f t="shared" si="178"/>
        <v>273.7</v>
      </c>
      <c r="Q618" s="75">
        <f t="shared" si="178"/>
        <v>0</v>
      </c>
      <c r="R618" s="153">
        <f t="shared" si="178"/>
        <v>108</v>
      </c>
      <c r="S618" s="153">
        <f t="shared" si="178"/>
        <v>108</v>
      </c>
    </row>
    <row r="619" spans="1:19" ht="19.5" customHeight="1">
      <c r="A619" s="1"/>
      <c r="B619" s="17"/>
      <c r="C619" s="16"/>
      <c r="D619" s="21" t="s">
        <v>54</v>
      </c>
      <c r="E619" s="107">
        <f t="shared" ref="E619:S619" si="179">E615+E611</f>
        <v>8.3000000000000007</v>
      </c>
      <c r="F619" s="107">
        <f t="shared" si="179"/>
        <v>0</v>
      </c>
      <c r="G619" s="107">
        <f t="shared" si="179"/>
        <v>8.3000000000000007</v>
      </c>
      <c r="H619" s="107">
        <f t="shared" si="179"/>
        <v>0</v>
      </c>
      <c r="I619" s="107">
        <f t="shared" si="179"/>
        <v>0</v>
      </c>
      <c r="J619" s="107">
        <f t="shared" si="179"/>
        <v>0</v>
      </c>
      <c r="K619" s="107">
        <f t="shared" si="179"/>
        <v>8.3000000000000007</v>
      </c>
      <c r="L619" s="107">
        <f t="shared" si="179"/>
        <v>169.1</v>
      </c>
      <c r="M619" s="107">
        <f t="shared" si="179"/>
        <v>131.4</v>
      </c>
      <c r="N619" s="107">
        <f t="shared" si="179"/>
        <v>28</v>
      </c>
      <c r="O619" s="107">
        <f t="shared" si="179"/>
        <v>159.39999999999998</v>
      </c>
      <c r="P619" s="107">
        <f t="shared" si="179"/>
        <v>159.39999999999998</v>
      </c>
      <c r="Q619" s="107">
        <f t="shared" si="179"/>
        <v>0</v>
      </c>
      <c r="R619" s="165">
        <f t="shared" si="179"/>
        <v>58</v>
      </c>
      <c r="S619" s="165">
        <f t="shared" si="179"/>
        <v>58</v>
      </c>
    </row>
    <row r="620" spans="1:19" ht="19.5" customHeight="1">
      <c r="A620" s="1"/>
      <c r="B620" s="20"/>
      <c r="C620" s="20"/>
      <c r="D620" s="20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159"/>
      <c r="S620" s="144"/>
    </row>
    <row r="621" spans="1:19" ht="19.5" customHeight="1">
      <c r="A621" s="1"/>
      <c r="B621" s="20"/>
      <c r="C621" s="26"/>
      <c r="D621" s="26" t="s">
        <v>71</v>
      </c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159"/>
      <c r="S621" s="145" t="s">
        <v>0</v>
      </c>
    </row>
    <row r="622" spans="1:19" ht="19.5" customHeight="1">
      <c r="A622" s="1"/>
      <c r="B622" s="410" t="s">
        <v>72</v>
      </c>
      <c r="C622" s="411"/>
      <c r="D622" s="412"/>
      <c r="E622" s="416" t="s">
        <v>91</v>
      </c>
      <c r="F622" s="417"/>
      <c r="G622" s="418"/>
      <c r="H622" s="416" t="s">
        <v>90</v>
      </c>
      <c r="I622" s="417"/>
      <c r="J622" s="418"/>
      <c r="K622" s="83" t="s">
        <v>1</v>
      </c>
      <c r="L622" s="83" t="s">
        <v>2</v>
      </c>
      <c r="M622" s="416" t="s">
        <v>89</v>
      </c>
      <c r="N622" s="417"/>
      <c r="O622" s="418"/>
      <c r="P622" s="416" t="s">
        <v>88</v>
      </c>
      <c r="Q622" s="418"/>
      <c r="R622" s="423" t="s">
        <v>65</v>
      </c>
      <c r="S622" s="424"/>
    </row>
    <row r="623" spans="1:19" ht="19.5" customHeight="1">
      <c r="A623" s="1"/>
      <c r="B623" s="413"/>
      <c r="C623" s="414"/>
      <c r="D623" s="415"/>
      <c r="E623" s="84" t="s">
        <v>4</v>
      </c>
      <c r="F623" s="84" t="s">
        <v>5</v>
      </c>
      <c r="G623" s="84" t="s">
        <v>6</v>
      </c>
      <c r="H623" s="84" t="s">
        <v>7</v>
      </c>
      <c r="I623" s="84" t="s">
        <v>8</v>
      </c>
      <c r="J623" s="84" t="s">
        <v>9</v>
      </c>
      <c r="K623" s="85" t="s">
        <v>3</v>
      </c>
      <c r="L623" s="86" t="s">
        <v>3</v>
      </c>
      <c r="M623" s="84" t="s">
        <v>10</v>
      </c>
      <c r="N623" s="84" t="s">
        <v>11</v>
      </c>
      <c r="O623" s="84" t="s">
        <v>3</v>
      </c>
      <c r="P623" s="84" t="s">
        <v>12</v>
      </c>
      <c r="Q623" s="84" t="s">
        <v>13</v>
      </c>
      <c r="R623" s="146"/>
      <c r="S623" s="147" t="s">
        <v>73</v>
      </c>
    </row>
    <row r="624" spans="1:19" ht="19.5" customHeight="1">
      <c r="A624" s="1"/>
      <c r="B624" s="15"/>
      <c r="C624" s="15" t="s">
        <v>28</v>
      </c>
      <c r="D624" s="19"/>
      <c r="E624" s="75">
        <v>3</v>
      </c>
      <c r="F624" s="87">
        <v>0</v>
      </c>
      <c r="G624" s="88">
        <v>3</v>
      </c>
      <c r="H624" s="87">
        <v>0</v>
      </c>
      <c r="I624" s="88">
        <v>0</v>
      </c>
      <c r="J624" s="75">
        <v>0</v>
      </c>
      <c r="K624" s="75">
        <v>3</v>
      </c>
      <c r="L624" s="75">
        <v>15</v>
      </c>
      <c r="M624" s="87">
        <v>15</v>
      </c>
      <c r="N624" s="88">
        <v>0</v>
      </c>
      <c r="O624" s="75">
        <v>15</v>
      </c>
      <c r="P624" s="87">
        <v>0</v>
      </c>
      <c r="Q624" s="88">
        <v>15</v>
      </c>
      <c r="R624" s="164">
        <v>4</v>
      </c>
      <c r="S624" s="156">
        <v>4</v>
      </c>
    </row>
    <row r="625" spans="1:19" ht="19.5" customHeight="1">
      <c r="A625" s="1"/>
      <c r="B625" s="23" t="s">
        <v>46</v>
      </c>
      <c r="C625" s="23"/>
      <c r="D625" s="45" t="s">
        <v>63</v>
      </c>
      <c r="E625" s="106"/>
      <c r="F625" s="106"/>
      <c r="G625" s="90">
        <v>0</v>
      </c>
      <c r="H625" s="106"/>
      <c r="I625" s="106"/>
      <c r="J625" s="90">
        <v>0</v>
      </c>
      <c r="K625" s="90">
        <v>0</v>
      </c>
      <c r="L625" s="106">
        <v>0</v>
      </c>
      <c r="M625" s="106"/>
      <c r="N625" s="106"/>
      <c r="O625" s="90">
        <v>0</v>
      </c>
      <c r="P625" s="106">
        <v>0</v>
      </c>
      <c r="Q625" s="106">
        <v>0</v>
      </c>
      <c r="R625" s="160"/>
      <c r="S625" s="160"/>
    </row>
    <row r="626" spans="1:19" ht="19.5" customHeight="1">
      <c r="A626" s="1"/>
      <c r="B626" s="23"/>
      <c r="C626" s="23"/>
      <c r="D626" s="45" t="s">
        <v>62</v>
      </c>
      <c r="E626" s="106"/>
      <c r="F626" s="106"/>
      <c r="G626" s="90">
        <v>0</v>
      </c>
      <c r="H626" s="106"/>
      <c r="I626" s="106"/>
      <c r="J626" s="90">
        <v>0</v>
      </c>
      <c r="K626" s="90">
        <v>0</v>
      </c>
      <c r="L626" s="106">
        <v>0</v>
      </c>
      <c r="M626" s="106"/>
      <c r="N626" s="106"/>
      <c r="O626" s="90">
        <v>0</v>
      </c>
      <c r="P626" s="106">
        <v>0</v>
      </c>
      <c r="Q626" s="106">
        <v>0</v>
      </c>
      <c r="R626" s="160"/>
      <c r="S626" s="160"/>
    </row>
    <row r="627" spans="1:19" ht="19.5" customHeight="1">
      <c r="A627" s="1"/>
      <c r="B627" s="15"/>
      <c r="C627" s="17"/>
      <c r="D627" s="18" t="s">
        <v>14</v>
      </c>
      <c r="E627" s="89"/>
      <c r="F627" s="89"/>
      <c r="G627" s="89">
        <v>0</v>
      </c>
      <c r="H627" s="89"/>
      <c r="I627" s="89"/>
      <c r="J627" s="89">
        <v>0</v>
      </c>
      <c r="K627" s="89">
        <v>0</v>
      </c>
      <c r="L627" s="89">
        <v>0</v>
      </c>
      <c r="M627" s="89"/>
      <c r="N627" s="89"/>
      <c r="O627" s="89">
        <v>0</v>
      </c>
      <c r="P627" s="89">
        <v>0</v>
      </c>
      <c r="Q627" s="89">
        <v>0</v>
      </c>
      <c r="R627" s="157"/>
      <c r="S627" s="157"/>
    </row>
    <row r="628" spans="1:19" ht="19.5" customHeight="1">
      <c r="A628" s="1"/>
      <c r="B628" s="15"/>
      <c r="C628" s="15" t="s">
        <v>31</v>
      </c>
      <c r="D628" s="19"/>
      <c r="E628" s="106">
        <v>0.7</v>
      </c>
      <c r="F628" s="106"/>
      <c r="G628" s="90">
        <v>0.7</v>
      </c>
      <c r="H628" s="106"/>
      <c r="I628" s="106"/>
      <c r="J628" s="90">
        <v>0</v>
      </c>
      <c r="K628" s="90">
        <v>0.7</v>
      </c>
      <c r="L628" s="106">
        <v>25</v>
      </c>
      <c r="M628" s="106">
        <v>25</v>
      </c>
      <c r="N628" s="106"/>
      <c r="O628" s="90">
        <v>25</v>
      </c>
      <c r="P628" s="106"/>
      <c r="Q628" s="106">
        <v>25</v>
      </c>
      <c r="R628" s="160">
        <v>3</v>
      </c>
      <c r="S628" s="160">
        <v>3</v>
      </c>
    </row>
    <row r="629" spans="1:19" ht="19.5" customHeight="1">
      <c r="A629" s="1"/>
      <c r="B629" s="15"/>
      <c r="C629" s="23"/>
      <c r="D629" s="45" t="s">
        <v>63</v>
      </c>
      <c r="E629" s="106"/>
      <c r="F629" s="106"/>
      <c r="G629" s="90">
        <v>0</v>
      </c>
      <c r="H629" s="106"/>
      <c r="I629" s="106"/>
      <c r="J629" s="90">
        <v>0</v>
      </c>
      <c r="K629" s="90">
        <v>0</v>
      </c>
      <c r="L629" s="106"/>
      <c r="M629" s="106"/>
      <c r="N629" s="106"/>
      <c r="O629" s="90">
        <v>0</v>
      </c>
      <c r="P629" s="106"/>
      <c r="Q629" s="106">
        <v>0</v>
      </c>
      <c r="R629" s="160"/>
      <c r="S629" s="160"/>
    </row>
    <row r="630" spans="1:19" ht="19.5" customHeight="1">
      <c r="A630" s="1"/>
      <c r="B630" s="15"/>
      <c r="C630" s="23"/>
      <c r="D630" s="45" t="s">
        <v>62</v>
      </c>
      <c r="E630" s="106"/>
      <c r="F630" s="106"/>
      <c r="G630" s="90">
        <v>0</v>
      </c>
      <c r="H630" s="106"/>
      <c r="I630" s="106"/>
      <c r="J630" s="90">
        <v>0</v>
      </c>
      <c r="K630" s="90">
        <v>0</v>
      </c>
      <c r="L630" s="106"/>
      <c r="M630" s="106"/>
      <c r="N630" s="106"/>
      <c r="O630" s="90">
        <v>0</v>
      </c>
      <c r="P630" s="106"/>
      <c r="Q630" s="106">
        <v>0</v>
      </c>
      <c r="R630" s="160"/>
      <c r="S630" s="160"/>
    </row>
    <row r="631" spans="1:19" ht="19.5" customHeight="1">
      <c r="A631" s="1"/>
      <c r="B631" s="15"/>
      <c r="C631" s="17"/>
      <c r="D631" s="18" t="s">
        <v>14</v>
      </c>
      <c r="E631" s="89"/>
      <c r="F631" s="89"/>
      <c r="G631" s="89">
        <v>0</v>
      </c>
      <c r="H631" s="89"/>
      <c r="I631" s="89"/>
      <c r="J631" s="89">
        <v>0</v>
      </c>
      <c r="K631" s="89">
        <v>0</v>
      </c>
      <c r="L631" s="89"/>
      <c r="M631" s="89"/>
      <c r="N631" s="89"/>
      <c r="O631" s="89">
        <v>0</v>
      </c>
      <c r="P631" s="89"/>
      <c r="Q631" s="89">
        <v>0</v>
      </c>
      <c r="R631" s="157"/>
      <c r="S631" s="157"/>
    </row>
    <row r="632" spans="1:19" ht="19.5" customHeight="1">
      <c r="A632" s="1"/>
      <c r="B632" s="15"/>
      <c r="C632" s="15" t="s">
        <v>39</v>
      </c>
      <c r="D632" s="19"/>
      <c r="E632" s="106">
        <v>1.4</v>
      </c>
      <c r="F632" s="106"/>
      <c r="G632" s="90">
        <v>1.4</v>
      </c>
      <c r="H632" s="106"/>
      <c r="I632" s="106"/>
      <c r="J632" s="90">
        <v>0</v>
      </c>
      <c r="K632" s="90">
        <v>1.4</v>
      </c>
      <c r="L632" s="106">
        <v>42</v>
      </c>
      <c r="M632" s="106">
        <v>42</v>
      </c>
      <c r="N632" s="106"/>
      <c r="O632" s="90">
        <v>42</v>
      </c>
      <c r="P632" s="106"/>
      <c r="Q632" s="106">
        <v>42</v>
      </c>
      <c r="R632" s="160">
        <v>5</v>
      </c>
      <c r="S632" s="160">
        <v>5</v>
      </c>
    </row>
    <row r="633" spans="1:19" ht="19.5" customHeight="1">
      <c r="A633" s="1"/>
      <c r="B633" s="23"/>
      <c r="C633" s="23"/>
      <c r="D633" s="45" t="s">
        <v>63</v>
      </c>
      <c r="E633" s="106"/>
      <c r="F633" s="106"/>
      <c r="G633" s="90">
        <v>0</v>
      </c>
      <c r="H633" s="106"/>
      <c r="I633" s="106"/>
      <c r="J633" s="90">
        <v>0</v>
      </c>
      <c r="K633" s="90">
        <v>0</v>
      </c>
      <c r="L633" s="106">
        <v>0</v>
      </c>
      <c r="M633" s="106">
        <v>0</v>
      </c>
      <c r="N633" s="106"/>
      <c r="O633" s="90">
        <v>0</v>
      </c>
      <c r="P633" s="106"/>
      <c r="Q633" s="106">
        <v>0</v>
      </c>
      <c r="R633" s="160"/>
      <c r="S633" s="160"/>
    </row>
    <row r="634" spans="1:19" ht="19.5" customHeight="1">
      <c r="A634" s="1"/>
      <c r="B634" s="23"/>
      <c r="C634" s="23"/>
      <c r="D634" s="45" t="s">
        <v>62</v>
      </c>
      <c r="E634" s="106"/>
      <c r="F634" s="106"/>
      <c r="G634" s="90">
        <v>0</v>
      </c>
      <c r="H634" s="106"/>
      <c r="I634" s="106"/>
      <c r="J634" s="90">
        <v>0</v>
      </c>
      <c r="K634" s="90">
        <v>0</v>
      </c>
      <c r="L634" s="106">
        <v>0</v>
      </c>
      <c r="M634" s="106">
        <v>0</v>
      </c>
      <c r="N634" s="106"/>
      <c r="O634" s="90">
        <v>0</v>
      </c>
      <c r="P634" s="106"/>
      <c r="Q634" s="106">
        <v>0</v>
      </c>
      <c r="R634" s="160"/>
      <c r="S634" s="160"/>
    </row>
    <row r="635" spans="1:19" ht="19.5" customHeight="1">
      <c r="A635" s="1"/>
      <c r="B635" s="23"/>
      <c r="C635" s="17"/>
      <c r="D635" s="18" t="s">
        <v>14</v>
      </c>
      <c r="E635" s="98"/>
      <c r="F635" s="98"/>
      <c r="G635" s="89">
        <v>0</v>
      </c>
      <c r="H635" s="98"/>
      <c r="I635" s="98"/>
      <c r="J635" s="89">
        <v>0</v>
      </c>
      <c r="K635" s="89">
        <v>0</v>
      </c>
      <c r="L635" s="98">
        <v>0</v>
      </c>
      <c r="M635" s="98">
        <v>0</v>
      </c>
      <c r="N635" s="98"/>
      <c r="O635" s="89">
        <v>0</v>
      </c>
      <c r="P635" s="98"/>
      <c r="Q635" s="98">
        <v>0</v>
      </c>
      <c r="R635" s="161"/>
      <c r="S635" s="161"/>
    </row>
    <row r="636" spans="1:19" ht="19.5" customHeight="1">
      <c r="A636" s="1"/>
      <c r="B636" s="15"/>
      <c r="C636" s="13" t="s">
        <v>53</v>
      </c>
      <c r="D636" s="27"/>
      <c r="E636" s="75">
        <f>E632+E628+E624</f>
        <v>5.0999999999999996</v>
      </c>
      <c r="F636" s="75">
        <f t="shared" ref="F636:S636" si="180">F632+F628+F624</f>
        <v>0</v>
      </c>
      <c r="G636" s="75">
        <f>G632+G628+G624</f>
        <v>5.0999999999999996</v>
      </c>
      <c r="H636" s="75">
        <f t="shared" si="180"/>
        <v>0</v>
      </c>
      <c r="I636" s="75">
        <f t="shared" si="180"/>
        <v>0</v>
      </c>
      <c r="J636" s="75">
        <f t="shared" si="180"/>
        <v>0</v>
      </c>
      <c r="K636" s="75">
        <f t="shared" si="180"/>
        <v>5.0999999999999996</v>
      </c>
      <c r="L636" s="75">
        <f t="shared" si="180"/>
        <v>82</v>
      </c>
      <c r="M636" s="75">
        <f t="shared" si="180"/>
        <v>82</v>
      </c>
      <c r="N636" s="75">
        <f t="shared" si="180"/>
        <v>0</v>
      </c>
      <c r="O636" s="75">
        <f t="shared" si="180"/>
        <v>82</v>
      </c>
      <c r="P636" s="75">
        <f t="shared" si="180"/>
        <v>0</v>
      </c>
      <c r="Q636" s="75">
        <f t="shared" si="180"/>
        <v>82</v>
      </c>
      <c r="R636" s="153">
        <f t="shared" si="180"/>
        <v>12</v>
      </c>
      <c r="S636" s="153">
        <f t="shared" si="180"/>
        <v>12</v>
      </c>
    </row>
    <row r="637" spans="1:19" ht="19.5" customHeight="1">
      <c r="A637" s="1"/>
      <c r="B637" s="15"/>
      <c r="C637" s="30"/>
      <c r="D637" s="45" t="s">
        <v>63</v>
      </c>
      <c r="E637" s="90">
        <f t="shared" ref="E637:S637" si="181">E633+E629+E625</f>
        <v>0</v>
      </c>
      <c r="F637" s="122">
        <f t="shared" si="181"/>
        <v>0</v>
      </c>
      <c r="G637" s="122">
        <f t="shared" si="181"/>
        <v>0</v>
      </c>
      <c r="H637" s="122">
        <f t="shared" si="181"/>
        <v>0</v>
      </c>
      <c r="I637" s="122">
        <f t="shared" si="181"/>
        <v>0</v>
      </c>
      <c r="J637" s="122">
        <f t="shared" si="181"/>
        <v>0</v>
      </c>
      <c r="K637" s="122">
        <f t="shared" si="181"/>
        <v>0</v>
      </c>
      <c r="L637" s="122">
        <f t="shared" si="181"/>
        <v>0</v>
      </c>
      <c r="M637" s="122">
        <f t="shared" si="181"/>
        <v>0</v>
      </c>
      <c r="N637" s="122">
        <f t="shared" si="181"/>
        <v>0</v>
      </c>
      <c r="O637" s="122">
        <f t="shared" si="181"/>
        <v>0</v>
      </c>
      <c r="P637" s="122">
        <f t="shared" si="181"/>
        <v>0</v>
      </c>
      <c r="Q637" s="122">
        <f t="shared" si="181"/>
        <v>0</v>
      </c>
      <c r="R637" s="164">
        <f t="shared" si="181"/>
        <v>0</v>
      </c>
      <c r="S637" s="164">
        <f t="shared" si="181"/>
        <v>0</v>
      </c>
    </row>
    <row r="638" spans="1:19" ht="19.5" customHeight="1">
      <c r="A638" s="1"/>
      <c r="B638" s="15"/>
      <c r="C638" s="30"/>
      <c r="D638" s="45" t="s">
        <v>62</v>
      </c>
      <c r="E638" s="75">
        <f t="shared" ref="E638:S638" si="182">E634+E630+E626</f>
        <v>0</v>
      </c>
      <c r="F638" s="75">
        <f t="shared" si="182"/>
        <v>0</v>
      </c>
      <c r="G638" s="75">
        <f t="shared" si="182"/>
        <v>0</v>
      </c>
      <c r="H638" s="75">
        <f t="shared" si="182"/>
        <v>0</v>
      </c>
      <c r="I638" s="75">
        <f t="shared" si="182"/>
        <v>0</v>
      </c>
      <c r="J638" s="75">
        <f t="shared" si="182"/>
        <v>0</v>
      </c>
      <c r="K638" s="75">
        <f t="shared" si="182"/>
        <v>0</v>
      </c>
      <c r="L638" s="75">
        <f t="shared" si="182"/>
        <v>0</v>
      </c>
      <c r="M638" s="75">
        <f t="shared" si="182"/>
        <v>0</v>
      </c>
      <c r="N638" s="75">
        <f t="shared" si="182"/>
        <v>0</v>
      </c>
      <c r="O638" s="75">
        <f t="shared" si="182"/>
        <v>0</v>
      </c>
      <c r="P638" s="75">
        <f t="shared" si="182"/>
        <v>0</v>
      </c>
      <c r="Q638" s="75">
        <f t="shared" si="182"/>
        <v>0</v>
      </c>
      <c r="R638" s="153">
        <f t="shared" si="182"/>
        <v>0</v>
      </c>
      <c r="S638" s="153">
        <f t="shared" si="182"/>
        <v>0</v>
      </c>
    </row>
    <row r="639" spans="1:19" ht="19.5" customHeight="1">
      <c r="A639" s="1"/>
      <c r="B639" s="17"/>
      <c r="C639" s="16"/>
      <c r="D639" s="21" t="s">
        <v>54</v>
      </c>
      <c r="E639" s="107">
        <f t="shared" ref="E639:S639" si="183">E635+E631+E627</f>
        <v>0</v>
      </c>
      <c r="F639" s="107">
        <f t="shared" si="183"/>
        <v>0</v>
      </c>
      <c r="G639" s="107">
        <f t="shared" si="183"/>
        <v>0</v>
      </c>
      <c r="H639" s="107">
        <f t="shared" si="183"/>
        <v>0</v>
      </c>
      <c r="I639" s="107">
        <f t="shared" si="183"/>
        <v>0</v>
      </c>
      <c r="J639" s="107">
        <f t="shared" si="183"/>
        <v>0</v>
      </c>
      <c r="K639" s="107">
        <f t="shared" si="183"/>
        <v>0</v>
      </c>
      <c r="L639" s="107">
        <f t="shared" si="183"/>
        <v>0</v>
      </c>
      <c r="M639" s="107">
        <f t="shared" si="183"/>
        <v>0</v>
      </c>
      <c r="N639" s="107">
        <f t="shared" si="183"/>
        <v>0</v>
      </c>
      <c r="O639" s="107">
        <f t="shared" si="183"/>
        <v>0</v>
      </c>
      <c r="P639" s="107">
        <f t="shared" si="183"/>
        <v>0</v>
      </c>
      <c r="Q639" s="107">
        <f t="shared" si="183"/>
        <v>0</v>
      </c>
      <c r="R639" s="165">
        <f t="shared" si="183"/>
        <v>0</v>
      </c>
      <c r="S639" s="165">
        <f t="shared" si="183"/>
        <v>0</v>
      </c>
    </row>
    <row r="640" spans="1:19" ht="19.5" customHeight="1">
      <c r="A640" s="1"/>
      <c r="B640" s="15"/>
      <c r="C640" s="15" t="s">
        <v>32</v>
      </c>
      <c r="D640" s="19"/>
      <c r="E640" s="75">
        <v>2.9</v>
      </c>
      <c r="F640" s="87">
        <v>0.3</v>
      </c>
      <c r="G640" s="88">
        <v>3.1999999999999997</v>
      </c>
      <c r="H640" s="87"/>
      <c r="I640" s="88"/>
      <c r="J640" s="75">
        <v>0</v>
      </c>
      <c r="K640" s="75">
        <v>3.1999999999999997</v>
      </c>
      <c r="L640" s="75">
        <v>15.2</v>
      </c>
      <c r="M640" s="87">
        <v>11.2</v>
      </c>
      <c r="N640" s="88">
        <v>3.4</v>
      </c>
      <c r="O640" s="75">
        <v>14.6</v>
      </c>
      <c r="P640" s="87">
        <v>10.199999999999999</v>
      </c>
      <c r="Q640" s="88">
        <v>4.4000000000000004</v>
      </c>
      <c r="R640" s="164">
        <v>18</v>
      </c>
      <c r="S640" s="156">
        <v>18</v>
      </c>
    </row>
    <row r="641" spans="1:19" ht="19.5" customHeight="1">
      <c r="A641" s="1"/>
      <c r="B641" s="23" t="s">
        <v>49</v>
      </c>
      <c r="C641" s="23"/>
      <c r="D641" s="45" t="s">
        <v>63</v>
      </c>
      <c r="E641" s="106">
        <v>0.3</v>
      </c>
      <c r="F641" s="106"/>
      <c r="G641" s="90">
        <v>0.3</v>
      </c>
      <c r="H641" s="106"/>
      <c r="I641" s="106"/>
      <c r="J641" s="90">
        <v>0</v>
      </c>
      <c r="K641" s="90">
        <v>0.3</v>
      </c>
      <c r="L641" s="106">
        <v>0</v>
      </c>
      <c r="M641" s="106">
        <v>0</v>
      </c>
      <c r="N641" s="106">
        <v>0</v>
      </c>
      <c r="O641" s="90">
        <v>0</v>
      </c>
      <c r="P641" s="106">
        <v>0</v>
      </c>
      <c r="Q641" s="106">
        <v>0</v>
      </c>
      <c r="R641" s="160">
        <v>2</v>
      </c>
      <c r="S641" s="160">
        <v>2</v>
      </c>
    </row>
    <row r="642" spans="1:19" ht="19.5" customHeight="1">
      <c r="A642" s="1"/>
      <c r="B642" s="23"/>
      <c r="C642" s="23"/>
      <c r="D642" s="45" t="s">
        <v>62</v>
      </c>
      <c r="E642" s="106">
        <v>1</v>
      </c>
      <c r="F642" s="106"/>
      <c r="G642" s="90">
        <v>1</v>
      </c>
      <c r="H642" s="106"/>
      <c r="I642" s="106"/>
      <c r="J642" s="90">
        <v>0</v>
      </c>
      <c r="K642" s="90">
        <v>1</v>
      </c>
      <c r="L642" s="106">
        <v>10.199999999999999</v>
      </c>
      <c r="M642" s="106">
        <v>8.3000000000000007</v>
      </c>
      <c r="N642" s="106">
        <v>1.9</v>
      </c>
      <c r="O642" s="90">
        <v>10.200000000000001</v>
      </c>
      <c r="P642" s="106">
        <v>6</v>
      </c>
      <c r="Q642" s="106">
        <v>4.2</v>
      </c>
      <c r="R642" s="160">
        <v>7</v>
      </c>
      <c r="S642" s="160">
        <v>7</v>
      </c>
    </row>
    <row r="643" spans="1:19" ht="19.5" customHeight="1">
      <c r="A643" s="1"/>
      <c r="B643" s="15"/>
      <c r="C643" s="17"/>
      <c r="D643" s="18" t="s">
        <v>14</v>
      </c>
      <c r="E643" s="89">
        <v>0.3</v>
      </c>
      <c r="F643" s="89"/>
      <c r="G643" s="89">
        <v>0.3</v>
      </c>
      <c r="H643" s="89"/>
      <c r="I643" s="89"/>
      <c r="J643" s="89">
        <v>0</v>
      </c>
      <c r="K643" s="89">
        <v>0.3</v>
      </c>
      <c r="L643" s="89">
        <v>5</v>
      </c>
      <c r="M643" s="89">
        <v>2.9</v>
      </c>
      <c r="N643" s="89">
        <v>1.5</v>
      </c>
      <c r="O643" s="89">
        <v>4.4000000000000004</v>
      </c>
      <c r="P643" s="89">
        <v>2.4</v>
      </c>
      <c r="Q643" s="89">
        <v>2</v>
      </c>
      <c r="R643" s="157">
        <v>2</v>
      </c>
      <c r="S643" s="157">
        <v>2</v>
      </c>
    </row>
    <row r="644" spans="1:19" ht="19.5" customHeight="1">
      <c r="A644" s="1"/>
      <c r="B644" s="15"/>
      <c r="C644" s="15" t="s">
        <v>33</v>
      </c>
      <c r="D644" s="19"/>
      <c r="E644" s="75">
        <v>0.5</v>
      </c>
      <c r="F644" s="87"/>
      <c r="G644" s="88">
        <v>0.5</v>
      </c>
      <c r="H644" s="87"/>
      <c r="I644" s="88"/>
      <c r="J644" s="75">
        <v>0</v>
      </c>
      <c r="K644" s="75">
        <v>0.5</v>
      </c>
      <c r="L644" s="75">
        <v>8.6</v>
      </c>
      <c r="M644" s="87">
        <v>8.1</v>
      </c>
      <c r="N644" s="88"/>
      <c r="O644" s="75">
        <v>8.1</v>
      </c>
      <c r="P644" s="87">
        <v>7</v>
      </c>
      <c r="Q644" s="88">
        <v>1.1000000000000001</v>
      </c>
      <c r="R644" s="164">
        <v>4</v>
      </c>
      <c r="S644" s="156">
        <v>4</v>
      </c>
    </row>
    <row r="645" spans="1:19" ht="19.5" customHeight="1">
      <c r="A645" s="1"/>
      <c r="B645" s="23"/>
      <c r="C645" s="23"/>
      <c r="D645" s="45" t="s">
        <v>63</v>
      </c>
      <c r="E645" s="106"/>
      <c r="F645" s="106"/>
      <c r="G645" s="90">
        <v>0</v>
      </c>
      <c r="H645" s="106"/>
      <c r="I645" s="106"/>
      <c r="J645" s="90">
        <v>0</v>
      </c>
      <c r="K645" s="90">
        <v>0</v>
      </c>
      <c r="L645" s="106"/>
      <c r="M645" s="106"/>
      <c r="N645" s="106"/>
      <c r="O645" s="90">
        <v>0</v>
      </c>
      <c r="P645" s="106"/>
      <c r="Q645" s="106"/>
      <c r="R645" s="160"/>
      <c r="S645" s="160"/>
    </row>
    <row r="646" spans="1:19" ht="19.5" customHeight="1">
      <c r="A646" s="1"/>
      <c r="B646" s="23"/>
      <c r="C646" s="23"/>
      <c r="D646" s="45" t="s">
        <v>62</v>
      </c>
      <c r="E646" s="106">
        <v>0.5</v>
      </c>
      <c r="F646" s="106"/>
      <c r="G646" s="90">
        <v>0.5</v>
      </c>
      <c r="H646" s="106"/>
      <c r="I646" s="106"/>
      <c r="J646" s="90">
        <v>0</v>
      </c>
      <c r="K646" s="90">
        <v>0.5</v>
      </c>
      <c r="L646" s="106">
        <v>8.6</v>
      </c>
      <c r="M646" s="106">
        <v>8.1</v>
      </c>
      <c r="N646" s="106"/>
      <c r="O646" s="90">
        <v>8.1</v>
      </c>
      <c r="P646" s="106">
        <v>7</v>
      </c>
      <c r="Q646" s="106">
        <v>1.1000000000000001</v>
      </c>
      <c r="R646" s="160">
        <v>4</v>
      </c>
      <c r="S646" s="160">
        <v>4</v>
      </c>
    </row>
    <row r="647" spans="1:19" ht="19.5" customHeight="1">
      <c r="A647" s="1"/>
      <c r="B647" s="15"/>
      <c r="C647" s="17"/>
      <c r="D647" s="18" t="s">
        <v>14</v>
      </c>
      <c r="E647" s="89">
        <v>0.2</v>
      </c>
      <c r="F647" s="89"/>
      <c r="G647" s="89">
        <v>0.2</v>
      </c>
      <c r="H647" s="89"/>
      <c r="I647" s="89"/>
      <c r="J647" s="89">
        <v>0</v>
      </c>
      <c r="K647" s="89">
        <v>0.2</v>
      </c>
      <c r="L647" s="89">
        <v>4.0999999999999996</v>
      </c>
      <c r="M647" s="89">
        <v>4.0999999999999996</v>
      </c>
      <c r="N647" s="89"/>
      <c r="O647" s="89">
        <v>4.0999999999999996</v>
      </c>
      <c r="P647" s="89">
        <v>4</v>
      </c>
      <c r="Q647" s="89">
        <v>0.1</v>
      </c>
      <c r="R647" s="157">
        <v>2</v>
      </c>
      <c r="S647" s="157">
        <v>2</v>
      </c>
    </row>
    <row r="648" spans="1:19" ht="19.5" customHeight="1">
      <c r="A648" s="1"/>
      <c r="B648" s="15"/>
      <c r="C648" s="28" t="s">
        <v>53</v>
      </c>
      <c r="D648" s="19"/>
      <c r="E648" s="90">
        <f t="shared" ref="E648:S648" si="184">E644+E640</f>
        <v>3.4</v>
      </c>
      <c r="F648" s="90">
        <f t="shared" si="184"/>
        <v>0.3</v>
      </c>
      <c r="G648" s="90">
        <f t="shared" si="184"/>
        <v>3.6999999999999997</v>
      </c>
      <c r="H648" s="90">
        <f t="shared" si="184"/>
        <v>0</v>
      </c>
      <c r="I648" s="90">
        <f t="shared" si="184"/>
        <v>0</v>
      </c>
      <c r="J648" s="90">
        <f t="shared" si="184"/>
        <v>0</v>
      </c>
      <c r="K648" s="90">
        <f t="shared" si="184"/>
        <v>3.6999999999999997</v>
      </c>
      <c r="L648" s="90">
        <f t="shared" si="184"/>
        <v>23.799999999999997</v>
      </c>
      <c r="M648" s="90">
        <f t="shared" si="184"/>
        <v>19.299999999999997</v>
      </c>
      <c r="N648" s="90">
        <f t="shared" si="184"/>
        <v>3.4</v>
      </c>
      <c r="O648" s="90">
        <f t="shared" si="184"/>
        <v>22.7</v>
      </c>
      <c r="P648" s="90">
        <f t="shared" si="184"/>
        <v>17.2</v>
      </c>
      <c r="Q648" s="90">
        <f t="shared" si="184"/>
        <v>5.5</v>
      </c>
      <c r="R648" s="156">
        <f t="shared" si="184"/>
        <v>22</v>
      </c>
      <c r="S648" s="156">
        <f t="shared" si="184"/>
        <v>22</v>
      </c>
    </row>
    <row r="649" spans="1:19" ht="19.5" customHeight="1">
      <c r="A649" s="1"/>
      <c r="B649" s="15"/>
      <c r="C649" s="30"/>
      <c r="D649" s="45" t="s">
        <v>63</v>
      </c>
      <c r="E649" s="90">
        <f t="shared" ref="E649:S649" si="185">E645+E641</f>
        <v>0.3</v>
      </c>
      <c r="F649" s="90">
        <f t="shared" si="185"/>
        <v>0</v>
      </c>
      <c r="G649" s="90">
        <f t="shared" si="185"/>
        <v>0.3</v>
      </c>
      <c r="H649" s="90">
        <f t="shared" si="185"/>
        <v>0</v>
      </c>
      <c r="I649" s="90">
        <f t="shared" si="185"/>
        <v>0</v>
      </c>
      <c r="J649" s="90">
        <f t="shared" si="185"/>
        <v>0</v>
      </c>
      <c r="K649" s="90">
        <f t="shared" si="185"/>
        <v>0.3</v>
      </c>
      <c r="L649" s="90">
        <f t="shared" si="185"/>
        <v>0</v>
      </c>
      <c r="M649" s="90">
        <f t="shared" si="185"/>
        <v>0</v>
      </c>
      <c r="N649" s="90">
        <f t="shared" si="185"/>
        <v>0</v>
      </c>
      <c r="O649" s="90">
        <f t="shared" si="185"/>
        <v>0</v>
      </c>
      <c r="P649" s="90">
        <f t="shared" si="185"/>
        <v>0</v>
      </c>
      <c r="Q649" s="90">
        <f t="shared" si="185"/>
        <v>0</v>
      </c>
      <c r="R649" s="156">
        <f t="shared" si="185"/>
        <v>2</v>
      </c>
      <c r="S649" s="156">
        <f t="shared" si="185"/>
        <v>2</v>
      </c>
    </row>
    <row r="650" spans="1:19" ht="19.5" customHeight="1">
      <c r="A650" s="1"/>
      <c r="B650" s="15"/>
      <c r="C650" s="30"/>
      <c r="D650" s="45" t="s">
        <v>62</v>
      </c>
      <c r="E650" s="90">
        <f t="shared" ref="E650:S650" si="186">E646+E642</f>
        <v>1.5</v>
      </c>
      <c r="F650" s="90">
        <f t="shared" si="186"/>
        <v>0</v>
      </c>
      <c r="G650" s="90">
        <f t="shared" si="186"/>
        <v>1.5</v>
      </c>
      <c r="H650" s="90">
        <f t="shared" si="186"/>
        <v>0</v>
      </c>
      <c r="I650" s="90">
        <f t="shared" si="186"/>
        <v>0</v>
      </c>
      <c r="J650" s="90">
        <f t="shared" si="186"/>
        <v>0</v>
      </c>
      <c r="K650" s="90">
        <f t="shared" si="186"/>
        <v>1.5</v>
      </c>
      <c r="L650" s="90">
        <f t="shared" si="186"/>
        <v>18.799999999999997</v>
      </c>
      <c r="M650" s="90">
        <f t="shared" si="186"/>
        <v>16.399999999999999</v>
      </c>
      <c r="N650" s="90">
        <f t="shared" si="186"/>
        <v>1.9</v>
      </c>
      <c r="O650" s="90">
        <f t="shared" si="186"/>
        <v>18.3</v>
      </c>
      <c r="P650" s="90">
        <f t="shared" si="186"/>
        <v>13</v>
      </c>
      <c r="Q650" s="90">
        <f t="shared" si="186"/>
        <v>5.3000000000000007</v>
      </c>
      <c r="R650" s="156">
        <f t="shared" si="186"/>
        <v>11</v>
      </c>
      <c r="S650" s="156">
        <f t="shared" si="186"/>
        <v>11</v>
      </c>
    </row>
    <row r="651" spans="1:19" ht="19.5" customHeight="1">
      <c r="A651" s="1"/>
      <c r="B651" s="17"/>
      <c r="C651" s="20"/>
      <c r="D651" s="37" t="s">
        <v>14</v>
      </c>
      <c r="E651" s="116">
        <f t="shared" ref="E651:S651" si="187">E647+E643</f>
        <v>0.5</v>
      </c>
      <c r="F651" s="116">
        <f t="shared" si="187"/>
        <v>0</v>
      </c>
      <c r="G651" s="116">
        <f t="shared" si="187"/>
        <v>0.5</v>
      </c>
      <c r="H651" s="116">
        <f t="shared" si="187"/>
        <v>0</v>
      </c>
      <c r="I651" s="116">
        <f t="shared" si="187"/>
        <v>0</v>
      </c>
      <c r="J651" s="116">
        <f t="shared" si="187"/>
        <v>0</v>
      </c>
      <c r="K651" s="116">
        <f t="shared" si="187"/>
        <v>0.5</v>
      </c>
      <c r="L651" s="116">
        <f t="shared" si="187"/>
        <v>9.1</v>
      </c>
      <c r="M651" s="116">
        <f t="shared" si="187"/>
        <v>7</v>
      </c>
      <c r="N651" s="116">
        <f t="shared" si="187"/>
        <v>1.5</v>
      </c>
      <c r="O651" s="116">
        <f t="shared" si="187"/>
        <v>8.5</v>
      </c>
      <c r="P651" s="116">
        <f t="shared" si="187"/>
        <v>6.4</v>
      </c>
      <c r="Q651" s="116">
        <f t="shared" si="187"/>
        <v>2.1</v>
      </c>
      <c r="R651" s="173">
        <f t="shared" si="187"/>
        <v>4</v>
      </c>
      <c r="S651" s="173">
        <f t="shared" si="187"/>
        <v>4</v>
      </c>
    </row>
    <row r="652" spans="1:19" ht="7.5" customHeight="1">
      <c r="A652" s="1"/>
      <c r="B652" s="24"/>
      <c r="C652" s="25"/>
      <c r="D652" s="25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155"/>
      <c r="S652" s="164"/>
    </row>
    <row r="653" spans="1:19" ht="19.5" customHeight="1">
      <c r="A653" s="1"/>
      <c r="B653" s="15"/>
      <c r="C653" s="13" t="s">
        <v>58</v>
      </c>
      <c r="D653" s="19"/>
      <c r="E653" s="88">
        <f t="shared" ref="E653:S653" si="188">E648+E636+E616+E604</f>
        <v>167.65</v>
      </c>
      <c r="F653" s="88">
        <f t="shared" si="188"/>
        <v>4.8</v>
      </c>
      <c r="G653" s="88">
        <f t="shared" si="188"/>
        <v>172.45</v>
      </c>
      <c r="H653" s="88">
        <f t="shared" si="188"/>
        <v>0</v>
      </c>
      <c r="I653" s="88">
        <f t="shared" si="188"/>
        <v>0</v>
      </c>
      <c r="J653" s="88">
        <f t="shared" si="188"/>
        <v>0</v>
      </c>
      <c r="K653" s="88">
        <f t="shared" si="188"/>
        <v>172.45</v>
      </c>
      <c r="L653" s="88">
        <f t="shared" si="188"/>
        <v>3201.5</v>
      </c>
      <c r="M653" s="88">
        <f t="shared" si="188"/>
        <v>2489</v>
      </c>
      <c r="N653" s="88">
        <f t="shared" si="188"/>
        <v>487.8</v>
      </c>
      <c r="O653" s="88">
        <f t="shared" si="188"/>
        <v>2976.8</v>
      </c>
      <c r="P653" s="88">
        <f t="shared" si="188"/>
        <v>1685.4</v>
      </c>
      <c r="Q653" s="88">
        <f t="shared" si="188"/>
        <v>1291.4000000000001</v>
      </c>
      <c r="R653" s="158">
        <f t="shared" si="188"/>
        <v>592</v>
      </c>
      <c r="S653" s="158">
        <f t="shared" si="188"/>
        <v>592</v>
      </c>
    </row>
    <row r="654" spans="1:19" ht="19.5" customHeight="1">
      <c r="A654" s="1"/>
      <c r="B654" s="15"/>
      <c r="C654" s="30"/>
      <c r="D654" s="45" t="s">
        <v>63</v>
      </c>
      <c r="E654" s="90">
        <f t="shared" ref="E654:S654" si="189">E649+E637+E617+E605</f>
        <v>17.5</v>
      </c>
      <c r="F654" s="90">
        <f t="shared" si="189"/>
        <v>0</v>
      </c>
      <c r="G654" s="90">
        <f t="shared" si="189"/>
        <v>17.5</v>
      </c>
      <c r="H654" s="90">
        <f t="shared" si="189"/>
        <v>0</v>
      </c>
      <c r="I654" s="90">
        <f t="shared" si="189"/>
        <v>0</v>
      </c>
      <c r="J654" s="90">
        <f t="shared" si="189"/>
        <v>0</v>
      </c>
      <c r="K654" s="90">
        <f t="shared" si="189"/>
        <v>17.5</v>
      </c>
      <c r="L654" s="90">
        <f t="shared" si="189"/>
        <v>329.20000000000005</v>
      </c>
      <c r="M654" s="90">
        <f t="shared" si="189"/>
        <v>215.29999999999998</v>
      </c>
      <c r="N654" s="90">
        <f t="shared" si="189"/>
        <v>101.69999999999999</v>
      </c>
      <c r="O654" s="90">
        <f t="shared" si="189"/>
        <v>317</v>
      </c>
      <c r="P654" s="90">
        <f t="shared" si="189"/>
        <v>312</v>
      </c>
      <c r="Q654" s="90">
        <f t="shared" si="189"/>
        <v>5</v>
      </c>
      <c r="R654" s="156">
        <f t="shared" si="189"/>
        <v>82</v>
      </c>
      <c r="S654" s="156">
        <f t="shared" si="189"/>
        <v>82</v>
      </c>
    </row>
    <row r="655" spans="1:19" ht="19.5" customHeight="1">
      <c r="A655" s="1"/>
      <c r="B655" s="15"/>
      <c r="C655" s="30"/>
      <c r="D655" s="45" t="s">
        <v>62</v>
      </c>
      <c r="E655" s="88">
        <f t="shared" ref="E655:S655" si="190">E650+E638+E618+E606</f>
        <v>24.25</v>
      </c>
      <c r="F655" s="88">
        <f t="shared" si="190"/>
        <v>0</v>
      </c>
      <c r="G655" s="88">
        <f t="shared" si="190"/>
        <v>24.25</v>
      </c>
      <c r="H655" s="88">
        <f t="shared" si="190"/>
        <v>0</v>
      </c>
      <c r="I655" s="88">
        <f t="shared" si="190"/>
        <v>0</v>
      </c>
      <c r="J655" s="88">
        <f t="shared" si="190"/>
        <v>0</v>
      </c>
      <c r="K655" s="88">
        <f t="shared" si="190"/>
        <v>24.25</v>
      </c>
      <c r="L655" s="88">
        <f t="shared" si="190"/>
        <v>509.90000000000003</v>
      </c>
      <c r="M655" s="88">
        <f t="shared" si="190"/>
        <v>376.1</v>
      </c>
      <c r="N655" s="88">
        <f t="shared" si="190"/>
        <v>98.7</v>
      </c>
      <c r="O655" s="88">
        <f t="shared" si="190"/>
        <v>474.8</v>
      </c>
      <c r="P655" s="88">
        <f t="shared" si="190"/>
        <v>463</v>
      </c>
      <c r="Q655" s="88">
        <f t="shared" si="190"/>
        <v>11.8</v>
      </c>
      <c r="R655" s="158">
        <f t="shared" si="190"/>
        <v>137</v>
      </c>
      <c r="S655" s="158">
        <f t="shared" si="190"/>
        <v>137</v>
      </c>
    </row>
    <row r="656" spans="1:19" ht="19.5" customHeight="1">
      <c r="A656" s="1"/>
      <c r="B656" s="17"/>
      <c r="C656" s="20"/>
      <c r="D656" s="21" t="s">
        <v>14</v>
      </c>
      <c r="E656" s="76">
        <f t="shared" ref="E656:S656" si="191">E651+E639+E619+E607</f>
        <v>27.8</v>
      </c>
      <c r="F656" s="76">
        <f t="shared" si="191"/>
        <v>0</v>
      </c>
      <c r="G656" s="76">
        <f t="shared" si="191"/>
        <v>27.8</v>
      </c>
      <c r="H656" s="76">
        <f t="shared" si="191"/>
        <v>0</v>
      </c>
      <c r="I656" s="76">
        <f t="shared" si="191"/>
        <v>0</v>
      </c>
      <c r="J656" s="76">
        <f t="shared" si="191"/>
        <v>0</v>
      </c>
      <c r="K656" s="76">
        <f t="shared" si="191"/>
        <v>27.8</v>
      </c>
      <c r="L656" s="76">
        <f t="shared" si="191"/>
        <v>636.90000000000009</v>
      </c>
      <c r="M656" s="76">
        <f t="shared" si="191"/>
        <v>424.70000000000005</v>
      </c>
      <c r="N656" s="76">
        <f t="shared" si="191"/>
        <v>194.3</v>
      </c>
      <c r="O656" s="76">
        <f t="shared" si="191"/>
        <v>619</v>
      </c>
      <c r="P656" s="76">
        <f t="shared" si="191"/>
        <v>606.4</v>
      </c>
      <c r="Q656" s="76">
        <f t="shared" si="191"/>
        <v>12.6</v>
      </c>
      <c r="R656" s="154">
        <f t="shared" si="191"/>
        <v>143</v>
      </c>
      <c r="S656" s="154">
        <f t="shared" si="191"/>
        <v>143</v>
      </c>
    </row>
    <row r="657" spans="1:19" ht="19.5" customHeight="1">
      <c r="A657" s="1"/>
      <c r="B657" s="20"/>
      <c r="C657" s="20"/>
      <c r="D657" s="20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159"/>
      <c r="S657" s="144"/>
    </row>
    <row r="658" spans="1:19" ht="19.5" customHeight="1">
      <c r="B658" s="20"/>
      <c r="C658" s="26" t="s">
        <v>164</v>
      </c>
      <c r="D658" s="31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159"/>
      <c r="S658" s="145" t="s">
        <v>0</v>
      </c>
    </row>
    <row r="659" spans="1:19" ht="18.75" customHeight="1">
      <c r="A659" s="1"/>
      <c r="B659" s="410" t="s">
        <v>72</v>
      </c>
      <c r="C659" s="411"/>
      <c r="D659" s="412"/>
      <c r="E659" s="416" t="s">
        <v>95</v>
      </c>
      <c r="F659" s="417"/>
      <c r="G659" s="418"/>
      <c r="H659" s="416" t="s">
        <v>94</v>
      </c>
      <c r="I659" s="417"/>
      <c r="J659" s="418"/>
      <c r="K659" s="83" t="s">
        <v>1</v>
      </c>
      <c r="L659" s="83" t="s">
        <v>2</v>
      </c>
      <c r="M659" s="416" t="s">
        <v>93</v>
      </c>
      <c r="N659" s="417"/>
      <c r="O659" s="418"/>
      <c r="P659" s="416" t="s">
        <v>92</v>
      </c>
      <c r="Q659" s="418"/>
      <c r="R659" s="423" t="s">
        <v>65</v>
      </c>
      <c r="S659" s="424"/>
    </row>
    <row r="660" spans="1:19" ht="18.75" customHeight="1">
      <c r="A660" s="1"/>
      <c r="B660" s="413"/>
      <c r="C660" s="414"/>
      <c r="D660" s="415"/>
      <c r="E660" s="84" t="s">
        <v>4</v>
      </c>
      <c r="F660" s="84" t="s">
        <v>5</v>
      </c>
      <c r="G660" s="84" t="s">
        <v>6</v>
      </c>
      <c r="H660" s="84" t="s">
        <v>7</v>
      </c>
      <c r="I660" s="84" t="s">
        <v>8</v>
      </c>
      <c r="J660" s="84" t="s">
        <v>9</v>
      </c>
      <c r="K660" s="85" t="s">
        <v>3</v>
      </c>
      <c r="L660" s="86" t="s">
        <v>3</v>
      </c>
      <c r="M660" s="84" t="s">
        <v>10</v>
      </c>
      <c r="N660" s="84" t="s">
        <v>11</v>
      </c>
      <c r="O660" s="84" t="s">
        <v>3</v>
      </c>
      <c r="P660" s="84" t="s">
        <v>12</v>
      </c>
      <c r="Q660" s="84" t="s">
        <v>13</v>
      </c>
      <c r="R660" s="146"/>
      <c r="S660" s="147" t="s">
        <v>73</v>
      </c>
    </row>
    <row r="661" spans="1:19" ht="18" customHeight="1">
      <c r="A661" s="1"/>
      <c r="B661" s="22" t="s">
        <v>42</v>
      </c>
      <c r="C661" s="24" t="s">
        <v>18</v>
      </c>
      <c r="D661" s="19"/>
      <c r="E661" s="106">
        <v>3</v>
      </c>
      <c r="F661" s="106">
        <v>0.2</v>
      </c>
      <c r="G661" s="90">
        <v>3.2</v>
      </c>
      <c r="H661" s="106">
        <v>0</v>
      </c>
      <c r="I661" s="106">
        <v>0</v>
      </c>
      <c r="J661" s="90">
        <v>0</v>
      </c>
      <c r="K661" s="90">
        <v>3.2</v>
      </c>
      <c r="L661" s="106">
        <v>63.9</v>
      </c>
      <c r="M661" s="106">
        <v>60.8</v>
      </c>
      <c r="N661" s="106">
        <v>3</v>
      </c>
      <c r="O661" s="90">
        <v>63.8</v>
      </c>
      <c r="P661" s="106">
        <v>62.8</v>
      </c>
      <c r="Q661" s="106">
        <v>1</v>
      </c>
      <c r="R661" s="160">
        <v>22</v>
      </c>
      <c r="S661" s="160">
        <v>22</v>
      </c>
    </row>
    <row r="662" spans="1:19" ht="18" customHeight="1">
      <c r="A662" s="1"/>
      <c r="B662" s="23"/>
      <c r="C662" s="24" t="s">
        <v>20</v>
      </c>
      <c r="D662" s="19"/>
      <c r="E662" s="122">
        <v>0.5</v>
      </c>
      <c r="F662" s="91"/>
      <c r="G662" s="90">
        <v>0.5</v>
      </c>
      <c r="H662" s="91"/>
      <c r="I662" s="90"/>
      <c r="J662" s="122">
        <v>0</v>
      </c>
      <c r="K662" s="122">
        <v>0.5</v>
      </c>
      <c r="L662" s="122">
        <v>6</v>
      </c>
      <c r="M662" s="91"/>
      <c r="N662" s="90">
        <v>5</v>
      </c>
      <c r="O662" s="122">
        <v>5</v>
      </c>
      <c r="P662" s="91">
        <v>5</v>
      </c>
      <c r="Q662" s="90"/>
      <c r="R662" s="164">
        <v>20</v>
      </c>
      <c r="S662" s="156">
        <v>20</v>
      </c>
    </row>
    <row r="663" spans="1:19" ht="18" customHeight="1">
      <c r="A663" s="1"/>
      <c r="B663" s="17"/>
      <c r="C663" s="51" t="s">
        <v>53</v>
      </c>
      <c r="D663" s="34"/>
      <c r="E663" s="110">
        <f t="shared" ref="E663:S663" si="192">SUM(E661:E662)</f>
        <v>3.5</v>
      </c>
      <c r="F663" s="110">
        <f t="shared" si="192"/>
        <v>0.2</v>
      </c>
      <c r="G663" s="110">
        <f t="shared" si="192"/>
        <v>3.7</v>
      </c>
      <c r="H663" s="110">
        <f t="shared" si="192"/>
        <v>0</v>
      </c>
      <c r="I663" s="110">
        <f t="shared" si="192"/>
        <v>0</v>
      </c>
      <c r="J663" s="110">
        <f t="shared" si="192"/>
        <v>0</v>
      </c>
      <c r="K663" s="110">
        <f t="shared" si="192"/>
        <v>3.7</v>
      </c>
      <c r="L663" s="110">
        <f t="shared" si="192"/>
        <v>69.900000000000006</v>
      </c>
      <c r="M663" s="110">
        <f t="shared" si="192"/>
        <v>60.8</v>
      </c>
      <c r="N663" s="110">
        <f t="shared" si="192"/>
        <v>8</v>
      </c>
      <c r="O663" s="110">
        <f t="shared" si="192"/>
        <v>68.8</v>
      </c>
      <c r="P663" s="110">
        <f t="shared" si="192"/>
        <v>67.8</v>
      </c>
      <c r="Q663" s="110">
        <f t="shared" si="192"/>
        <v>1</v>
      </c>
      <c r="R663" s="170">
        <f t="shared" si="192"/>
        <v>42</v>
      </c>
      <c r="S663" s="170">
        <f t="shared" si="192"/>
        <v>42</v>
      </c>
    </row>
    <row r="664" spans="1:19" ht="5.25" customHeight="1">
      <c r="A664" s="1"/>
      <c r="B664" s="24"/>
      <c r="C664" s="13"/>
      <c r="D664" s="25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155"/>
      <c r="S664" s="164"/>
    </row>
    <row r="665" spans="1:19" ht="18" customHeight="1">
      <c r="A665" s="1"/>
      <c r="B665" s="24"/>
      <c r="C665" s="25" t="s">
        <v>58</v>
      </c>
      <c r="D665" s="19"/>
      <c r="E665" s="90">
        <f t="shared" ref="E665:S665" si="193">E663</f>
        <v>3.5</v>
      </c>
      <c r="F665" s="90">
        <f t="shared" si="193"/>
        <v>0.2</v>
      </c>
      <c r="G665" s="90">
        <f t="shared" si="193"/>
        <v>3.7</v>
      </c>
      <c r="H665" s="90">
        <f t="shared" si="193"/>
        <v>0</v>
      </c>
      <c r="I665" s="90">
        <f t="shared" si="193"/>
        <v>0</v>
      </c>
      <c r="J665" s="90">
        <f t="shared" si="193"/>
        <v>0</v>
      </c>
      <c r="K665" s="90">
        <f t="shared" si="193"/>
        <v>3.7</v>
      </c>
      <c r="L665" s="90">
        <f t="shared" si="193"/>
        <v>69.900000000000006</v>
      </c>
      <c r="M665" s="90">
        <f t="shared" si="193"/>
        <v>60.8</v>
      </c>
      <c r="N665" s="90">
        <f t="shared" si="193"/>
        <v>8</v>
      </c>
      <c r="O665" s="90">
        <f t="shared" si="193"/>
        <v>68.8</v>
      </c>
      <c r="P665" s="90">
        <f t="shared" si="193"/>
        <v>67.8</v>
      </c>
      <c r="Q665" s="90">
        <f t="shared" si="193"/>
        <v>1</v>
      </c>
      <c r="R665" s="156">
        <f t="shared" si="193"/>
        <v>42</v>
      </c>
      <c r="S665" s="156">
        <f t="shared" si="193"/>
        <v>42</v>
      </c>
    </row>
    <row r="666" spans="1:19" ht="3.75" customHeight="1">
      <c r="A666" s="1"/>
      <c r="B666" s="13"/>
      <c r="C666" s="13"/>
      <c r="D666" s="13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144"/>
      <c r="S666" s="144"/>
    </row>
    <row r="667" spans="1:19" ht="15" customHeight="1">
      <c r="B667" s="20"/>
      <c r="C667" s="26" t="s">
        <v>165</v>
      </c>
      <c r="D667" s="31"/>
      <c r="E667" s="81"/>
      <c r="F667" s="81"/>
      <c r="G667" s="81"/>
      <c r="H667" s="80"/>
      <c r="I667" s="81"/>
      <c r="J667" s="81"/>
      <c r="K667" s="80"/>
      <c r="L667" s="80"/>
      <c r="M667" s="81"/>
      <c r="N667" s="81"/>
      <c r="O667" s="81"/>
      <c r="P667" s="81"/>
      <c r="Q667" s="81"/>
      <c r="R667" s="159"/>
      <c r="S667" s="145" t="s">
        <v>0</v>
      </c>
    </row>
    <row r="668" spans="1:19" ht="18" customHeight="1">
      <c r="A668" s="1"/>
      <c r="B668" s="410" t="s">
        <v>72</v>
      </c>
      <c r="C668" s="411"/>
      <c r="D668" s="412"/>
      <c r="E668" s="416" t="s">
        <v>95</v>
      </c>
      <c r="F668" s="417"/>
      <c r="G668" s="418"/>
      <c r="H668" s="416" t="s">
        <v>94</v>
      </c>
      <c r="I668" s="417"/>
      <c r="J668" s="418"/>
      <c r="K668" s="83" t="s">
        <v>1</v>
      </c>
      <c r="L668" s="83" t="s">
        <v>2</v>
      </c>
      <c r="M668" s="416" t="s">
        <v>93</v>
      </c>
      <c r="N668" s="417"/>
      <c r="O668" s="418"/>
      <c r="P668" s="416" t="s">
        <v>92</v>
      </c>
      <c r="Q668" s="418"/>
      <c r="R668" s="423" t="s">
        <v>65</v>
      </c>
      <c r="S668" s="424"/>
    </row>
    <row r="669" spans="1:19" ht="18" customHeight="1">
      <c r="A669" s="1"/>
      <c r="B669" s="413"/>
      <c r="C669" s="414"/>
      <c r="D669" s="415"/>
      <c r="E669" s="84" t="s">
        <v>4</v>
      </c>
      <c r="F669" s="84" t="s">
        <v>5</v>
      </c>
      <c r="G669" s="84" t="s">
        <v>6</v>
      </c>
      <c r="H669" s="84" t="s">
        <v>7</v>
      </c>
      <c r="I669" s="84" t="s">
        <v>8</v>
      </c>
      <c r="J669" s="84" t="s">
        <v>9</v>
      </c>
      <c r="K669" s="85" t="s">
        <v>3</v>
      </c>
      <c r="L669" s="86" t="s">
        <v>3</v>
      </c>
      <c r="M669" s="84" t="s">
        <v>10</v>
      </c>
      <c r="N669" s="84" t="s">
        <v>11</v>
      </c>
      <c r="O669" s="84" t="s">
        <v>3</v>
      </c>
      <c r="P669" s="84" t="s">
        <v>12</v>
      </c>
      <c r="Q669" s="84" t="s">
        <v>13</v>
      </c>
      <c r="R669" s="146"/>
      <c r="S669" s="147" t="s">
        <v>73</v>
      </c>
    </row>
    <row r="670" spans="1:19" ht="18" customHeight="1">
      <c r="A670" s="1"/>
      <c r="B670" s="15" t="s">
        <v>129</v>
      </c>
      <c r="C670" s="29" t="s">
        <v>128</v>
      </c>
      <c r="D670" s="19"/>
      <c r="E670" s="106"/>
      <c r="F670" s="106">
        <v>0.1</v>
      </c>
      <c r="G670" s="90">
        <v>0.1</v>
      </c>
      <c r="H670" s="106"/>
      <c r="I670" s="106"/>
      <c r="J670" s="90">
        <v>0</v>
      </c>
      <c r="K670" s="90">
        <v>0.1</v>
      </c>
      <c r="L670" s="106"/>
      <c r="M670" s="106"/>
      <c r="N670" s="106"/>
      <c r="O670" s="90">
        <v>0</v>
      </c>
      <c r="P670" s="106"/>
      <c r="Q670" s="106"/>
      <c r="R670" s="160">
        <v>2</v>
      </c>
      <c r="S670" s="160">
        <v>2</v>
      </c>
    </row>
    <row r="671" spans="1:19" ht="18" customHeight="1">
      <c r="A671" s="1"/>
      <c r="B671" s="15"/>
      <c r="C671" s="17"/>
      <c r="D671" s="18" t="s">
        <v>121</v>
      </c>
      <c r="E671" s="89"/>
      <c r="F671" s="89"/>
      <c r="G671" s="89">
        <v>0</v>
      </c>
      <c r="H671" s="89"/>
      <c r="I671" s="89"/>
      <c r="J671" s="89">
        <v>0</v>
      </c>
      <c r="K671" s="89">
        <v>0</v>
      </c>
      <c r="L671" s="89"/>
      <c r="M671" s="89"/>
      <c r="N671" s="89"/>
      <c r="O671" s="89">
        <v>0</v>
      </c>
      <c r="P671" s="89"/>
      <c r="Q671" s="89"/>
      <c r="R671" s="157"/>
      <c r="S671" s="157"/>
    </row>
    <row r="672" spans="1:19" ht="18" customHeight="1">
      <c r="A672" s="1"/>
      <c r="B672" s="15"/>
      <c r="C672" s="13"/>
      <c r="D672" s="19"/>
      <c r="E672" s="75">
        <f>E670</f>
        <v>0</v>
      </c>
      <c r="F672" s="75">
        <f t="shared" ref="F672:S672" si="194">F670</f>
        <v>0.1</v>
      </c>
      <c r="G672" s="75">
        <f t="shared" si="194"/>
        <v>0.1</v>
      </c>
      <c r="H672" s="75">
        <f t="shared" si="194"/>
        <v>0</v>
      </c>
      <c r="I672" s="75">
        <f t="shared" si="194"/>
        <v>0</v>
      </c>
      <c r="J672" s="75">
        <f t="shared" si="194"/>
        <v>0</v>
      </c>
      <c r="K672" s="75">
        <f t="shared" si="194"/>
        <v>0.1</v>
      </c>
      <c r="L672" s="75">
        <f t="shared" si="194"/>
        <v>0</v>
      </c>
      <c r="M672" s="75">
        <f t="shared" si="194"/>
        <v>0</v>
      </c>
      <c r="N672" s="75">
        <f t="shared" si="194"/>
        <v>0</v>
      </c>
      <c r="O672" s="75">
        <f t="shared" si="194"/>
        <v>0</v>
      </c>
      <c r="P672" s="75">
        <f t="shared" si="194"/>
        <v>0</v>
      </c>
      <c r="Q672" s="75">
        <f t="shared" si="194"/>
        <v>0</v>
      </c>
      <c r="R672" s="153">
        <f t="shared" si="194"/>
        <v>2</v>
      </c>
      <c r="S672" s="153">
        <f t="shared" si="194"/>
        <v>2</v>
      </c>
    </row>
    <row r="673" spans="1:19" ht="18" customHeight="1">
      <c r="A673" s="1"/>
      <c r="B673" s="17"/>
      <c r="C673" s="16"/>
      <c r="D673" s="21" t="s">
        <v>121</v>
      </c>
      <c r="E673" s="76">
        <f t="shared" ref="E673:S673" si="195">E671</f>
        <v>0</v>
      </c>
      <c r="F673" s="76">
        <f t="shared" si="195"/>
        <v>0</v>
      </c>
      <c r="G673" s="76">
        <f t="shared" si="195"/>
        <v>0</v>
      </c>
      <c r="H673" s="76">
        <f t="shared" si="195"/>
        <v>0</v>
      </c>
      <c r="I673" s="76">
        <f t="shared" si="195"/>
        <v>0</v>
      </c>
      <c r="J673" s="76">
        <f t="shared" si="195"/>
        <v>0</v>
      </c>
      <c r="K673" s="76">
        <f t="shared" si="195"/>
        <v>0</v>
      </c>
      <c r="L673" s="76">
        <f t="shared" si="195"/>
        <v>0</v>
      </c>
      <c r="M673" s="76">
        <f t="shared" si="195"/>
        <v>0</v>
      </c>
      <c r="N673" s="76">
        <f t="shared" si="195"/>
        <v>0</v>
      </c>
      <c r="O673" s="76">
        <f t="shared" si="195"/>
        <v>0</v>
      </c>
      <c r="P673" s="76">
        <f t="shared" si="195"/>
        <v>0</v>
      </c>
      <c r="Q673" s="76">
        <f t="shared" si="195"/>
        <v>0</v>
      </c>
      <c r="R673" s="154">
        <f t="shared" si="195"/>
        <v>0</v>
      </c>
      <c r="S673" s="154">
        <f t="shared" si="195"/>
        <v>0</v>
      </c>
    </row>
    <row r="674" spans="1:19" ht="18" customHeight="1">
      <c r="A674" s="1"/>
      <c r="B674" s="15" t="s">
        <v>127</v>
      </c>
      <c r="C674" s="29" t="s">
        <v>126</v>
      </c>
      <c r="D674" s="19"/>
      <c r="E674" s="106">
        <v>0</v>
      </c>
      <c r="F674" s="106">
        <v>0.1</v>
      </c>
      <c r="G674" s="90">
        <v>0.1</v>
      </c>
      <c r="H674" s="106">
        <v>0</v>
      </c>
      <c r="I674" s="106">
        <v>0</v>
      </c>
      <c r="J674" s="90">
        <v>0</v>
      </c>
      <c r="K674" s="90">
        <v>0.1</v>
      </c>
      <c r="L674" s="106">
        <v>0</v>
      </c>
      <c r="M674" s="106">
        <v>0</v>
      </c>
      <c r="N674" s="106">
        <v>0</v>
      </c>
      <c r="O674" s="90">
        <v>0</v>
      </c>
      <c r="P674" s="106">
        <v>0</v>
      </c>
      <c r="Q674" s="106">
        <v>0</v>
      </c>
      <c r="R674" s="160">
        <v>0</v>
      </c>
      <c r="S674" s="160">
        <v>0</v>
      </c>
    </row>
    <row r="675" spans="1:19" ht="18" customHeight="1">
      <c r="A675" s="1"/>
      <c r="B675" s="15"/>
      <c r="C675" s="17"/>
      <c r="D675" s="18" t="s">
        <v>121</v>
      </c>
      <c r="E675" s="211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2"/>
      <c r="S675" s="212"/>
    </row>
    <row r="676" spans="1:19" ht="18" customHeight="1">
      <c r="A676" s="1"/>
      <c r="B676" s="15"/>
      <c r="C676" s="13"/>
      <c r="D676" s="19"/>
      <c r="E676" s="75">
        <f>E674</f>
        <v>0</v>
      </c>
      <c r="F676" s="75">
        <f t="shared" ref="F676:S676" si="196">F674</f>
        <v>0.1</v>
      </c>
      <c r="G676" s="75">
        <f t="shared" si="196"/>
        <v>0.1</v>
      </c>
      <c r="H676" s="75">
        <f t="shared" si="196"/>
        <v>0</v>
      </c>
      <c r="I676" s="75">
        <f t="shared" si="196"/>
        <v>0</v>
      </c>
      <c r="J676" s="75">
        <f t="shared" si="196"/>
        <v>0</v>
      </c>
      <c r="K676" s="75">
        <f t="shared" si="196"/>
        <v>0.1</v>
      </c>
      <c r="L676" s="75">
        <f t="shared" si="196"/>
        <v>0</v>
      </c>
      <c r="M676" s="75">
        <f t="shared" si="196"/>
        <v>0</v>
      </c>
      <c r="N676" s="75">
        <f t="shared" si="196"/>
        <v>0</v>
      </c>
      <c r="O676" s="75">
        <f t="shared" si="196"/>
        <v>0</v>
      </c>
      <c r="P676" s="75">
        <f t="shared" si="196"/>
        <v>0</v>
      </c>
      <c r="Q676" s="75">
        <f t="shared" si="196"/>
        <v>0</v>
      </c>
      <c r="R676" s="153">
        <f t="shared" si="196"/>
        <v>0</v>
      </c>
      <c r="S676" s="153">
        <f t="shared" si="196"/>
        <v>0</v>
      </c>
    </row>
    <row r="677" spans="1:19" ht="18" customHeight="1">
      <c r="A677" s="1"/>
      <c r="B677" s="17"/>
      <c r="C677" s="16"/>
      <c r="D677" s="21" t="s">
        <v>121</v>
      </c>
      <c r="E677" s="76">
        <f t="shared" ref="E677:S677" si="197">E675</f>
        <v>0</v>
      </c>
      <c r="F677" s="76">
        <f t="shared" si="197"/>
        <v>0</v>
      </c>
      <c r="G677" s="76">
        <f t="shared" si="197"/>
        <v>0</v>
      </c>
      <c r="H677" s="76">
        <f t="shared" si="197"/>
        <v>0</v>
      </c>
      <c r="I677" s="76">
        <f t="shared" si="197"/>
        <v>0</v>
      </c>
      <c r="J677" s="76">
        <f t="shared" si="197"/>
        <v>0</v>
      </c>
      <c r="K677" s="76">
        <f t="shared" si="197"/>
        <v>0</v>
      </c>
      <c r="L677" s="76">
        <f t="shared" si="197"/>
        <v>0</v>
      </c>
      <c r="M677" s="76">
        <f t="shared" si="197"/>
        <v>0</v>
      </c>
      <c r="N677" s="76">
        <f t="shared" si="197"/>
        <v>0</v>
      </c>
      <c r="O677" s="76">
        <f t="shared" si="197"/>
        <v>0</v>
      </c>
      <c r="P677" s="76">
        <f t="shared" si="197"/>
        <v>0</v>
      </c>
      <c r="Q677" s="76">
        <f t="shared" si="197"/>
        <v>0</v>
      </c>
      <c r="R677" s="154">
        <f t="shared" si="197"/>
        <v>0</v>
      </c>
      <c r="S677" s="154">
        <f t="shared" si="197"/>
        <v>0</v>
      </c>
    </row>
    <row r="678" spans="1:19" ht="18" customHeight="1">
      <c r="A678" s="1"/>
      <c r="B678" s="15" t="s">
        <v>125</v>
      </c>
      <c r="C678" s="29" t="s">
        <v>124</v>
      </c>
      <c r="D678" s="19"/>
      <c r="E678" s="106">
        <v>17.2</v>
      </c>
      <c r="F678" s="106">
        <v>1.8</v>
      </c>
      <c r="G678" s="90">
        <v>19</v>
      </c>
      <c r="H678" s="106">
        <v>4</v>
      </c>
      <c r="I678" s="106"/>
      <c r="J678" s="90">
        <v>4</v>
      </c>
      <c r="K678" s="90">
        <v>23</v>
      </c>
      <c r="L678" s="106">
        <v>109.9</v>
      </c>
      <c r="M678" s="106">
        <v>64.400000000000006</v>
      </c>
      <c r="N678" s="106">
        <v>39.700000000000003</v>
      </c>
      <c r="O678" s="90">
        <v>104.10000000000001</v>
      </c>
      <c r="P678" s="106">
        <v>58.9</v>
      </c>
      <c r="Q678" s="106">
        <v>45.2</v>
      </c>
      <c r="R678" s="160">
        <v>80</v>
      </c>
      <c r="S678" s="160">
        <v>74</v>
      </c>
    </row>
    <row r="679" spans="1:19" ht="18" customHeight="1">
      <c r="A679" s="1"/>
      <c r="B679" s="15"/>
      <c r="C679" s="17"/>
      <c r="D679" s="18" t="s">
        <v>54</v>
      </c>
      <c r="E679" s="98">
        <v>0.72</v>
      </c>
      <c r="F679" s="98"/>
      <c r="G679" s="89">
        <v>0.72</v>
      </c>
      <c r="H679" s="98"/>
      <c r="I679" s="98"/>
      <c r="J679" s="89">
        <v>0</v>
      </c>
      <c r="K679" s="89">
        <v>0.72</v>
      </c>
      <c r="L679" s="98">
        <v>7</v>
      </c>
      <c r="M679" s="98">
        <v>6.5</v>
      </c>
      <c r="N679" s="98"/>
      <c r="O679" s="89">
        <v>6.5</v>
      </c>
      <c r="P679" s="98">
        <v>6.5</v>
      </c>
      <c r="Q679" s="98"/>
      <c r="R679" s="161">
        <v>5</v>
      </c>
      <c r="S679" s="161">
        <v>5</v>
      </c>
    </row>
    <row r="680" spans="1:19" ht="18" customHeight="1">
      <c r="A680" s="1"/>
      <c r="B680" s="15"/>
      <c r="C680" s="15" t="s">
        <v>123</v>
      </c>
      <c r="D680" s="19"/>
      <c r="E680" s="106">
        <v>1.4</v>
      </c>
      <c r="F680" s="106"/>
      <c r="G680" s="90">
        <v>1.4</v>
      </c>
      <c r="H680" s="106"/>
      <c r="I680" s="106"/>
      <c r="J680" s="90">
        <v>0</v>
      </c>
      <c r="K680" s="90">
        <v>1.4</v>
      </c>
      <c r="L680" s="106">
        <v>18</v>
      </c>
      <c r="M680" s="106">
        <v>11</v>
      </c>
      <c r="N680" s="106">
        <v>7</v>
      </c>
      <c r="O680" s="90">
        <v>18</v>
      </c>
      <c r="P680" s="106">
        <v>13</v>
      </c>
      <c r="Q680" s="106">
        <v>5</v>
      </c>
      <c r="R680" s="160">
        <v>12</v>
      </c>
      <c r="S680" s="160">
        <v>12</v>
      </c>
    </row>
    <row r="681" spans="1:19" ht="18" customHeight="1">
      <c r="A681" s="1"/>
      <c r="B681" s="15"/>
      <c r="C681" s="17"/>
      <c r="D681" s="18" t="s">
        <v>54</v>
      </c>
      <c r="E681" s="98">
        <v>0.3</v>
      </c>
      <c r="F681" s="98"/>
      <c r="G681" s="89">
        <v>0.3</v>
      </c>
      <c r="H681" s="98"/>
      <c r="I681" s="98"/>
      <c r="J681" s="89">
        <v>0</v>
      </c>
      <c r="K681" s="89">
        <v>0.3</v>
      </c>
      <c r="L681" s="98">
        <v>7</v>
      </c>
      <c r="M681" s="98">
        <v>6</v>
      </c>
      <c r="N681" s="98">
        <v>1</v>
      </c>
      <c r="O681" s="89">
        <v>7</v>
      </c>
      <c r="P681" s="98">
        <v>7</v>
      </c>
      <c r="Q681" s="98"/>
      <c r="R681" s="161">
        <v>1</v>
      </c>
      <c r="S681" s="161">
        <v>1</v>
      </c>
    </row>
    <row r="682" spans="1:19" ht="18" customHeight="1">
      <c r="A682" s="1"/>
      <c r="B682" s="15"/>
      <c r="C682" s="15" t="s">
        <v>122</v>
      </c>
      <c r="D682" s="19"/>
      <c r="E682" s="106">
        <v>0.2</v>
      </c>
      <c r="F682" s="106">
        <v>0.4</v>
      </c>
      <c r="G682" s="90">
        <v>0.60000000000000009</v>
      </c>
      <c r="H682" s="106">
        <v>0</v>
      </c>
      <c r="I682" s="106">
        <v>0</v>
      </c>
      <c r="J682" s="90">
        <v>0</v>
      </c>
      <c r="K682" s="90">
        <v>0.60000000000000009</v>
      </c>
      <c r="L682" s="106">
        <v>0.9</v>
      </c>
      <c r="M682" s="106">
        <v>0.9</v>
      </c>
      <c r="N682" s="106">
        <v>0</v>
      </c>
      <c r="O682" s="90">
        <v>0.9</v>
      </c>
      <c r="P682" s="106">
        <v>0.7</v>
      </c>
      <c r="Q682" s="106">
        <v>0.2</v>
      </c>
      <c r="R682" s="160">
        <v>6</v>
      </c>
      <c r="S682" s="160">
        <v>6</v>
      </c>
    </row>
    <row r="683" spans="1:19" ht="18" customHeight="1">
      <c r="A683" s="1"/>
      <c r="B683" s="15"/>
      <c r="C683" s="17"/>
      <c r="D683" s="18" t="s">
        <v>121</v>
      </c>
      <c r="E683" s="98"/>
      <c r="F683" s="98"/>
      <c r="G683" s="89">
        <v>0</v>
      </c>
      <c r="H683" s="98"/>
      <c r="I683" s="98"/>
      <c r="J683" s="89">
        <v>0</v>
      </c>
      <c r="K683" s="89">
        <v>0</v>
      </c>
      <c r="L683" s="98"/>
      <c r="M683" s="98"/>
      <c r="N683" s="98"/>
      <c r="O683" s="89">
        <v>0</v>
      </c>
      <c r="P683" s="98"/>
      <c r="Q683" s="98"/>
      <c r="R683" s="161"/>
      <c r="S683" s="161"/>
    </row>
    <row r="684" spans="1:19" ht="18" customHeight="1">
      <c r="A684" s="1"/>
      <c r="B684" s="15"/>
      <c r="C684" s="13"/>
      <c r="D684" s="19"/>
      <c r="E684" s="75">
        <f>SUM(E678,E680,E682)</f>
        <v>18.799999999999997</v>
      </c>
      <c r="F684" s="75">
        <f t="shared" ref="F684:S684" si="198">SUM(F678,F680,F682)</f>
        <v>2.2000000000000002</v>
      </c>
      <c r="G684" s="75">
        <f t="shared" si="198"/>
        <v>21</v>
      </c>
      <c r="H684" s="75">
        <f t="shared" si="198"/>
        <v>4</v>
      </c>
      <c r="I684" s="75">
        <f t="shared" si="198"/>
        <v>0</v>
      </c>
      <c r="J684" s="75">
        <f t="shared" si="198"/>
        <v>4</v>
      </c>
      <c r="K684" s="75">
        <f t="shared" si="198"/>
        <v>25</v>
      </c>
      <c r="L684" s="75">
        <f t="shared" si="198"/>
        <v>128.80000000000001</v>
      </c>
      <c r="M684" s="75">
        <f t="shared" si="198"/>
        <v>76.300000000000011</v>
      </c>
      <c r="N684" s="75">
        <f t="shared" si="198"/>
        <v>46.7</v>
      </c>
      <c r="O684" s="75">
        <f t="shared" si="198"/>
        <v>123.00000000000001</v>
      </c>
      <c r="P684" s="75">
        <f t="shared" si="198"/>
        <v>72.600000000000009</v>
      </c>
      <c r="Q684" s="75">
        <f t="shared" si="198"/>
        <v>50.400000000000006</v>
      </c>
      <c r="R684" s="153">
        <f t="shared" si="198"/>
        <v>98</v>
      </c>
      <c r="S684" s="153">
        <f t="shared" si="198"/>
        <v>92</v>
      </c>
    </row>
    <row r="685" spans="1:19" ht="18" customHeight="1">
      <c r="A685" s="1"/>
      <c r="B685" s="17"/>
      <c r="C685" s="16"/>
      <c r="D685" s="21" t="s">
        <v>121</v>
      </c>
      <c r="E685" s="116">
        <f t="shared" ref="E685:S685" si="199">SUM(E679,E681,E683)</f>
        <v>1.02</v>
      </c>
      <c r="F685" s="116">
        <f t="shared" si="199"/>
        <v>0</v>
      </c>
      <c r="G685" s="116">
        <f t="shared" si="199"/>
        <v>1.02</v>
      </c>
      <c r="H685" s="116">
        <f t="shared" si="199"/>
        <v>0</v>
      </c>
      <c r="I685" s="116">
        <f t="shared" si="199"/>
        <v>0</v>
      </c>
      <c r="J685" s="116">
        <f t="shared" si="199"/>
        <v>0</v>
      </c>
      <c r="K685" s="116">
        <f t="shared" si="199"/>
        <v>1.02</v>
      </c>
      <c r="L685" s="116">
        <f t="shared" si="199"/>
        <v>14</v>
      </c>
      <c r="M685" s="116">
        <f t="shared" si="199"/>
        <v>12.5</v>
      </c>
      <c r="N685" s="116">
        <f t="shared" si="199"/>
        <v>1</v>
      </c>
      <c r="O685" s="116">
        <f t="shared" si="199"/>
        <v>13.5</v>
      </c>
      <c r="P685" s="116">
        <f t="shared" si="199"/>
        <v>13.5</v>
      </c>
      <c r="Q685" s="116">
        <f t="shared" si="199"/>
        <v>0</v>
      </c>
      <c r="R685" s="173">
        <f t="shared" si="199"/>
        <v>6</v>
      </c>
      <c r="S685" s="173">
        <f t="shared" si="199"/>
        <v>6</v>
      </c>
    </row>
    <row r="686" spans="1:19" ht="6" customHeight="1">
      <c r="A686" s="1"/>
      <c r="B686" s="24"/>
      <c r="C686" s="25"/>
      <c r="D686" s="25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155"/>
      <c r="S686" s="164"/>
    </row>
    <row r="687" spans="1:19" ht="18" customHeight="1">
      <c r="A687" s="1"/>
      <c r="B687" s="15"/>
      <c r="C687" s="13" t="s">
        <v>58</v>
      </c>
      <c r="D687" s="19"/>
      <c r="E687" s="88">
        <f t="shared" ref="E687:S687" si="200">E672+E676+E684</f>
        <v>18.799999999999997</v>
      </c>
      <c r="F687" s="88">
        <f t="shared" si="200"/>
        <v>2.4000000000000004</v>
      </c>
      <c r="G687" s="88">
        <f t="shared" si="200"/>
        <v>21.2</v>
      </c>
      <c r="H687" s="88">
        <f t="shared" si="200"/>
        <v>4</v>
      </c>
      <c r="I687" s="88">
        <f t="shared" si="200"/>
        <v>0</v>
      </c>
      <c r="J687" s="88">
        <f t="shared" si="200"/>
        <v>4</v>
      </c>
      <c r="K687" s="88">
        <f t="shared" si="200"/>
        <v>25.2</v>
      </c>
      <c r="L687" s="88">
        <f t="shared" si="200"/>
        <v>128.80000000000001</v>
      </c>
      <c r="M687" s="88">
        <f t="shared" si="200"/>
        <v>76.300000000000011</v>
      </c>
      <c r="N687" s="88">
        <f t="shared" si="200"/>
        <v>46.7</v>
      </c>
      <c r="O687" s="88">
        <f t="shared" si="200"/>
        <v>123.00000000000001</v>
      </c>
      <c r="P687" s="88">
        <f t="shared" si="200"/>
        <v>72.600000000000009</v>
      </c>
      <c r="Q687" s="88">
        <f t="shared" si="200"/>
        <v>50.400000000000006</v>
      </c>
      <c r="R687" s="158">
        <f>R672+R676+R684</f>
        <v>100</v>
      </c>
      <c r="S687" s="158">
        <f t="shared" si="200"/>
        <v>94</v>
      </c>
    </row>
    <row r="688" spans="1:19" ht="18" customHeight="1">
      <c r="A688" s="1"/>
      <c r="B688" s="17"/>
      <c r="C688" s="20"/>
      <c r="D688" s="21" t="s">
        <v>14</v>
      </c>
      <c r="E688" s="76">
        <f t="shared" ref="E688:S688" si="201">E673+E677+E685</f>
        <v>1.02</v>
      </c>
      <c r="F688" s="76">
        <f t="shared" si="201"/>
        <v>0</v>
      </c>
      <c r="G688" s="76">
        <f t="shared" si="201"/>
        <v>1.02</v>
      </c>
      <c r="H688" s="76">
        <f t="shared" si="201"/>
        <v>0</v>
      </c>
      <c r="I688" s="76">
        <f t="shared" si="201"/>
        <v>0</v>
      </c>
      <c r="J688" s="76">
        <f t="shared" si="201"/>
        <v>0</v>
      </c>
      <c r="K688" s="76">
        <f>K673+K677+K685</f>
        <v>1.02</v>
      </c>
      <c r="L688" s="76">
        <f t="shared" si="201"/>
        <v>14</v>
      </c>
      <c r="M688" s="76">
        <f t="shared" si="201"/>
        <v>12.5</v>
      </c>
      <c r="N688" s="76">
        <f t="shared" si="201"/>
        <v>1</v>
      </c>
      <c r="O688" s="76">
        <f t="shared" si="201"/>
        <v>13.5</v>
      </c>
      <c r="P688" s="76">
        <f t="shared" si="201"/>
        <v>13.5</v>
      </c>
      <c r="Q688" s="76">
        <f t="shared" si="201"/>
        <v>0</v>
      </c>
      <c r="R688" s="154">
        <f t="shared" si="201"/>
        <v>6</v>
      </c>
      <c r="S688" s="154">
        <f t="shared" si="201"/>
        <v>6</v>
      </c>
    </row>
    <row r="689" spans="1:19" ht="19.5" customHeight="1">
      <c r="A689" s="1"/>
      <c r="B689" s="13"/>
      <c r="C689" s="13"/>
      <c r="D689" s="13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144"/>
      <c r="S689" s="144"/>
    </row>
    <row r="690" spans="1:19" ht="19.5" customHeight="1">
      <c r="B690" s="20"/>
      <c r="C690" s="26" t="s">
        <v>166</v>
      </c>
      <c r="D690" s="31"/>
      <c r="E690" s="81"/>
      <c r="F690" s="81"/>
      <c r="G690" s="81"/>
      <c r="H690" s="80"/>
      <c r="I690" s="81"/>
      <c r="J690" s="81"/>
      <c r="K690" s="80"/>
      <c r="L690" s="80"/>
      <c r="M690" s="81"/>
      <c r="N690" s="81"/>
      <c r="O690" s="81"/>
      <c r="P690" s="81"/>
      <c r="Q690" s="81"/>
      <c r="R690" s="159"/>
      <c r="S690" s="145" t="s">
        <v>0</v>
      </c>
    </row>
    <row r="691" spans="1:19" ht="18" customHeight="1">
      <c r="A691" s="1"/>
      <c r="B691" s="410" t="s">
        <v>72</v>
      </c>
      <c r="C691" s="411"/>
      <c r="D691" s="412"/>
      <c r="E691" s="416" t="s">
        <v>95</v>
      </c>
      <c r="F691" s="417"/>
      <c r="G691" s="418"/>
      <c r="H691" s="416" t="s">
        <v>94</v>
      </c>
      <c r="I691" s="417"/>
      <c r="J691" s="418"/>
      <c r="K691" s="83" t="s">
        <v>1</v>
      </c>
      <c r="L691" s="83" t="s">
        <v>2</v>
      </c>
      <c r="M691" s="416" t="s">
        <v>93</v>
      </c>
      <c r="N691" s="417"/>
      <c r="O691" s="418"/>
      <c r="P691" s="416" t="s">
        <v>92</v>
      </c>
      <c r="Q691" s="418"/>
      <c r="R691" s="423" t="s">
        <v>65</v>
      </c>
      <c r="S691" s="424"/>
    </row>
    <row r="692" spans="1:19" ht="18" customHeight="1">
      <c r="A692" s="1"/>
      <c r="B692" s="413"/>
      <c r="C692" s="414"/>
      <c r="D692" s="415"/>
      <c r="E692" s="84" t="s">
        <v>4</v>
      </c>
      <c r="F692" s="84" t="s">
        <v>5</v>
      </c>
      <c r="G692" s="84" t="s">
        <v>6</v>
      </c>
      <c r="H692" s="84" t="s">
        <v>7</v>
      </c>
      <c r="I692" s="84" t="s">
        <v>8</v>
      </c>
      <c r="J692" s="84" t="s">
        <v>9</v>
      </c>
      <c r="K692" s="85" t="s">
        <v>3</v>
      </c>
      <c r="L692" s="86" t="s">
        <v>3</v>
      </c>
      <c r="M692" s="84" t="s">
        <v>10</v>
      </c>
      <c r="N692" s="84" t="s">
        <v>11</v>
      </c>
      <c r="O692" s="84" t="s">
        <v>3</v>
      </c>
      <c r="P692" s="84" t="s">
        <v>12</v>
      </c>
      <c r="Q692" s="84" t="s">
        <v>13</v>
      </c>
      <c r="R692" s="146"/>
      <c r="S692" s="147" t="s">
        <v>73</v>
      </c>
    </row>
    <row r="693" spans="1:19" ht="18" customHeight="1">
      <c r="A693" s="1"/>
      <c r="B693" s="23" t="s">
        <v>42</v>
      </c>
      <c r="C693" s="24" t="s">
        <v>18</v>
      </c>
      <c r="D693" s="19"/>
      <c r="E693" s="106">
        <v>3.3</v>
      </c>
      <c r="F693" s="106">
        <v>0</v>
      </c>
      <c r="G693" s="90">
        <v>3.3</v>
      </c>
      <c r="H693" s="106">
        <v>0</v>
      </c>
      <c r="I693" s="106">
        <v>0</v>
      </c>
      <c r="J693" s="90">
        <v>0</v>
      </c>
      <c r="K693" s="90">
        <v>3.3</v>
      </c>
      <c r="L693" s="106">
        <v>62.8</v>
      </c>
      <c r="M693" s="106">
        <v>40.299999999999997</v>
      </c>
      <c r="N693" s="106">
        <v>17.900000000000002</v>
      </c>
      <c r="O693" s="90">
        <v>58.2</v>
      </c>
      <c r="P693" s="106">
        <v>58.2</v>
      </c>
      <c r="Q693" s="106">
        <v>0</v>
      </c>
      <c r="R693" s="160">
        <v>21</v>
      </c>
      <c r="S693" s="160">
        <v>21</v>
      </c>
    </row>
    <row r="694" spans="1:19" ht="18" customHeight="1">
      <c r="A694" s="1"/>
      <c r="B694" s="17"/>
      <c r="C694" s="39" t="s">
        <v>53</v>
      </c>
      <c r="D694" s="33"/>
      <c r="E694" s="129">
        <f t="shared" ref="E694:S694" si="202">E693</f>
        <v>3.3</v>
      </c>
      <c r="F694" s="129">
        <f t="shared" si="202"/>
        <v>0</v>
      </c>
      <c r="G694" s="129">
        <f t="shared" si="202"/>
        <v>3.3</v>
      </c>
      <c r="H694" s="129">
        <f t="shared" si="202"/>
        <v>0</v>
      </c>
      <c r="I694" s="129">
        <f t="shared" si="202"/>
        <v>0</v>
      </c>
      <c r="J694" s="129">
        <f t="shared" si="202"/>
        <v>0</v>
      </c>
      <c r="K694" s="129">
        <f t="shared" si="202"/>
        <v>3.3</v>
      </c>
      <c r="L694" s="129">
        <f t="shared" si="202"/>
        <v>62.8</v>
      </c>
      <c r="M694" s="129">
        <f t="shared" si="202"/>
        <v>40.299999999999997</v>
      </c>
      <c r="N694" s="129">
        <f t="shared" si="202"/>
        <v>17.900000000000002</v>
      </c>
      <c r="O694" s="129">
        <f t="shared" si="202"/>
        <v>58.2</v>
      </c>
      <c r="P694" s="129">
        <f t="shared" si="202"/>
        <v>58.2</v>
      </c>
      <c r="Q694" s="129">
        <f t="shared" si="202"/>
        <v>0</v>
      </c>
      <c r="R694" s="195">
        <f t="shared" si="202"/>
        <v>21</v>
      </c>
      <c r="S694" s="195">
        <f t="shared" si="202"/>
        <v>21</v>
      </c>
    </row>
    <row r="695" spans="1:19" ht="18" customHeight="1">
      <c r="A695" s="1"/>
      <c r="B695" s="29" t="s">
        <v>43</v>
      </c>
      <c r="C695" s="24" t="s">
        <v>21</v>
      </c>
      <c r="D695" s="19"/>
      <c r="E695" s="106">
        <v>27.68</v>
      </c>
      <c r="F695" s="106">
        <v>0</v>
      </c>
      <c r="G695" s="90">
        <v>27.68</v>
      </c>
      <c r="H695" s="106">
        <v>0</v>
      </c>
      <c r="I695" s="106">
        <v>0</v>
      </c>
      <c r="J695" s="90">
        <v>0</v>
      </c>
      <c r="K695" s="90">
        <v>27.68</v>
      </c>
      <c r="L695" s="106">
        <v>679</v>
      </c>
      <c r="M695" s="106">
        <v>438.7</v>
      </c>
      <c r="N695" s="106">
        <v>139</v>
      </c>
      <c r="O695" s="90">
        <v>577.70000000000005</v>
      </c>
      <c r="P695" s="106">
        <v>577.70000000000005</v>
      </c>
      <c r="Q695" s="106">
        <v>0</v>
      </c>
      <c r="R695" s="160">
        <v>85</v>
      </c>
      <c r="S695" s="160">
        <v>85</v>
      </c>
    </row>
    <row r="696" spans="1:19" ht="18" customHeight="1">
      <c r="A696" s="1"/>
      <c r="B696" s="15"/>
      <c r="C696" s="24" t="s">
        <v>22</v>
      </c>
      <c r="D696" s="19"/>
      <c r="E696" s="106">
        <v>9</v>
      </c>
      <c r="F696" s="106"/>
      <c r="G696" s="90">
        <v>9</v>
      </c>
      <c r="H696" s="106"/>
      <c r="I696" s="106"/>
      <c r="J696" s="90">
        <v>0</v>
      </c>
      <c r="K696" s="90">
        <v>9</v>
      </c>
      <c r="L696" s="106">
        <v>46.1</v>
      </c>
      <c r="M696" s="106"/>
      <c r="N696" s="106">
        <v>46.1</v>
      </c>
      <c r="O696" s="90">
        <v>46.1</v>
      </c>
      <c r="P696" s="106">
        <v>21.6</v>
      </c>
      <c r="Q696" s="106">
        <v>24.5</v>
      </c>
      <c r="R696" s="160">
        <v>26</v>
      </c>
      <c r="S696" s="160">
        <v>26</v>
      </c>
    </row>
    <row r="697" spans="1:19" ht="18" customHeight="1">
      <c r="A697" s="1"/>
      <c r="B697" s="17"/>
      <c r="C697" s="39" t="s">
        <v>53</v>
      </c>
      <c r="D697" s="33"/>
      <c r="E697" s="129">
        <f t="shared" ref="E697:S697" si="203">E695+E696</f>
        <v>36.68</v>
      </c>
      <c r="F697" s="129">
        <f t="shared" si="203"/>
        <v>0</v>
      </c>
      <c r="G697" s="129">
        <f t="shared" si="203"/>
        <v>36.68</v>
      </c>
      <c r="H697" s="129">
        <f t="shared" si="203"/>
        <v>0</v>
      </c>
      <c r="I697" s="129">
        <f t="shared" si="203"/>
        <v>0</v>
      </c>
      <c r="J697" s="129">
        <f t="shared" si="203"/>
        <v>0</v>
      </c>
      <c r="K697" s="129">
        <f t="shared" si="203"/>
        <v>36.68</v>
      </c>
      <c r="L697" s="129">
        <f t="shared" si="203"/>
        <v>725.1</v>
      </c>
      <c r="M697" s="129">
        <f t="shared" si="203"/>
        <v>438.7</v>
      </c>
      <c r="N697" s="129">
        <f t="shared" si="203"/>
        <v>185.1</v>
      </c>
      <c r="O697" s="129">
        <f t="shared" si="203"/>
        <v>623.80000000000007</v>
      </c>
      <c r="P697" s="129">
        <f t="shared" si="203"/>
        <v>599.30000000000007</v>
      </c>
      <c r="Q697" s="129">
        <f t="shared" si="203"/>
        <v>24.5</v>
      </c>
      <c r="R697" s="195">
        <f t="shared" si="203"/>
        <v>111</v>
      </c>
      <c r="S697" s="195">
        <f t="shared" si="203"/>
        <v>111</v>
      </c>
    </row>
    <row r="698" spans="1:19" ht="18" customHeight="1">
      <c r="A698" s="1"/>
      <c r="B698" s="22" t="s">
        <v>46</v>
      </c>
      <c r="C698" s="25" t="s">
        <v>28</v>
      </c>
      <c r="D698" s="19"/>
      <c r="E698" s="122">
        <v>0.8</v>
      </c>
      <c r="F698" s="91">
        <v>0</v>
      </c>
      <c r="G698" s="90">
        <v>0.8</v>
      </c>
      <c r="H698" s="91">
        <v>0</v>
      </c>
      <c r="I698" s="90">
        <v>0</v>
      </c>
      <c r="J698" s="122">
        <v>0</v>
      </c>
      <c r="K698" s="122">
        <v>0.8</v>
      </c>
      <c r="L698" s="122">
        <v>16</v>
      </c>
      <c r="M698" s="91">
        <v>6.4</v>
      </c>
      <c r="N698" s="90">
        <v>9.6</v>
      </c>
      <c r="O698" s="122">
        <v>16</v>
      </c>
      <c r="P698" s="275">
        <v>16</v>
      </c>
      <c r="Q698" s="121">
        <v>0</v>
      </c>
      <c r="R698" s="164">
        <v>2</v>
      </c>
      <c r="S698" s="156">
        <v>2</v>
      </c>
    </row>
    <row r="699" spans="1:19" ht="18" customHeight="1">
      <c r="A699" s="1"/>
      <c r="B699" s="23"/>
      <c r="C699" s="25" t="s">
        <v>82</v>
      </c>
      <c r="D699" s="19"/>
      <c r="E699" s="106">
        <v>0.3</v>
      </c>
      <c r="F699" s="106"/>
      <c r="G699" s="90">
        <v>0.3</v>
      </c>
      <c r="H699" s="106">
        <v>0.3</v>
      </c>
      <c r="I699" s="106"/>
      <c r="J699" s="90">
        <v>0.3</v>
      </c>
      <c r="K699" s="90">
        <v>0.6</v>
      </c>
      <c r="L699" s="106">
        <v>0.1</v>
      </c>
      <c r="M699" s="106">
        <v>0.1</v>
      </c>
      <c r="N699" s="106"/>
      <c r="O699" s="90">
        <v>0.1</v>
      </c>
      <c r="P699" s="106"/>
      <c r="Q699" s="106">
        <v>0.1</v>
      </c>
      <c r="R699" s="160">
        <v>2</v>
      </c>
      <c r="S699" s="160">
        <v>2</v>
      </c>
    </row>
    <row r="700" spans="1:19" ht="18" customHeight="1">
      <c r="A700" s="1"/>
      <c r="B700" s="23"/>
      <c r="C700" s="20" t="s">
        <v>39</v>
      </c>
      <c r="D700" s="16"/>
      <c r="E700" s="334">
        <v>2</v>
      </c>
      <c r="F700" s="334"/>
      <c r="G700" s="335">
        <v>2</v>
      </c>
      <c r="H700" s="334"/>
      <c r="I700" s="334"/>
      <c r="J700" s="335">
        <v>0</v>
      </c>
      <c r="K700" s="335">
        <v>2</v>
      </c>
      <c r="L700" s="334">
        <v>20</v>
      </c>
      <c r="M700" s="334">
        <v>20</v>
      </c>
      <c r="N700" s="334"/>
      <c r="O700" s="335">
        <v>20</v>
      </c>
      <c r="P700" s="334">
        <v>20</v>
      </c>
      <c r="Q700" s="334"/>
      <c r="R700" s="196">
        <v>13</v>
      </c>
      <c r="S700" s="196">
        <v>13</v>
      </c>
    </row>
    <row r="701" spans="1:19" ht="18" customHeight="1">
      <c r="A701" s="1"/>
      <c r="B701" s="17"/>
      <c r="C701" s="51" t="s">
        <v>53</v>
      </c>
      <c r="D701" s="33"/>
      <c r="E701" s="129">
        <f t="shared" ref="E701:S701" si="204">SUM(E698:E700)</f>
        <v>3.1</v>
      </c>
      <c r="F701" s="129">
        <f t="shared" si="204"/>
        <v>0</v>
      </c>
      <c r="G701" s="129">
        <f t="shared" si="204"/>
        <v>3.1</v>
      </c>
      <c r="H701" s="129">
        <f t="shared" si="204"/>
        <v>0.3</v>
      </c>
      <c r="I701" s="129">
        <f t="shared" si="204"/>
        <v>0</v>
      </c>
      <c r="J701" s="129">
        <f t="shared" si="204"/>
        <v>0.3</v>
      </c>
      <c r="K701" s="129">
        <f t="shared" si="204"/>
        <v>3.4</v>
      </c>
      <c r="L701" s="129">
        <f t="shared" si="204"/>
        <v>36.1</v>
      </c>
      <c r="M701" s="129">
        <f t="shared" si="204"/>
        <v>26.5</v>
      </c>
      <c r="N701" s="129">
        <f t="shared" si="204"/>
        <v>9.6</v>
      </c>
      <c r="O701" s="129">
        <f t="shared" si="204"/>
        <v>36.1</v>
      </c>
      <c r="P701" s="129">
        <f t="shared" si="204"/>
        <v>36</v>
      </c>
      <c r="Q701" s="129">
        <f t="shared" si="204"/>
        <v>0.1</v>
      </c>
      <c r="R701" s="195">
        <f t="shared" si="204"/>
        <v>17</v>
      </c>
      <c r="S701" s="195">
        <f t="shared" si="204"/>
        <v>17</v>
      </c>
    </row>
    <row r="702" spans="1:19" ht="18" customHeight="1">
      <c r="A702" s="1"/>
      <c r="B702" s="15" t="s">
        <v>49</v>
      </c>
      <c r="C702" s="24" t="s">
        <v>33</v>
      </c>
      <c r="D702" s="19"/>
      <c r="E702" s="122">
        <v>1.5</v>
      </c>
      <c r="F702" s="91"/>
      <c r="G702" s="90">
        <v>1.5</v>
      </c>
      <c r="H702" s="91"/>
      <c r="I702" s="90"/>
      <c r="J702" s="122">
        <v>0</v>
      </c>
      <c r="K702" s="122">
        <v>1.5</v>
      </c>
      <c r="L702" s="122">
        <v>15</v>
      </c>
      <c r="M702" s="91">
        <v>15</v>
      </c>
      <c r="N702" s="90"/>
      <c r="O702" s="122">
        <v>15</v>
      </c>
      <c r="P702" s="91">
        <v>13</v>
      </c>
      <c r="Q702" s="90">
        <v>2</v>
      </c>
      <c r="R702" s="164">
        <v>6</v>
      </c>
      <c r="S702" s="156">
        <v>6</v>
      </c>
    </row>
    <row r="703" spans="1:19" ht="18" customHeight="1">
      <c r="A703" s="1"/>
      <c r="B703" s="15"/>
      <c r="C703" s="32" t="s">
        <v>53</v>
      </c>
      <c r="D703" s="33"/>
      <c r="E703" s="130">
        <f t="shared" ref="E703:S703" si="205">E702</f>
        <v>1.5</v>
      </c>
      <c r="F703" s="130">
        <f t="shared" si="205"/>
        <v>0</v>
      </c>
      <c r="G703" s="130">
        <f t="shared" si="205"/>
        <v>1.5</v>
      </c>
      <c r="H703" s="130">
        <f t="shared" si="205"/>
        <v>0</v>
      </c>
      <c r="I703" s="130">
        <f t="shared" si="205"/>
        <v>0</v>
      </c>
      <c r="J703" s="130">
        <f t="shared" si="205"/>
        <v>0</v>
      </c>
      <c r="K703" s="130">
        <f t="shared" si="205"/>
        <v>1.5</v>
      </c>
      <c r="L703" s="130">
        <f t="shared" si="205"/>
        <v>15</v>
      </c>
      <c r="M703" s="130">
        <f t="shared" si="205"/>
        <v>15</v>
      </c>
      <c r="N703" s="130">
        <f t="shared" si="205"/>
        <v>0</v>
      </c>
      <c r="O703" s="130">
        <f t="shared" si="205"/>
        <v>15</v>
      </c>
      <c r="P703" s="130">
        <f t="shared" si="205"/>
        <v>13</v>
      </c>
      <c r="Q703" s="130">
        <f t="shared" si="205"/>
        <v>2</v>
      </c>
      <c r="R703" s="197">
        <f t="shared" si="205"/>
        <v>6</v>
      </c>
      <c r="S703" s="197">
        <f t="shared" si="205"/>
        <v>6</v>
      </c>
    </row>
    <row r="704" spans="1:19" ht="3.75" customHeight="1">
      <c r="A704" s="1"/>
      <c r="B704" s="24"/>
      <c r="C704" s="25"/>
      <c r="D704" s="25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155"/>
      <c r="S704" s="164"/>
    </row>
    <row r="705" spans="1:19" ht="18" customHeight="1">
      <c r="A705" s="1"/>
      <c r="B705" s="24"/>
      <c r="C705" s="25" t="s">
        <v>58</v>
      </c>
      <c r="D705" s="19"/>
      <c r="E705" s="90">
        <f t="shared" ref="E705:S705" si="206">E703+E701+E697+E694</f>
        <v>44.58</v>
      </c>
      <c r="F705" s="90">
        <f t="shared" si="206"/>
        <v>0</v>
      </c>
      <c r="G705" s="90">
        <f t="shared" si="206"/>
        <v>44.58</v>
      </c>
      <c r="H705" s="90">
        <f t="shared" si="206"/>
        <v>0.3</v>
      </c>
      <c r="I705" s="90">
        <f t="shared" si="206"/>
        <v>0</v>
      </c>
      <c r="J705" s="90">
        <f t="shared" si="206"/>
        <v>0.3</v>
      </c>
      <c r="K705" s="90">
        <f t="shared" si="206"/>
        <v>44.879999999999995</v>
      </c>
      <c r="L705" s="90">
        <f t="shared" si="206"/>
        <v>839</v>
      </c>
      <c r="M705" s="90">
        <f t="shared" si="206"/>
        <v>520.5</v>
      </c>
      <c r="N705" s="90">
        <f t="shared" si="206"/>
        <v>212.6</v>
      </c>
      <c r="O705" s="90">
        <f t="shared" si="206"/>
        <v>733.10000000000014</v>
      </c>
      <c r="P705" s="90">
        <f t="shared" si="206"/>
        <v>706.50000000000011</v>
      </c>
      <c r="Q705" s="90">
        <f t="shared" si="206"/>
        <v>26.6</v>
      </c>
      <c r="R705" s="156">
        <f t="shared" si="206"/>
        <v>155</v>
      </c>
      <c r="S705" s="156">
        <f t="shared" si="206"/>
        <v>155</v>
      </c>
    </row>
    <row r="706" spans="1:19" ht="19.5" customHeight="1">
      <c r="B706" s="20"/>
      <c r="C706" s="26" t="s">
        <v>167</v>
      </c>
      <c r="D706" s="20"/>
      <c r="E706" s="81"/>
      <c r="F706" s="81"/>
      <c r="G706" s="81"/>
      <c r="H706" s="80"/>
      <c r="I706" s="81"/>
      <c r="J706" s="81"/>
      <c r="K706" s="80"/>
      <c r="L706" s="80"/>
      <c r="M706" s="81"/>
      <c r="N706" s="81"/>
      <c r="O706" s="81"/>
      <c r="P706" s="81"/>
      <c r="Q706" s="81"/>
      <c r="R706" s="159"/>
      <c r="S706" s="145" t="s">
        <v>0</v>
      </c>
    </row>
    <row r="707" spans="1:19" ht="18.75" customHeight="1">
      <c r="A707" s="1"/>
      <c r="B707" s="410" t="s">
        <v>72</v>
      </c>
      <c r="C707" s="411"/>
      <c r="D707" s="412"/>
      <c r="E707" s="416" t="s">
        <v>95</v>
      </c>
      <c r="F707" s="417"/>
      <c r="G707" s="418"/>
      <c r="H707" s="416" t="s">
        <v>94</v>
      </c>
      <c r="I707" s="417"/>
      <c r="J707" s="418"/>
      <c r="K707" s="83" t="s">
        <v>1</v>
      </c>
      <c r="L707" s="83" t="s">
        <v>2</v>
      </c>
      <c r="M707" s="416" t="s">
        <v>93</v>
      </c>
      <c r="N707" s="417"/>
      <c r="O707" s="418"/>
      <c r="P707" s="416" t="s">
        <v>92</v>
      </c>
      <c r="Q707" s="418"/>
      <c r="R707" s="423" t="s">
        <v>65</v>
      </c>
      <c r="S707" s="424"/>
    </row>
    <row r="708" spans="1:19" ht="18.75" customHeight="1">
      <c r="A708" s="1"/>
      <c r="B708" s="413"/>
      <c r="C708" s="414"/>
      <c r="D708" s="415"/>
      <c r="E708" s="84" t="s">
        <v>4</v>
      </c>
      <c r="F708" s="84" t="s">
        <v>5</v>
      </c>
      <c r="G708" s="84" t="s">
        <v>6</v>
      </c>
      <c r="H708" s="84" t="s">
        <v>7</v>
      </c>
      <c r="I708" s="84" t="s">
        <v>8</v>
      </c>
      <c r="J708" s="84" t="s">
        <v>9</v>
      </c>
      <c r="K708" s="85" t="s">
        <v>3</v>
      </c>
      <c r="L708" s="86" t="s">
        <v>3</v>
      </c>
      <c r="M708" s="84" t="s">
        <v>10</v>
      </c>
      <c r="N708" s="84" t="s">
        <v>11</v>
      </c>
      <c r="O708" s="84" t="s">
        <v>3</v>
      </c>
      <c r="P708" s="84" t="s">
        <v>12</v>
      </c>
      <c r="Q708" s="84" t="s">
        <v>13</v>
      </c>
      <c r="R708" s="146"/>
      <c r="S708" s="147" t="s">
        <v>73</v>
      </c>
    </row>
    <row r="709" spans="1:19" ht="18.75" customHeight="1">
      <c r="A709" s="1"/>
      <c r="B709" s="15" t="s">
        <v>43</v>
      </c>
      <c r="C709" s="15" t="s">
        <v>21</v>
      </c>
      <c r="D709" s="19"/>
      <c r="E709" s="106">
        <v>0.4</v>
      </c>
      <c r="F709" s="106">
        <v>0</v>
      </c>
      <c r="G709" s="90">
        <v>0.4</v>
      </c>
      <c r="H709" s="106">
        <v>0</v>
      </c>
      <c r="I709" s="106">
        <v>0</v>
      </c>
      <c r="J709" s="90">
        <v>0</v>
      </c>
      <c r="K709" s="90">
        <v>0.4</v>
      </c>
      <c r="L709" s="106">
        <v>6.4</v>
      </c>
      <c r="M709" s="106">
        <v>6.4</v>
      </c>
      <c r="N709" s="106">
        <v>0</v>
      </c>
      <c r="O709" s="90">
        <v>6.4</v>
      </c>
      <c r="P709" s="106">
        <v>6.4</v>
      </c>
      <c r="Q709" s="106">
        <v>0</v>
      </c>
      <c r="R709" s="160">
        <v>2</v>
      </c>
      <c r="S709" s="160">
        <v>2</v>
      </c>
    </row>
    <row r="710" spans="1:19" ht="18.75" customHeight="1">
      <c r="A710" s="1"/>
      <c r="B710" s="23"/>
      <c r="C710" s="17"/>
      <c r="D710" s="18" t="s">
        <v>14</v>
      </c>
      <c r="E710" s="98">
        <v>0.4</v>
      </c>
      <c r="F710" s="98">
        <v>0</v>
      </c>
      <c r="G710" s="89">
        <v>0.4</v>
      </c>
      <c r="H710" s="98">
        <v>0</v>
      </c>
      <c r="I710" s="98">
        <v>0</v>
      </c>
      <c r="J710" s="89">
        <v>0</v>
      </c>
      <c r="K710" s="89">
        <v>0.4</v>
      </c>
      <c r="L710" s="98">
        <v>6.4</v>
      </c>
      <c r="M710" s="98">
        <v>6.4</v>
      </c>
      <c r="N710" s="98">
        <v>0</v>
      </c>
      <c r="O710" s="89">
        <v>6.4</v>
      </c>
      <c r="P710" s="98">
        <v>6.4</v>
      </c>
      <c r="Q710" s="98">
        <v>0</v>
      </c>
      <c r="R710" s="161">
        <v>2</v>
      </c>
      <c r="S710" s="161">
        <v>2</v>
      </c>
    </row>
    <row r="711" spans="1:19" ht="18.75" customHeight="1">
      <c r="A711" s="1"/>
      <c r="B711" s="15"/>
      <c r="C711" s="28" t="s">
        <v>53</v>
      </c>
      <c r="D711" s="19"/>
      <c r="E711" s="75">
        <f t="shared" ref="E711:S711" si="207">E709</f>
        <v>0.4</v>
      </c>
      <c r="F711" s="75">
        <f t="shared" si="207"/>
        <v>0</v>
      </c>
      <c r="G711" s="75">
        <f t="shared" si="207"/>
        <v>0.4</v>
      </c>
      <c r="H711" s="75">
        <f t="shared" si="207"/>
        <v>0</v>
      </c>
      <c r="I711" s="75">
        <f t="shared" si="207"/>
        <v>0</v>
      </c>
      <c r="J711" s="75">
        <f t="shared" si="207"/>
        <v>0</v>
      </c>
      <c r="K711" s="75">
        <f t="shared" si="207"/>
        <v>0.4</v>
      </c>
      <c r="L711" s="75">
        <f t="shared" si="207"/>
        <v>6.4</v>
      </c>
      <c r="M711" s="75">
        <f t="shared" si="207"/>
        <v>6.4</v>
      </c>
      <c r="N711" s="75">
        <f t="shared" si="207"/>
        <v>0</v>
      </c>
      <c r="O711" s="75">
        <f t="shared" si="207"/>
        <v>6.4</v>
      </c>
      <c r="P711" s="75">
        <f t="shared" si="207"/>
        <v>6.4</v>
      </c>
      <c r="Q711" s="75">
        <f t="shared" si="207"/>
        <v>0</v>
      </c>
      <c r="R711" s="153">
        <f t="shared" si="207"/>
        <v>2</v>
      </c>
      <c r="S711" s="153">
        <f t="shared" si="207"/>
        <v>2</v>
      </c>
    </row>
    <row r="712" spans="1:19" ht="18.75" customHeight="1">
      <c r="A712" s="1"/>
      <c r="B712" s="17"/>
      <c r="C712" s="20"/>
      <c r="D712" s="21" t="s">
        <v>14</v>
      </c>
      <c r="E712" s="76">
        <f t="shared" ref="E712:S712" si="208">E710</f>
        <v>0.4</v>
      </c>
      <c r="F712" s="76">
        <f t="shared" si="208"/>
        <v>0</v>
      </c>
      <c r="G712" s="76">
        <f t="shared" si="208"/>
        <v>0.4</v>
      </c>
      <c r="H712" s="76">
        <f t="shared" si="208"/>
        <v>0</v>
      </c>
      <c r="I712" s="76">
        <f t="shared" si="208"/>
        <v>0</v>
      </c>
      <c r="J712" s="76">
        <f t="shared" si="208"/>
        <v>0</v>
      </c>
      <c r="K712" s="76">
        <f t="shared" si="208"/>
        <v>0.4</v>
      </c>
      <c r="L712" s="76">
        <f t="shared" si="208"/>
        <v>6.4</v>
      </c>
      <c r="M712" s="76">
        <f t="shared" si="208"/>
        <v>6.4</v>
      </c>
      <c r="N712" s="76">
        <f t="shared" si="208"/>
        <v>0</v>
      </c>
      <c r="O712" s="76">
        <f t="shared" si="208"/>
        <v>6.4</v>
      </c>
      <c r="P712" s="76">
        <f t="shared" si="208"/>
        <v>6.4</v>
      </c>
      <c r="Q712" s="76">
        <f t="shared" si="208"/>
        <v>0</v>
      </c>
      <c r="R712" s="154">
        <f t="shared" si="208"/>
        <v>2</v>
      </c>
      <c r="S712" s="154">
        <f t="shared" si="208"/>
        <v>2</v>
      </c>
    </row>
    <row r="713" spans="1:19" ht="7.5" customHeight="1">
      <c r="A713" s="1"/>
      <c r="B713" s="24"/>
      <c r="C713" s="25"/>
      <c r="D713" s="25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155"/>
      <c r="S713" s="164"/>
    </row>
    <row r="714" spans="1:19" ht="18.75" customHeight="1">
      <c r="A714" s="1"/>
      <c r="B714" s="15"/>
      <c r="C714" s="13" t="s">
        <v>58</v>
      </c>
      <c r="D714" s="19"/>
      <c r="E714" s="88">
        <f t="shared" ref="E714:S714" si="209">E711</f>
        <v>0.4</v>
      </c>
      <c r="F714" s="88">
        <f t="shared" si="209"/>
        <v>0</v>
      </c>
      <c r="G714" s="88">
        <f t="shared" si="209"/>
        <v>0.4</v>
      </c>
      <c r="H714" s="88">
        <f t="shared" si="209"/>
        <v>0</v>
      </c>
      <c r="I714" s="88">
        <f t="shared" si="209"/>
        <v>0</v>
      </c>
      <c r="J714" s="88">
        <f t="shared" si="209"/>
        <v>0</v>
      </c>
      <c r="K714" s="88">
        <f t="shared" si="209"/>
        <v>0.4</v>
      </c>
      <c r="L714" s="88">
        <f t="shared" si="209"/>
        <v>6.4</v>
      </c>
      <c r="M714" s="88">
        <f t="shared" si="209"/>
        <v>6.4</v>
      </c>
      <c r="N714" s="88">
        <f t="shared" si="209"/>
        <v>0</v>
      </c>
      <c r="O714" s="88">
        <f t="shared" si="209"/>
        <v>6.4</v>
      </c>
      <c r="P714" s="88">
        <f t="shared" si="209"/>
        <v>6.4</v>
      </c>
      <c r="Q714" s="88">
        <f t="shared" si="209"/>
        <v>0</v>
      </c>
      <c r="R714" s="158">
        <f t="shared" si="209"/>
        <v>2</v>
      </c>
      <c r="S714" s="158">
        <f t="shared" si="209"/>
        <v>2</v>
      </c>
    </row>
    <row r="715" spans="1:19" ht="18.75" customHeight="1">
      <c r="A715" s="1"/>
      <c r="B715" s="17"/>
      <c r="C715" s="20"/>
      <c r="D715" s="21" t="s">
        <v>14</v>
      </c>
      <c r="E715" s="76">
        <f t="shared" ref="E715:S715" si="210">E712</f>
        <v>0.4</v>
      </c>
      <c r="F715" s="76">
        <f t="shared" si="210"/>
        <v>0</v>
      </c>
      <c r="G715" s="76">
        <f t="shared" si="210"/>
        <v>0.4</v>
      </c>
      <c r="H715" s="76">
        <f t="shared" si="210"/>
        <v>0</v>
      </c>
      <c r="I715" s="76">
        <f t="shared" si="210"/>
        <v>0</v>
      </c>
      <c r="J715" s="76">
        <f t="shared" si="210"/>
        <v>0</v>
      </c>
      <c r="K715" s="76">
        <f t="shared" si="210"/>
        <v>0.4</v>
      </c>
      <c r="L715" s="76">
        <f t="shared" si="210"/>
        <v>6.4</v>
      </c>
      <c r="M715" s="76">
        <f t="shared" si="210"/>
        <v>6.4</v>
      </c>
      <c r="N715" s="76">
        <f t="shared" si="210"/>
        <v>0</v>
      </c>
      <c r="O715" s="76">
        <f t="shared" si="210"/>
        <v>6.4</v>
      </c>
      <c r="P715" s="76">
        <f t="shared" si="210"/>
        <v>6.4</v>
      </c>
      <c r="Q715" s="76">
        <f t="shared" si="210"/>
        <v>0</v>
      </c>
      <c r="R715" s="154">
        <f t="shared" si="210"/>
        <v>2</v>
      </c>
      <c r="S715" s="154">
        <f t="shared" si="210"/>
        <v>2</v>
      </c>
    </row>
    <row r="716" spans="1:19" s="8" customFormat="1" ht="18.75" customHeight="1">
      <c r="A716" s="6"/>
      <c r="B716" s="31"/>
      <c r="C716" s="31"/>
      <c r="D716" s="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67"/>
      <c r="S716" s="168"/>
    </row>
    <row r="717" spans="1:19" ht="19.5" customHeight="1">
      <c r="A717" s="1"/>
      <c r="B717" s="20"/>
      <c r="C717" s="26" t="s">
        <v>168</v>
      </c>
      <c r="D717" s="20"/>
      <c r="E717" s="81"/>
      <c r="F717" s="81"/>
      <c r="G717" s="81"/>
      <c r="H717" s="80"/>
      <c r="I717" s="81"/>
      <c r="J717" s="81"/>
      <c r="K717" s="80"/>
      <c r="L717" s="80"/>
      <c r="M717" s="81"/>
      <c r="N717" s="81"/>
      <c r="O717" s="81"/>
      <c r="P717" s="81"/>
      <c r="Q717" s="81"/>
      <c r="R717" s="159"/>
      <c r="S717" s="145" t="s">
        <v>0</v>
      </c>
    </row>
    <row r="718" spans="1:19" ht="18.75" customHeight="1">
      <c r="A718" s="1"/>
      <c r="B718" s="410" t="s">
        <v>72</v>
      </c>
      <c r="C718" s="411"/>
      <c r="D718" s="412"/>
      <c r="E718" s="416" t="s">
        <v>95</v>
      </c>
      <c r="F718" s="417"/>
      <c r="G718" s="418"/>
      <c r="H718" s="416" t="s">
        <v>94</v>
      </c>
      <c r="I718" s="417"/>
      <c r="J718" s="418"/>
      <c r="K718" s="83" t="s">
        <v>1</v>
      </c>
      <c r="L718" s="83" t="s">
        <v>2</v>
      </c>
      <c r="M718" s="416" t="s">
        <v>93</v>
      </c>
      <c r="N718" s="417"/>
      <c r="O718" s="418"/>
      <c r="P718" s="416" t="s">
        <v>92</v>
      </c>
      <c r="Q718" s="418"/>
      <c r="R718" s="423" t="s">
        <v>65</v>
      </c>
      <c r="S718" s="424"/>
    </row>
    <row r="719" spans="1:19" ht="18.75" customHeight="1">
      <c r="A719" s="1"/>
      <c r="B719" s="413"/>
      <c r="C719" s="414"/>
      <c r="D719" s="415"/>
      <c r="E719" s="84" t="s">
        <v>4</v>
      </c>
      <c r="F719" s="84" t="s">
        <v>5</v>
      </c>
      <c r="G719" s="84" t="s">
        <v>6</v>
      </c>
      <c r="H719" s="84" t="s">
        <v>7</v>
      </c>
      <c r="I719" s="84" t="s">
        <v>8</v>
      </c>
      <c r="J719" s="84" t="s">
        <v>9</v>
      </c>
      <c r="K719" s="85" t="s">
        <v>3</v>
      </c>
      <c r="L719" s="86" t="s">
        <v>3</v>
      </c>
      <c r="M719" s="84" t="s">
        <v>10</v>
      </c>
      <c r="N719" s="84" t="s">
        <v>11</v>
      </c>
      <c r="O719" s="84" t="s">
        <v>3</v>
      </c>
      <c r="P719" s="84" t="s">
        <v>12</v>
      </c>
      <c r="Q719" s="84" t="s">
        <v>13</v>
      </c>
      <c r="R719" s="146"/>
      <c r="S719" s="147" t="s">
        <v>73</v>
      </c>
    </row>
    <row r="720" spans="1:19" ht="18.75" customHeight="1">
      <c r="A720" s="1"/>
      <c r="B720" s="15" t="s">
        <v>42</v>
      </c>
      <c r="C720" s="15" t="s">
        <v>20</v>
      </c>
      <c r="D720" s="19"/>
      <c r="E720" s="68"/>
      <c r="F720" s="67">
        <v>1.5</v>
      </c>
      <c r="G720" s="68">
        <v>1.5</v>
      </c>
      <c r="H720" s="67"/>
      <c r="I720" s="68"/>
      <c r="J720" s="67">
        <v>0</v>
      </c>
      <c r="K720" s="68">
        <v>1.5</v>
      </c>
      <c r="L720" s="67"/>
      <c r="M720" s="68"/>
      <c r="N720" s="67"/>
      <c r="O720" s="68">
        <v>0</v>
      </c>
      <c r="P720" s="67"/>
      <c r="Q720" s="68"/>
      <c r="R720" s="178"/>
      <c r="S720" s="179">
        <v>6</v>
      </c>
    </row>
    <row r="721" spans="1:19" ht="18.75" customHeight="1">
      <c r="A721" s="1"/>
      <c r="B721" s="23"/>
      <c r="C721" s="17"/>
      <c r="D721" s="18" t="s">
        <v>14</v>
      </c>
      <c r="E721" s="102"/>
      <c r="F721" s="103"/>
      <c r="G721" s="102">
        <v>0</v>
      </c>
      <c r="H721" s="103"/>
      <c r="I721" s="102"/>
      <c r="J721" s="103">
        <v>0</v>
      </c>
      <c r="K721" s="102">
        <v>0</v>
      </c>
      <c r="L721" s="103"/>
      <c r="M721" s="102"/>
      <c r="N721" s="103"/>
      <c r="O721" s="102">
        <v>0</v>
      </c>
      <c r="P721" s="103"/>
      <c r="Q721" s="102"/>
      <c r="R721" s="180"/>
      <c r="S721" s="181"/>
    </row>
    <row r="722" spans="1:19" ht="18.75" customHeight="1">
      <c r="A722" s="1"/>
      <c r="B722" s="15"/>
      <c r="C722" s="28" t="s">
        <v>53</v>
      </c>
      <c r="D722" s="19"/>
      <c r="E722" s="75">
        <f t="shared" ref="E722:S722" si="211">E720</f>
        <v>0</v>
      </c>
      <c r="F722" s="75">
        <f t="shared" si="211"/>
        <v>1.5</v>
      </c>
      <c r="G722" s="75">
        <f t="shared" si="211"/>
        <v>1.5</v>
      </c>
      <c r="H722" s="75">
        <f t="shared" si="211"/>
        <v>0</v>
      </c>
      <c r="I722" s="75">
        <f t="shared" si="211"/>
        <v>0</v>
      </c>
      <c r="J722" s="75">
        <f t="shared" si="211"/>
        <v>0</v>
      </c>
      <c r="K722" s="75">
        <f t="shared" si="211"/>
        <v>1.5</v>
      </c>
      <c r="L722" s="75">
        <f t="shared" si="211"/>
        <v>0</v>
      </c>
      <c r="M722" s="75">
        <f t="shared" si="211"/>
        <v>0</v>
      </c>
      <c r="N722" s="75">
        <f t="shared" si="211"/>
        <v>0</v>
      </c>
      <c r="O722" s="75">
        <f t="shared" si="211"/>
        <v>0</v>
      </c>
      <c r="P722" s="75">
        <f t="shared" si="211"/>
        <v>0</v>
      </c>
      <c r="Q722" s="75">
        <f t="shared" si="211"/>
        <v>0</v>
      </c>
      <c r="R722" s="153">
        <f t="shared" si="211"/>
        <v>0</v>
      </c>
      <c r="S722" s="153">
        <f t="shared" si="211"/>
        <v>6</v>
      </c>
    </row>
    <row r="723" spans="1:19" ht="18.75" customHeight="1">
      <c r="A723" s="1"/>
      <c r="B723" s="17"/>
      <c r="C723" s="20"/>
      <c r="D723" s="21" t="s">
        <v>14</v>
      </c>
      <c r="E723" s="76">
        <f t="shared" ref="E723:S723" si="212">E721</f>
        <v>0</v>
      </c>
      <c r="F723" s="76">
        <f t="shared" si="212"/>
        <v>0</v>
      </c>
      <c r="G723" s="76">
        <f t="shared" si="212"/>
        <v>0</v>
      </c>
      <c r="H723" s="76">
        <f t="shared" si="212"/>
        <v>0</v>
      </c>
      <c r="I723" s="76">
        <f t="shared" si="212"/>
        <v>0</v>
      </c>
      <c r="J723" s="76">
        <f t="shared" si="212"/>
        <v>0</v>
      </c>
      <c r="K723" s="76">
        <f t="shared" si="212"/>
        <v>0</v>
      </c>
      <c r="L723" s="76">
        <f t="shared" si="212"/>
        <v>0</v>
      </c>
      <c r="M723" s="76">
        <f t="shared" si="212"/>
        <v>0</v>
      </c>
      <c r="N723" s="76">
        <f t="shared" si="212"/>
        <v>0</v>
      </c>
      <c r="O723" s="76">
        <f t="shared" si="212"/>
        <v>0</v>
      </c>
      <c r="P723" s="76">
        <f t="shared" si="212"/>
        <v>0</v>
      </c>
      <c r="Q723" s="76">
        <f t="shared" si="212"/>
        <v>0</v>
      </c>
      <c r="R723" s="154">
        <f t="shared" si="212"/>
        <v>0</v>
      </c>
      <c r="S723" s="154">
        <f t="shared" si="212"/>
        <v>0</v>
      </c>
    </row>
    <row r="724" spans="1:19" ht="18.75" customHeight="1">
      <c r="A724" s="1"/>
      <c r="B724" s="15" t="s">
        <v>43</v>
      </c>
      <c r="C724" s="15" t="s">
        <v>21</v>
      </c>
      <c r="D724" s="19"/>
      <c r="E724" s="106">
        <v>0.26</v>
      </c>
      <c r="F724" s="106">
        <v>0</v>
      </c>
      <c r="G724" s="90">
        <v>0.26</v>
      </c>
      <c r="H724" s="106">
        <v>0</v>
      </c>
      <c r="I724" s="106">
        <v>0</v>
      </c>
      <c r="J724" s="90">
        <v>0</v>
      </c>
      <c r="K724" s="90">
        <v>0.26</v>
      </c>
      <c r="L724" s="106">
        <v>4</v>
      </c>
      <c r="M724" s="106">
        <v>4</v>
      </c>
      <c r="N724" s="106">
        <v>0</v>
      </c>
      <c r="O724" s="90">
        <v>4</v>
      </c>
      <c r="P724" s="106">
        <v>4</v>
      </c>
      <c r="Q724" s="106">
        <v>0</v>
      </c>
      <c r="R724" s="160">
        <v>2</v>
      </c>
      <c r="S724" s="160">
        <v>2</v>
      </c>
    </row>
    <row r="725" spans="1:19" ht="18.75" customHeight="1">
      <c r="A725" s="1"/>
      <c r="B725" s="23"/>
      <c r="C725" s="17"/>
      <c r="D725" s="18" t="s">
        <v>14</v>
      </c>
      <c r="E725" s="215"/>
      <c r="F725" s="215"/>
      <c r="G725" s="211"/>
      <c r="H725" s="215"/>
      <c r="I725" s="215"/>
      <c r="J725" s="211"/>
      <c r="K725" s="211"/>
      <c r="L725" s="215"/>
      <c r="M725" s="215"/>
      <c r="N725" s="215"/>
      <c r="O725" s="211"/>
      <c r="P725" s="215"/>
      <c r="Q725" s="215"/>
      <c r="R725" s="216"/>
      <c r="S725" s="216"/>
    </row>
    <row r="726" spans="1:19" ht="18.75" customHeight="1">
      <c r="A726" s="1"/>
      <c r="B726" s="15"/>
      <c r="C726" s="28" t="s">
        <v>53</v>
      </c>
      <c r="D726" s="19"/>
      <c r="E726" s="75">
        <f t="shared" ref="E726:S726" si="213">E724</f>
        <v>0.26</v>
      </c>
      <c r="F726" s="75">
        <f t="shared" si="213"/>
        <v>0</v>
      </c>
      <c r="G726" s="75">
        <f t="shared" si="213"/>
        <v>0.26</v>
      </c>
      <c r="H726" s="75">
        <f t="shared" si="213"/>
        <v>0</v>
      </c>
      <c r="I726" s="75">
        <f t="shared" si="213"/>
        <v>0</v>
      </c>
      <c r="J726" s="75">
        <f t="shared" si="213"/>
        <v>0</v>
      </c>
      <c r="K726" s="75">
        <f t="shared" si="213"/>
        <v>0.26</v>
      </c>
      <c r="L726" s="75">
        <f t="shared" si="213"/>
        <v>4</v>
      </c>
      <c r="M726" s="75">
        <f t="shared" si="213"/>
        <v>4</v>
      </c>
      <c r="N726" s="75">
        <f t="shared" si="213"/>
        <v>0</v>
      </c>
      <c r="O726" s="75">
        <f t="shared" si="213"/>
        <v>4</v>
      </c>
      <c r="P726" s="75">
        <f t="shared" si="213"/>
        <v>4</v>
      </c>
      <c r="Q726" s="75">
        <f t="shared" si="213"/>
        <v>0</v>
      </c>
      <c r="R726" s="153">
        <f t="shared" si="213"/>
        <v>2</v>
      </c>
      <c r="S726" s="153">
        <f t="shared" si="213"/>
        <v>2</v>
      </c>
    </row>
    <row r="727" spans="1:19" ht="18.75" customHeight="1">
      <c r="A727" s="1"/>
      <c r="B727" s="17"/>
      <c r="C727" s="20"/>
      <c r="D727" s="21" t="s">
        <v>14</v>
      </c>
      <c r="E727" s="76">
        <f t="shared" ref="E727:S727" si="214">E725</f>
        <v>0</v>
      </c>
      <c r="F727" s="76">
        <f t="shared" si="214"/>
        <v>0</v>
      </c>
      <c r="G727" s="76">
        <f t="shared" si="214"/>
        <v>0</v>
      </c>
      <c r="H727" s="76">
        <f t="shared" si="214"/>
        <v>0</v>
      </c>
      <c r="I727" s="76">
        <f t="shared" si="214"/>
        <v>0</v>
      </c>
      <c r="J727" s="76">
        <f t="shared" si="214"/>
        <v>0</v>
      </c>
      <c r="K727" s="76">
        <f t="shared" si="214"/>
        <v>0</v>
      </c>
      <c r="L727" s="76">
        <f t="shared" si="214"/>
        <v>0</v>
      </c>
      <c r="M727" s="76">
        <f t="shared" si="214"/>
        <v>0</v>
      </c>
      <c r="N727" s="76">
        <f t="shared" si="214"/>
        <v>0</v>
      </c>
      <c r="O727" s="76">
        <f t="shared" si="214"/>
        <v>0</v>
      </c>
      <c r="P727" s="76">
        <f t="shared" si="214"/>
        <v>0</v>
      </c>
      <c r="Q727" s="76">
        <f t="shared" si="214"/>
        <v>0</v>
      </c>
      <c r="R727" s="154">
        <f t="shared" si="214"/>
        <v>0</v>
      </c>
      <c r="S727" s="154">
        <f t="shared" si="214"/>
        <v>0</v>
      </c>
    </row>
    <row r="728" spans="1:19" ht="18.75" customHeight="1">
      <c r="A728" s="1"/>
      <c r="B728" s="15" t="s">
        <v>49</v>
      </c>
      <c r="C728" s="15" t="s">
        <v>156</v>
      </c>
      <c r="D728" s="19"/>
      <c r="E728" s="106">
        <v>0.1</v>
      </c>
      <c r="F728" s="106"/>
      <c r="G728" s="90">
        <v>0.1</v>
      </c>
      <c r="H728" s="106"/>
      <c r="I728" s="106"/>
      <c r="J728" s="90">
        <v>0</v>
      </c>
      <c r="K728" s="90">
        <v>0.1</v>
      </c>
      <c r="L728" s="106">
        <v>0.5</v>
      </c>
      <c r="M728" s="106">
        <v>0.5</v>
      </c>
      <c r="N728" s="106"/>
      <c r="O728" s="90">
        <v>0.5</v>
      </c>
      <c r="P728" s="106">
        <v>0.5</v>
      </c>
      <c r="Q728" s="106"/>
      <c r="R728" s="160">
        <v>1</v>
      </c>
      <c r="S728" s="160">
        <v>1</v>
      </c>
    </row>
    <row r="729" spans="1:19" ht="18.75" customHeight="1">
      <c r="A729" s="1"/>
      <c r="B729" s="23"/>
      <c r="C729" s="17"/>
      <c r="D729" s="18" t="s">
        <v>14</v>
      </c>
      <c r="E729" s="98">
        <v>0.1</v>
      </c>
      <c r="F729" s="98"/>
      <c r="G729" s="89">
        <v>0.1</v>
      </c>
      <c r="H729" s="98"/>
      <c r="I729" s="98"/>
      <c r="J729" s="89">
        <v>0</v>
      </c>
      <c r="K729" s="89">
        <v>0.1</v>
      </c>
      <c r="L729" s="98">
        <v>0.5</v>
      </c>
      <c r="M729" s="98">
        <v>0.5</v>
      </c>
      <c r="N729" s="98"/>
      <c r="O729" s="89">
        <v>0.5</v>
      </c>
      <c r="P729" s="98">
        <v>0.5</v>
      </c>
      <c r="Q729" s="98"/>
      <c r="R729" s="161">
        <v>1</v>
      </c>
      <c r="S729" s="161">
        <v>1</v>
      </c>
    </row>
    <row r="730" spans="1:19" ht="18.75" customHeight="1">
      <c r="A730" s="1"/>
      <c r="B730" s="15"/>
      <c r="C730" s="28" t="s">
        <v>53</v>
      </c>
      <c r="D730" s="19"/>
      <c r="E730" s="75">
        <f t="shared" ref="E730:S730" si="215">E728</f>
        <v>0.1</v>
      </c>
      <c r="F730" s="75">
        <f t="shared" si="215"/>
        <v>0</v>
      </c>
      <c r="G730" s="75">
        <f t="shared" si="215"/>
        <v>0.1</v>
      </c>
      <c r="H730" s="75">
        <f t="shared" si="215"/>
        <v>0</v>
      </c>
      <c r="I730" s="75">
        <f t="shared" si="215"/>
        <v>0</v>
      </c>
      <c r="J730" s="75">
        <f t="shared" si="215"/>
        <v>0</v>
      </c>
      <c r="K730" s="75">
        <f t="shared" si="215"/>
        <v>0.1</v>
      </c>
      <c r="L730" s="75">
        <f t="shared" si="215"/>
        <v>0.5</v>
      </c>
      <c r="M730" s="75">
        <f t="shared" si="215"/>
        <v>0.5</v>
      </c>
      <c r="N730" s="75">
        <f t="shared" si="215"/>
        <v>0</v>
      </c>
      <c r="O730" s="75">
        <f t="shared" si="215"/>
        <v>0.5</v>
      </c>
      <c r="P730" s="75">
        <f t="shared" si="215"/>
        <v>0.5</v>
      </c>
      <c r="Q730" s="75">
        <f t="shared" si="215"/>
        <v>0</v>
      </c>
      <c r="R730" s="153">
        <f t="shared" si="215"/>
        <v>1</v>
      </c>
      <c r="S730" s="153">
        <f t="shared" si="215"/>
        <v>1</v>
      </c>
    </row>
    <row r="731" spans="1:19" ht="18.75" customHeight="1">
      <c r="A731" s="1"/>
      <c r="B731" s="17"/>
      <c r="C731" s="20"/>
      <c r="D731" s="21" t="s">
        <v>14</v>
      </c>
      <c r="E731" s="76">
        <f t="shared" ref="E731:S731" si="216">E729</f>
        <v>0.1</v>
      </c>
      <c r="F731" s="76">
        <f t="shared" si="216"/>
        <v>0</v>
      </c>
      <c r="G731" s="76">
        <f t="shared" si="216"/>
        <v>0.1</v>
      </c>
      <c r="H731" s="76">
        <f t="shared" si="216"/>
        <v>0</v>
      </c>
      <c r="I731" s="76">
        <f t="shared" si="216"/>
        <v>0</v>
      </c>
      <c r="J731" s="76">
        <f t="shared" si="216"/>
        <v>0</v>
      </c>
      <c r="K731" s="76">
        <f t="shared" si="216"/>
        <v>0.1</v>
      </c>
      <c r="L731" s="76">
        <f t="shared" si="216"/>
        <v>0.5</v>
      </c>
      <c r="M731" s="76">
        <f t="shared" si="216"/>
        <v>0.5</v>
      </c>
      <c r="N731" s="76">
        <f t="shared" si="216"/>
        <v>0</v>
      </c>
      <c r="O731" s="76">
        <f t="shared" si="216"/>
        <v>0.5</v>
      </c>
      <c r="P731" s="76">
        <f t="shared" si="216"/>
        <v>0.5</v>
      </c>
      <c r="Q731" s="76">
        <f t="shared" si="216"/>
        <v>0</v>
      </c>
      <c r="R731" s="154">
        <f t="shared" si="216"/>
        <v>1</v>
      </c>
      <c r="S731" s="154">
        <f t="shared" si="216"/>
        <v>1</v>
      </c>
    </row>
    <row r="732" spans="1:19" ht="4.5" customHeight="1">
      <c r="A732" s="1"/>
      <c r="B732" s="24"/>
      <c r="C732" s="25"/>
      <c r="D732" s="25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155"/>
      <c r="S732" s="164"/>
    </row>
    <row r="733" spans="1:19" ht="18.75" customHeight="1">
      <c r="A733" s="1"/>
      <c r="B733" s="15"/>
      <c r="C733" s="13" t="s">
        <v>58</v>
      </c>
      <c r="D733" s="19"/>
      <c r="E733" s="88">
        <f>E722+E726+E730</f>
        <v>0.36</v>
      </c>
      <c r="F733" s="88">
        <f t="shared" ref="F733:S733" si="217">F722+F726+F730</f>
        <v>1.5</v>
      </c>
      <c r="G733" s="88">
        <f t="shared" si="217"/>
        <v>1.86</v>
      </c>
      <c r="H733" s="88">
        <f t="shared" si="217"/>
        <v>0</v>
      </c>
      <c r="I733" s="88">
        <f t="shared" si="217"/>
        <v>0</v>
      </c>
      <c r="J733" s="88">
        <f t="shared" si="217"/>
        <v>0</v>
      </c>
      <c r="K733" s="88">
        <f t="shared" si="217"/>
        <v>1.86</v>
      </c>
      <c r="L733" s="88">
        <f t="shared" si="217"/>
        <v>4.5</v>
      </c>
      <c r="M733" s="88">
        <f t="shared" si="217"/>
        <v>4.5</v>
      </c>
      <c r="N733" s="88">
        <f t="shared" si="217"/>
        <v>0</v>
      </c>
      <c r="O733" s="88">
        <f t="shared" si="217"/>
        <v>4.5</v>
      </c>
      <c r="P733" s="88">
        <f t="shared" si="217"/>
        <v>4.5</v>
      </c>
      <c r="Q733" s="88">
        <f t="shared" si="217"/>
        <v>0</v>
      </c>
      <c r="R733" s="158">
        <f t="shared" si="217"/>
        <v>3</v>
      </c>
      <c r="S733" s="158">
        <f t="shared" si="217"/>
        <v>9</v>
      </c>
    </row>
    <row r="734" spans="1:19" ht="18.75" customHeight="1">
      <c r="A734" s="1"/>
      <c r="B734" s="17"/>
      <c r="C734" s="20"/>
      <c r="D734" s="21" t="s">
        <v>14</v>
      </c>
      <c r="E734" s="76">
        <f>E723+E727+E731</f>
        <v>0.1</v>
      </c>
      <c r="F734" s="76">
        <f t="shared" ref="F734:S734" si="218">F723+F727+F731</f>
        <v>0</v>
      </c>
      <c r="G734" s="76">
        <f t="shared" si="218"/>
        <v>0.1</v>
      </c>
      <c r="H734" s="76">
        <f t="shared" si="218"/>
        <v>0</v>
      </c>
      <c r="I734" s="76">
        <f t="shared" si="218"/>
        <v>0</v>
      </c>
      <c r="J734" s="76">
        <f t="shared" si="218"/>
        <v>0</v>
      </c>
      <c r="K734" s="76">
        <f t="shared" si="218"/>
        <v>0.1</v>
      </c>
      <c r="L734" s="76">
        <f t="shared" si="218"/>
        <v>0.5</v>
      </c>
      <c r="M734" s="76">
        <f t="shared" si="218"/>
        <v>0.5</v>
      </c>
      <c r="N734" s="76">
        <f t="shared" si="218"/>
        <v>0</v>
      </c>
      <c r="O734" s="76">
        <f t="shared" si="218"/>
        <v>0.5</v>
      </c>
      <c r="P734" s="76">
        <f t="shared" si="218"/>
        <v>0.5</v>
      </c>
      <c r="Q734" s="76">
        <f t="shared" si="218"/>
        <v>0</v>
      </c>
      <c r="R734" s="154">
        <f t="shared" si="218"/>
        <v>1</v>
      </c>
      <c r="S734" s="154">
        <f t="shared" si="218"/>
        <v>1</v>
      </c>
    </row>
    <row r="735" spans="1:19" ht="19.5" customHeight="1">
      <c r="B735" s="20"/>
      <c r="C735" s="26" t="s">
        <v>169</v>
      </c>
      <c r="D735" s="31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159"/>
      <c r="S735" s="145" t="s">
        <v>0</v>
      </c>
    </row>
    <row r="736" spans="1:19" ht="18.75" customHeight="1">
      <c r="A736" s="1"/>
      <c r="B736" s="410" t="s">
        <v>72</v>
      </c>
      <c r="C736" s="411"/>
      <c r="D736" s="412"/>
      <c r="E736" s="416" t="s">
        <v>95</v>
      </c>
      <c r="F736" s="417"/>
      <c r="G736" s="418"/>
      <c r="H736" s="416" t="s">
        <v>94</v>
      </c>
      <c r="I736" s="417"/>
      <c r="J736" s="418"/>
      <c r="K736" s="83" t="s">
        <v>1</v>
      </c>
      <c r="L736" s="83" t="s">
        <v>2</v>
      </c>
      <c r="M736" s="416" t="s">
        <v>93</v>
      </c>
      <c r="N736" s="417"/>
      <c r="O736" s="418"/>
      <c r="P736" s="416" t="s">
        <v>92</v>
      </c>
      <c r="Q736" s="418"/>
      <c r="R736" s="423" t="s">
        <v>65</v>
      </c>
      <c r="S736" s="424"/>
    </row>
    <row r="737" spans="1:19" ht="18.75" customHeight="1">
      <c r="A737" s="1"/>
      <c r="B737" s="413"/>
      <c r="C737" s="414"/>
      <c r="D737" s="415"/>
      <c r="E737" s="84" t="s">
        <v>4</v>
      </c>
      <c r="F737" s="84" t="s">
        <v>5</v>
      </c>
      <c r="G737" s="84" t="s">
        <v>6</v>
      </c>
      <c r="H737" s="84" t="s">
        <v>7</v>
      </c>
      <c r="I737" s="84" t="s">
        <v>8</v>
      </c>
      <c r="J737" s="84" t="s">
        <v>9</v>
      </c>
      <c r="K737" s="85" t="s">
        <v>3</v>
      </c>
      <c r="L737" s="86" t="s">
        <v>3</v>
      </c>
      <c r="M737" s="84" t="s">
        <v>10</v>
      </c>
      <c r="N737" s="84" t="s">
        <v>11</v>
      </c>
      <c r="O737" s="84" t="s">
        <v>3</v>
      </c>
      <c r="P737" s="84" t="s">
        <v>12</v>
      </c>
      <c r="Q737" s="84" t="s">
        <v>13</v>
      </c>
      <c r="R737" s="146"/>
      <c r="S737" s="147" t="s">
        <v>73</v>
      </c>
    </row>
    <row r="738" spans="1:19" ht="18.75" customHeight="1">
      <c r="A738" s="1"/>
      <c r="B738" s="419" t="s">
        <v>42</v>
      </c>
      <c r="C738" s="24" t="s">
        <v>20</v>
      </c>
      <c r="D738" s="19"/>
      <c r="E738" s="106">
        <v>0.1</v>
      </c>
      <c r="F738" s="106"/>
      <c r="G738" s="90">
        <v>0.1</v>
      </c>
      <c r="H738" s="106"/>
      <c r="I738" s="106"/>
      <c r="J738" s="90">
        <v>0</v>
      </c>
      <c r="K738" s="90">
        <v>0.1</v>
      </c>
      <c r="L738" s="106">
        <v>1.5</v>
      </c>
      <c r="M738" s="106">
        <v>1</v>
      </c>
      <c r="N738" s="106"/>
      <c r="O738" s="90">
        <v>1</v>
      </c>
      <c r="P738" s="106"/>
      <c r="Q738" s="106">
        <v>1</v>
      </c>
      <c r="R738" s="394">
        <v>1</v>
      </c>
      <c r="S738" s="394">
        <v>1</v>
      </c>
    </row>
    <row r="739" spans="1:19" ht="18.75" customHeight="1">
      <c r="A739" s="1"/>
      <c r="B739" s="420"/>
      <c r="C739" s="51" t="s">
        <v>53</v>
      </c>
      <c r="D739" s="34"/>
      <c r="E739" s="110">
        <f t="shared" ref="E739:S739" si="219">E738</f>
        <v>0.1</v>
      </c>
      <c r="F739" s="110">
        <f t="shared" si="219"/>
        <v>0</v>
      </c>
      <c r="G739" s="110">
        <f t="shared" si="219"/>
        <v>0.1</v>
      </c>
      <c r="H739" s="110">
        <f t="shared" si="219"/>
        <v>0</v>
      </c>
      <c r="I739" s="110">
        <f t="shared" si="219"/>
        <v>0</v>
      </c>
      <c r="J739" s="110">
        <f t="shared" si="219"/>
        <v>0</v>
      </c>
      <c r="K739" s="110">
        <f t="shared" si="219"/>
        <v>0.1</v>
      </c>
      <c r="L739" s="110">
        <f t="shared" si="219"/>
        <v>1.5</v>
      </c>
      <c r="M739" s="110">
        <f t="shared" si="219"/>
        <v>1</v>
      </c>
      <c r="N739" s="110">
        <f t="shared" si="219"/>
        <v>0</v>
      </c>
      <c r="O739" s="110">
        <f t="shared" si="219"/>
        <v>1</v>
      </c>
      <c r="P739" s="110">
        <f t="shared" si="219"/>
        <v>0</v>
      </c>
      <c r="Q739" s="110">
        <f t="shared" si="219"/>
        <v>1</v>
      </c>
      <c r="R739" s="170">
        <f t="shared" si="219"/>
        <v>1</v>
      </c>
      <c r="S739" s="170">
        <f t="shared" si="219"/>
        <v>1</v>
      </c>
    </row>
    <row r="740" spans="1:19" ht="18.75" customHeight="1">
      <c r="A740" s="1"/>
      <c r="B740" s="15" t="s">
        <v>45</v>
      </c>
      <c r="C740" s="24" t="s">
        <v>25</v>
      </c>
      <c r="D740" s="19"/>
      <c r="E740" s="106">
        <v>23</v>
      </c>
      <c r="F740" s="106">
        <v>4</v>
      </c>
      <c r="G740" s="90">
        <v>27</v>
      </c>
      <c r="H740" s="106"/>
      <c r="I740" s="106"/>
      <c r="J740" s="90">
        <v>0</v>
      </c>
      <c r="K740" s="90">
        <v>27</v>
      </c>
      <c r="L740" s="106">
        <v>196</v>
      </c>
      <c r="M740" s="106">
        <v>196</v>
      </c>
      <c r="N740" s="106"/>
      <c r="O740" s="90">
        <v>196</v>
      </c>
      <c r="P740" s="106"/>
      <c r="Q740" s="106">
        <v>196</v>
      </c>
      <c r="R740" s="160">
        <v>80</v>
      </c>
      <c r="S740" s="160">
        <v>80</v>
      </c>
    </row>
    <row r="741" spans="1:19" ht="18.75" customHeight="1">
      <c r="A741" s="1"/>
      <c r="B741" s="15"/>
      <c r="C741" s="24" t="s">
        <v>27</v>
      </c>
      <c r="D741" s="19"/>
      <c r="E741" s="122">
        <v>0.2</v>
      </c>
      <c r="F741" s="91">
        <v>0</v>
      </c>
      <c r="G741" s="90">
        <v>0.2</v>
      </c>
      <c r="H741" s="91">
        <v>0.2</v>
      </c>
      <c r="I741" s="90">
        <v>0</v>
      </c>
      <c r="J741" s="122">
        <v>0.2</v>
      </c>
      <c r="K741" s="122">
        <v>0.4</v>
      </c>
      <c r="L741" s="122">
        <v>2</v>
      </c>
      <c r="M741" s="91">
        <v>2</v>
      </c>
      <c r="N741" s="90">
        <v>0</v>
      </c>
      <c r="O741" s="122">
        <v>2</v>
      </c>
      <c r="P741" s="91">
        <v>2</v>
      </c>
      <c r="Q741" s="90">
        <v>0</v>
      </c>
      <c r="R741" s="164">
        <v>1</v>
      </c>
      <c r="S741" s="156">
        <v>1</v>
      </c>
    </row>
    <row r="742" spans="1:19" ht="18.75" customHeight="1">
      <c r="A742" s="1"/>
      <c r="B742" s="17"/>
      <c r="C742" s="51" t="s">
        <v>53</v>
      </c>
      <c r="D742" s="34"/>
      <c r="E742" s="110">
        <f t="shared" ref="E742:S742" si="220">SUM(E740:E741)</f>
        <v>23.2</v>
      </c>
      <c r="F742" s="110">
        <f t="shared" si="220"/>
        <v>4</v>
      </c>
      <c r="G742" s="110">
        <f t="shared" si="220"/>
        <v>27.2</v>
      </c>
      <c r="H742" s="110">
        <f t="shared" si="220"/>
        <v>0.2</v>
      </c>
      <c r="I742" s="110">
        <f t="shared" si="220"/>
        <v>0</v>
      </c>
      <c r="J742" s="110">
        <f t="shared" si="220"/>
        <v>0.2</v>
      </c>
      <c r="K742" s="110">
        <f t="shared" si="220"/>
        <v>27.4</v>
      </c>
      <c r="L742" s="110">
        <f t="shared" si="220"/>
        <v>198</v>
      </c>
      <c r="M742" s="110">
        <f t="shared" si="220"/>
        <v>198</v>
      </c>
      <c r="N742" s="110">
        <f t="shared" si="220"/>
        <v>0</v>
      </c>
      <c r="O742" s="110">
        <f t="shared" si="220"/>
        <v>198</v>
      </c>
      <c r="P742" s="110">
        <f t="shared" si="220"/>
        <v>2</v>
      </c>
      <c r="Q742" s="110">
        <f t="shared" si="220"/>
        <v>196</v>
      </c>
      <c r="R742" s="170">
        <f t="shared" si="220"/>
        <v>81</v>
      </c>
      <c r="S742" s="170">
        <f t="shared" si="220"/>
        <v>81</v>
      </c>
    </row>
    <row r="743" spans="1:19" ht="18.75" customHeight="1">
      <c r="A743" s="1"/>
      <c r="B743" s="22" t="s">
        <v>46</v>
      </c>
      <c r="C743" s="24" t="s">
        <v>28</v>
      </c>
      <c r="D743" s="19"/>
      <c r="E743" s="122">
        <v>35</v>
      </c>
      <c r="F743" s="91">
        <v>1</v>
      </c>
      <c r="G743" s="90">
        <v>36</v>
      </c>
      <c r="H743" s="91">
        <v>2</v>
      </c>
      <c r="I743" s="90">
        <v>0</v>
      </c>
      <c r="J743" s="122">
        <v>2</v>
      </c>
      <c r="K743" s="122">
        <v>38</v>
      </c>
      <c r="L743" s="122">
        <v>458.6</v>
      </c>
      <c r="M743" s="91">
        <v>428.6</v>
      </c>
      <c r="N743" s="90">
        <v>30</v>
      </c>
      <c r="O743" s="122">
        <v>458.6</v>
      </c>
      <c r="P743" s="91">
        <v>100.1</v>
      </c>
      <c r="Q743" s="90">
        <v>358.5</v>
      </c>
      <c r="R743" s="164">
        <v>39</v>
      </c>
      <c r="S743" s="156">
        <v>39</v>
      </c>
    </row>
    <row r="744" spans="1:19" ht="18.75" customHeight="1">
      <c r="A744" s="1"/>
      <c r="B744" s="23"/>
      <c r="C744" s="24" t="s">
        <v>48</v>
      </c>
      <c r="D744" s="19"/>
      <c r="E744" s="122">
        <v>12.5</v>
      </c>
      <c r="F744" s="91">
        <v>5</v>
      </c>
      <c r="G744" s="90">
        <v>17.5</v>
      </c>
      <c r="H744" s="91">
        <v>0.4</v>
      </c>
      <c r="I744" s="90">
        <v>0.1</v>
      </c>
      <c r="J744" s="122">
        <v>0.5</v>
      </c>
      <c r="K744" s="122">
        <v>18</v>
      </c>
      <c r="L744" s="122">
        <v>134</v>
      </c>
      <c r="M744" s="91">
        <v>121</v>
      </c>
      <c r="N744" s="90">
        <v>13</v>
      </c>
      <c r="O744" s="122">
        <v>134</v>
      </c>
      <c r="P744" s="91">
        <v>19</v>
      </c>
      <c r="Q744" s="90">
        <v>115</v>
      </c>
      <c r="R744" s="164">
        <v>60</v>
      </c>
      <c r="S744" s="156">
        <v>43</v>
      </c>
    </row>
    <row r="745" spans="1:19" ht="18.75" customHeight="1">
      <c r="A745" s="1"/>
      <c r="B745" s="15"/>
      <c r="C745" s="24" t="s">
        <v>30</v>
      </c>
      <c r="D745" s="19"/>
      <c r="E745" s="106">
        <v>2</v>
      </c>
      <c r="F745" s="106">
        <v>0</v>
      </c>
      <c r="G745" s="90">
        <v>2</v>
      </c>
      <c r="H745" s="106">
        <v>0</v>
      </c>
      <c r="I745" s="106">
        <v>0</v>
      </c>
      <c r="J745" s="90">
        <v>0</v>
      </c>
      <c r="K745" s="90">
        <v>2</v>
      </c>
      <c r="L745" s="106">
        <v>2</v>
      </c>
      <c r="M745" s="106">
        <v>2</v>
      </c>
      <c r="N745" s="106">
        <v>0</v>
      </c>
      <c r="O745" s="90">
        <v>2</v>
      </c>
      <c r="P745" s="106">
        <v>0</v>
      </c>
      <c r="Q745" s="106">
        <v>2</v>
      </c>
      <c r="R745" s="160">
        <v>21</v>
      </c>
      <c r="S745" s="160">
        <v>16</v>
      </c>
    </row>
    <row r="746" spans="1:19" ht="18.75" customHeight="1">
      <c r="A746" s="1"/>
      <c r="B746" s="15"/>
      <c r="C746" s="24" t="s">
        <v>82</v>
      </c>
      <c r="D746" s="19"/>
      <c r="E746" s="106">
        <v>0.5</v>
      </c>
      <c r="F746" s="106"/>
      <c r="G746" s="90">
        <v>0.5</v>
      </c>
      <c r="H746" s="106"/>
      <c r="I746" s="106"/>
      <c r="J746" s="90">
        <v>0</v>
      </c>
      <c r="K746" s="90">
        <v>0.5</v>
      </c>
      <c r="L746" s="106">
        <v>6</v>
      </c>
      <c r="M746" s="106">
        <v>6</v>
      </c>
      <c r="N746" s="106"/>
      <c r="O746" s="90">
        <v>6</v>
      </c>
      <c r="P746" s="106">
        <v>3</v>
      </c>
      <c r="Q746" s="106">
        <v>3</v>
      </c>
      <c r="R746" s="160">
        <v>1</v>
      </c>
      <c r="S746" s="160">
        <v>1</v>
      </c>
    </row>
    <row r="747" spans="1:19" ht="18.75" customHeight="1">
      <c r="A747" s="1"/>
      <c r="B747" s="15"/>
      <c r="C747" s="24" t="s">
        <v>154</v>
      </c>
      <c r="D747" s="19"/>
      <c r="E747" s="248">
        <v>0.2</v>
      </c>
      <c r="F747" s="247"/>
      <c r="G747" s="248">
        <f t="shared" ref="G747" si="221">E747+F747</f>
        <v>0.2</v>
      </c>
      <c r="H747" s="247"/>
      <c r="I747" s="248"/>
      <c r="J747" s="247">
        <f t="shared" ref="J747" si="222">H747+I747</f>
        <v>0</v>
      </c>
      <c r="K747" s="248">
        <f t="shared" ref="K747" si="223">G747+J747</f>
        <v>0.2</v>
      </c>
      <c r="L747" s="247">
        <v>1</v>
      </c>
      <c r="M747" s="248">
        <v>1</v>
      </c>
      <c r="N747" s="247"/>
      <c r="O747" s="248">
        <f t="shared" ref="O747" si="224">M747+N747</f>
        <v>1</v>
      </c>
      <c r="P747" s="247">
        <v>1</v>
      </c>
      <c r="Q747" s="248"/>
      <c r="R747" s="248">
        <v>1</v>
      </c>
      <c r="S747" s="244">
        <v>1</v>
      </c>
    </row>
    <row r="748" spans="1:19" ht="18.75" customHeight="1">
      <c r="A748" s="1"/>
      <c r="B748" s="17"/>
      <c r="C748" s="51" t="s">
        <v>53</v>
      </c>
      <c r="D748" s="34"/>
      <c r="E748" s="110">
        <f>SUM(E743:E747)</f>
        <v>50.2</v>
      </c>
      <c r="F748" s="110">
        <f t="shared" ref="F748:L748" si="225">SUM(F743:F747)</f>
        <v>6</v>
      </c>
      <c r="G748" s="110">
        <f>SUM(G743:G747)</f>
        <v>56.2</v>
      </c>
      <c r="H748" s="110">
        <f t="shared" si="225"/>
        <v>2.4</v>
      </c>
      <c r="I748" s="110">
        <f t="shared" si="225"/>
        <v>0.1</v>
      </c>
      <c r="J748" s="110">
        <f t="shared" si="225"/>
        <v>2.5</v>
      </c>
      <c r="K748" s="110">
        <f t="shared" si="225"/>
        <v>58.7</v>
      </c>
      <c r="L748" s="110">
        <f t="shared" si="225"/>
        <v>601.6</v>
      </c>
      <c r="M748" s="110">
        <f t="shared" ref="M748" si="226">SUM(M743:M747)</f>
        <v>558.6</v>
      </c>
      <c r="N748" s="110">
        <f t="shared" ref="N748" si="227">SUM(N743:N747)</f>
        <v>43</v>
      </c>
      <c r="O748" s="110">
        <f t="shared" ref="O748" si="228">SUM(O743:O747)</f>
        <v>601.6</v>
      </c>
      <c r="P748" s="110">
        <f t="shared" ref="P748" si="229">SUM(P743:P747)</f>
        <v>123.1</v>
      </c>
      <c r="Q748" s="110">
        <f t="shared" ref="Q748" si="230">SUM(Q743:Q747)</f>
        <v>478.5</v>
      </c>
      <c r="R748" s="170">
        <f t="shared" ref="R748:S748" si="231">SUM(R743:R747)</f>
        <v>122</v>
      </c>
      <c r="S748" s="170">
        <f t="shared" si="231"/>
        <v>100</v>
      </c>
    </row>
    <row r="749" spans="1:19" ht="18.75" customHeight="1">
      <c r="A749" s="1"/>
      <c r="B749" s="15" t="s">
        <v>49</v>
      </c>
      <c r="C749" s="24" t="s">
        <v>34</v>
      </c>
      <c r="D749" s="19"/>
      <c r="E749" s="122">
        <v>0.7</v>
      </c>
      <c r="F749" s="91"/>
      <c r="G749" s="90">
        <v>0.7</v>
      </c>
      <c r="H749" s="91">
        <v>0.3</v>
      </c>
      <c r="I749" s="90"/>
      <c r="J749" s="122">
        <v>0.3</v>
      </c>
      <c r="K749" s="122">
        <v>1</v>
      </c>
      <c r="L749" s="122">
        <v>1.2</v>
      </c>
      <c r="M749" s="91">
        <v>1.2</v>
      </c>
      <c r="N749" s="90"/>
      <c r="O749" s="122">
        <v>1.2</v>
      </c>
      <c r="P749" s="91"/>
      <c r="Q749" s="90">
        <v>1.2</v>
      </c>
      <c r="R749" s="164">
        <v>19</v>
      </c>
      <c r="S749" s="156">
        <v>4</v>
      </c>
    </row>
    <row r="750" spans="1:19" ht="18.75" customHeight="1">
      <c r="A750" s="1"/>
      <c r="B750" s="23"/>
      <c r="C750" s="24" t="s">
        <v>51</v>
      </c>
      <c r="D750" s="19"/>
      <c r="E750" s="122">
        <v>2</v>
      </c>
      <c r="F750" s="91">
        <v>0.5</v>
      </c>
      <c r="G750" s="90">
        <v>2.5</v>
      </c>
      <c r="H750" s="91">
        <v>1</v>
      </c>
      <c r="I750" s="90">
        <v>1.5</v>
      </c>
      <c r="J750" s="122">
        <v>2.5</v>
      </c>
      <c r="K750" s="122">
        <v>5</v>
      </c>
      <c r="L750" s="122">
        <v>0.46700000000000003</v>
      </c>
      <c r="M750" s="91">
        <v>0.46700000000000003</v>
      </c>
      <c r="N750" s="90"/>
      <c r="O750" s="122">
        <v>0.46700000000000003</v>
      </c>
      <c r="P750" s="91"/>
      <c r="Q750" s="90">
        <v>0.46700000000000003</v>
      </c>
      <c r="R750" s="164">
        <v>10</v>
      </c>
      <c r="S750" s="156">
        <v>2</v>
      </c>
    </row>
    <row r="751" spans="1:19" ht="18.75" customHeight="1">
      <c r="A751" s="1"/>
      <c r="B751" s="15"/>
      <c r="C751" s="24" t="s">
        <v>64</v>
      </c>
      <c r="D751" s="19"/>
      <c r="E751" s="122">
        <v>3</v>
      </c>
      <c r="F751" s="91">
        <v>2.6</v>
      </c>
      <c r="G751" s="90">
        <v>5.6</v>
      </c>
      <c r="H751" s="91">
        <v>0.1</v>
      </c>
      <c r="I751" s="90">
        <v>0</v>
      </c>
      <c r="J751" s="122">
        <v>0.1</v>
      </c>
      <c r="K751" s="122">
        <v>5.6999999999999993</v>
      </c>
      <c r="L751" s="122">
        <v>21.8</v>
      </c>
      <c r="M751" s="91">
        <v>21.4</v>
      </c>
      <c r="N751" s="90">
        <v>0.4</v>
      </c>
      <c r="O751" s="122">
        <v>21.8</v>
      </c>
      <c r="P751" s="91">
        <v>0.4</v>
      </c>
      <c r="Q751" s="90">
        <v>21.4</v>
      </c>
      <c r="R751" s="164">
        <v>45</v>
      </c>
      <c r="S751" s="156">
        <v>36</v>
      </c>
    </row>
    <row r="752" spans="1:19" ht="18.75" customHeight="1">
      <c r="A752" s="1"/>
      <c r="B752" s="17"/>
      <c r="C752" s="51" t="s">
        <v>53</v>
      </c>
      <c r="D752" s="34"/>
      <c r="E752" s="110">
        <f t="shared" ref="E752:S752" si="232">SUM(E749:E751)</f>
        <v>5.7</v>
      </c>
      <c r="F752" s="110">
        <f t="shared" si="232"/>
        <v>3.1</v>
      </c>
      <c r="G752" s="110">
        <f t="shared" si="232"/>
        <v>8.8000000000000007</v>
      </c>
      <c r="H752" s="110">
        <f t="shared" si="232"/>
        <v>1.4000000000000001</v>
      </c>
      <c r="I752" s="110">
        <f t="shared" si="232"/>
        <v>1.5</v>
      </c>
      <c r="J752" s="110">
        <f t="shared" si="232"/>
        <v>2.9</v>
      </c>
      <c r="K752" s="110">
        <f t="shared" si="232"/>
        <v>11.7</v>
      </c>
      <c r="L752" s="110">
        <f t="shared" si="232"/>
        <v>23.467000000000002</v>
      </c>
      <c r="M752" s="110">
        <f t="shared" si="232"/>
        <v>23.067</v>
      </c>
      <c r="N752" s="110">
        <f t="shared" si="232"/>
        <v>0.4</v>
      </c>
      <c r="O752" s="110">
        <f t="shared" si="232"/>
        <v>23.467000000000002</v>
      </c>
      <c r="P752" s="110">
        <f t="shared" si="232"/>
        <v>0.4</v>
      </c>
      <c r="Q752" s="110">
        <f t="shared" si="232"/>
        <v>23.067</v>
      </c>
      <c r="R752" s="170">
        <f t="shared" si="232"/>
        <v>74</v>
      </c>
      <c r="S752" s="170">
        <f t="shared" si="232"/>
        <v>42</v>
      </c>
    </row>
    <row r="753" spans="1:19" ht="18.75" customHeight="1">
      <c r="A753" s="1"/>
      <c r="B753" s="15" t="s">
        <v>52</v>
      </c>
      <c r="C753" s="24" t="s">
        <v>35</v>
      </c>
      <c r="D753" s="19"/>
      <c r="E753" s="122">
        <v>4.8</v>
      </c>
      <c r="F753" s="91">
        <v>2.2000000000000002</v>
      </c>
      <c r="G753" s="90">
        <v>7</v>
      </c>
      <c r="H753" s="91"/>
      <c r="I753" s="90"/>
      <c r="J753" s="122">
        <v>0</v>
      </c>
      <c r="K753" s="122">
        <v>7</v>
      </c>
      <c r="L753" s="122">
        <v>10.199999999999999</v>
      </c>
      <c r="M753" s="91">
        <v>0</v>
      </c>
      <c r="N753" s="90">
        <v>10.199999999999999</v>
      </c>
      <c r="O753" s="122">
        <v>10.199999999999999</v>
      </c>
      <c r="P753" s="91">
        <v>0</v>
      </c>
      <c r="Q753" s="90">
        <v>10.199999999999999</v>
      </c>
      <c r="R753" s="164">
        <v>47</v>
      </c>
      <c r="S753" s="156">
        <v>47</v>
      </c>
    </row>
    <row r="754" spans="1:19" ht="18.75" customHeight="1">
      <c r="A754" s="1"/>
      <c r="B754" s="15"/>
      <c r="C754" s="24" t="s">
        <v>36</v>
      </c>
      <c r="D754" s="19"/>
      <c r="E754" s="122">
        <v>31.5</v>
      </c>
      <c r="F754" s="91">
        <v>2</v>
      </c>
      <c r="G754" s="90">
        <v>33.5</v>
      </c>
      <c r="H754" s="91"/>
      <c r="I754" s="90"/>
      <c r="J754" s="122">
        <v>0</v>
      </c>
      <c r="K754" s="122">
        <v>33.5</v>
      </c>
      <c r="L754" s="122">
        <v>100</v>
      </c>
      <c r="M754" s="91">
        <v>7</v>
      </c>
      <c r="N754" s="90">
        <v>93</v>
      </c>
      <c r="O754" s="122">
        <v>100</v>
      </c>
      <c r="P754" s="91">
        <v>3</v>
      </c>
      <c r="Q754" s="90">
        <v>97</v>
      </c>
      <c r="R754" s="164">
        <v>120</v>
      </c>
      <c r="S754" s="156">
        <v>120</v>
      </c>
    </row>
    <row r="755" spans="1:19" ht="18.75" customHeight="1">
      <c r="A755" s="1"/>
      <c r="B755" s="17"/>
      <c r="C755" s="51" t="s">
        <v>53</v>
      </c>
      <c r="D755" s="34"/>
      <c r="E755" s="110">
        <f t="shared" ref="E755:S755" si="233">E753+E754</f>
        <v>36.299999999999997</v>
      </c>
      <c r="F755" s="110">
        <f t="shared" si="233"/>
        <v>4.2</v>
      </c>
      <c r="G755" s="110">
        <f t="shared" si="233"/>
        <v>40.5</v>
      </c>
      <c r="H755" s="110">
        <f t="shared" si="233"/>
        <v>0</v>
      </c>
      <c r="I755" s="110">
        <f t="shared" si="233"/>
        <v>0</v>
      </c>
      <c r="J755" s="110">
        <f t="shared" si="233"/>
        <v>0</v>
      </c>
      <c r="K755" s="110">
        <f t="shared" si="233"/>
        <v>40.5</v>
      </c>
      <c r="L755" s="110">
        <f t="shared" si="233"/>
        <v>110.2</v>
      </c>
      <c r="M755" s="110">
        <f t="shared" si="233"/>
        <v>7</v>
      </c>
      <c r="N755" s="110">
        <f t="shared" si="233"/>
        <v>103.2</v>
      </c>
      <c r="O755" s="110">
        <f t="shared" si="233"/>
        <v>110.2</v>
      </c>
      <c r="P755" s="110">
        <f t="shared" si="233"/>
        <v>3</v>
      </c>
      <c r="Q755" s="110">
        <f t="shared" si="233"/>
        <v>107.2</v>
      </c>
      <c r="R755" s="170">
        <f t="shared" si="233"/>
        <v>167</v>
      </c>
      <c r="S755" s="170">
        <f t="shared" si="233"/>
        <v>167</v>
      </c>
    </row>
    <row r="756" spans="1:19" ht="4.5" customHeight="1">
      <c r="A756" s="1"/>
      <c r="B756" s="24"/>
      <c r="C756" s="25"/>
      <c r="D756" s="25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155"/>
      <c r="S756" s="164"/>
    </row>
    <row r="757" spans="1:19" ht="18.75" customHeight="1">
      <c r="A757" s="1"/>
      <c r="B757" s="24"/>
      <c r="C757" s="25" t="s">
        <v>58</v>
      </c>
      <c r="D757" s="19"/>
      <c r="E757" s="90">
        <f t="shared" ref="E757:S757" si="234">E755+E752+E748+E742+E739</f>
        <v>115.5</v>
      </c>
      <c r="F757" s="90">
        <f t="shared" si="234"/>
        <v>17.3</v>
      </c>
      <c r="G757" s="90">
        <f t="shared" si="234"/>
        <v>132.79999999999998</v>
      </c>
      <c r="H757" s="90">
        <f t="shared" si="234"/>
        <v>4</v>
      </c>
      <c r="I757" s="90">
        <f t="shared" si="234"/>
        <v>1.6</v>
      </c>
      <c r="J757" s="90">
        <f t="shared" si="234"/>
        <v>5.6000000000000005</v>
      </c>
      <c r="K757" s="90">
        <f t="shared" si="234"/>
        <v>138.4</v>
      </c>
      <c r="L757" s="90">
        <f t="shared" si="234"/>
        <v>934.76700000000005</v>
      </c>
      <c r="M757" s="90">
        <f t="shared" si="234"/>
        <v>787.66700000000003</v>
      </c>
      <c r="N757" s="90">
        <f t="shared" si="234"/>
        <v>146.60000000000002</v>
      </c>
      <c r="O757" s="90">
        <f t="shared" si="234"/>
        <v>934.26700000000005</v>
      </c>
      <c r="P757" s="90">
        <f t="shared" si="234"/>
        <v>128.5</v>
      </c>
      <c r="Q757" s="90">
        <f t="shared" si="234"/>
        <v>805.76700000000005</v>
      </c>
      <c r="R757" s="156">
        <f t="shared" si="234"/>
        <v>445</v>
      </c>
      <c r="S757" s="156">
        <f t="shared" si="234"/>
        <v>391</v>
      </c>
    </row>
    <row r="758" spans="1:19" ht="19.5" customHeight="1">
      <c r="B758" s="10"/>
      <c r="C758" s="10"/>
      <c r="D758" s="10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98"/>
      <c r="S758" s="198"/>
    </row>
    <row r="759" spans="1:19" ht="19.5" customHeight="1">
      <c r="A759" s="1"/>
      <c r="B759" s="20"/>
      <c r="C759" s="26" t="s">
        <v>170</v>
      </c>
      <c r="D759" s="20"/>
      <c r="E759" s="81"/>
      <c r="F759" s="81"/>
      <c r="G759" s="81"/>
      <c r="H759" s="80"/>
      <c r="I759" s="81"/>
      <c r="J759" s="81"/>
      <c r="K759" s="80"/>
      <c r="L759" s="80"/>
      <c r="M759" s="81"/>
      <c r="N759" s="81"/>
      <c r="O759" s="81"/>
      <c r="P759" s="81"/>
      <c r="Q759" s="81"/>
      <c r="R759" s="159"/>
      <c r="S759" s="145" t="s">
        <v>0</v>
      </c>
    </row>
    <row r="760" spans="1:19" ht="19.5" customHeight="1">
      <c r="A760" s="1"/>
      <c r="B760" s="410" t="s">
        <v>72</v>
      </c>
      <c r="C760" s="411"/>
      <c r="D760" s="412"/>
      <c r="E760" s="416" t="s">
        <v>57</v>
      </c>
      <c r="F760" s="417"/>
      <c r="G760" s="418"/>
      <c r="H760" s="416" t="s">
        <v>56</v>
      </c>
      <c r="I760" s="417"/>
      <c r="J760" s="418"/>
      <c r="K760" s="83" t="s">
        <v>1</v>
      </c>
      <c r="L760" s="83" t="s">
        <v>2</v>
      </c>
      <c r="M760" s="416" t="s">
        <v>74</v>
      </c>
      <c r="N760" s="417"/>
      <c r="O760" s="418"/>
      <c r="P760" s="416" t="s">
        <v>75</v>
      </c>
      <c r="Q760" s="418"/>
      <c r="R760" s="423" t="s">
        <v>65</v>
      </c>
      <c r="S760" s="424"/>
    </row>
    <row r="761" spans="1:19" ht="19.5" customHeight="1">
      <c r="A761" s="1"/>
      <c r="B761" s="413"/>
      <c r="C761" s="414"/>
      <c r="D761" s="415"/>
      <c r="E761" s="84" t="s">
        <v>4</v>
      </c>
      <c r="F761" s="84" t="s">
        <v>5</v>
      </c>
      <c r="G761" s="84" t="s">
        <v>6</v>
      </c>
      <c r="H761" s="84" t="s">
        <v>7</v>
      </c>
      <c r="I761" s="84" t="s">
        <v>8</v>
      </c>
      <c r="J761" s="84" t="s">
        <v>9</v>
      </c>
      <c r="K761" s="85" t="s">
        <v>3</v>
      </c>
      <c r="L761" s="86" t="s">
        <v>3</v>
      </c>
      <c r="M761" s="84" t="s">
        <v>10</v>
      </c>
      <c r="N761" s="84" t="s">
        <v>11</v>
      </c>
      <c r="O761" s="84" t="s">
        <v>3</v>
      </c>
      <c r="P761" s="84" t="s">
        <v>12</v>
      </c>
      <c r="Q761" s="84" t="s">
        <v>13</v>
      </c>
      <c r="R761" s="146"/>
      <c r="S761" s="147" t="s">
        <v>73</v>
      </c>
    </row>
    <row r="762" spans="1:19" ht="19.5" customHeight="1">
      <c r="A762" s="1"/>
      <c r="B762" s="22" t="s">
        <v>43</v>
      </c>
      <c r="C762" s="15" t="s">
        <v>21</v>
      </c>
      <c r="D762" s="19"/>
      <c r="E762" s="106">
        <v>2.11</v>
      </c>
      <c r="F762" s="106">
        <v>0.2</v>
      </c>
      <c r="G762" s="90">
        <v>2.31</v>
      </c>
      <c r="H762" s="106">
        <v>0</v>
      </c>
      <c r="I762" s="106">
        <v>0</v>
      </c>
      <c r="J762" s="90">
        <v>0</v>
      </c>
      <c r="K762" s="90">
        <v>2.31</v>
      </c>
      <c r="L762" s="106">
        <v>31</v>
      </c>
      <c r="M762" s="106">
        <v>24.9</v>
      </c>
      <c r="N762" s="106">
        <v>0</v>
      </c>
      <c r="O762" s="90">
        <v>24.9</v>
      </c>
      <c r="P762" s="106">
        <v>24.9</v>
      </c>
      <c r="Q762" s="106">
        <v>0</v>
      </c>
      <c r="R762" s="160">
        <v>18</v>
      </c>
      <c r="S762" s="160">
        <v>18</v>
      </c>
    </row>
    <row r="763" spans="1:19" ht="19.5" customHeight="1">
      <c r="A763" s="1"/>
      <c r="B763" s="15" t="s">
        <v>66</v>
      </c>
      <c r="C763" s="51"/>
      <c r="D763" s="34"/>
      <c r="E763" s="89">
        <f t="shared" ref="E763:S763" si="235">E762</f>
        <v>2.11</v>
      </c>
      <c r="F763" s="89">
        <f t="shared" si="235"/>
        <v>0.2</v>
      </c>
      <c r="G763" s="89">
        <f t="shared" si="235"/>
        <v>2.31</v>
      </c>
      <c r="H763" s="89">
        <f t="shared" si="235"/>
        <v>0</v>
      </c>
      <c r="I763" s="89">
        <f t="shared" si="235"/>
        <v>0</v>
      </c>
      <c r="J763" s="89">
        <f t="shared" si="235"/>
        <v>0</v>
      </c>
      <c r="K763" s="89">
        <f t="shared" si="235"/>
        <v>2.31</v>
      </c>
      <c r="L763" s="89">
        <f t="shared" si="235"/>
        <v>31</v>
      </c>
      <c r="M763" s="89">
        <f t="shared" si="235"/>
        <v>24.9</v>
      </c>
      <c r="N763" s="89">
        <f t="shared" si="235"/>
        <v>0</v>
      </c>
      <c r="O763" s="89">
        <f t="shared" si="235"/>
        <v>24.9</v>
      </c>
      <c r="P763" s="89">
        <f t="shared" si="235"/>
        <v>24.9</v>
      </c>
      <c r="Q763" s="89">
        <f t="shared" si="235"/>
        <v>0</v>
      </c>
      <c r="R763" s="157">
        <f t="shared" si="235"/>
        <v>18</v>
      </c>
      <c r="S763" s="157">
        <f t="shared" si="235"/>
        <v>18</v>
      </c>
    </row>
    <row r="764" spans="1:19" ht="19.5" customHeight="1">
      <c r="A764" s="1"/>
      <c r="B764" s="22" t="s">
        <v>46</v>
      </c>
      <c r="C764" s="15" t="s">
        <v>39</v>
      </c>
      <c r="D764" s="16"/>
      <c r="E764" s="333">
        <v>0.2</v>
      </c>
      <c r="F764" s="333"/>
      <c r="G764" s="108">
        <v>0.2</v>
      </c>
      <c r="H764" s="333"/>
      <c r="I764" s="333"/>
      <c r="J764" s="108">
        <v>0</v>
      </c>
      <c r="K764" s="108">
        <v>0.2</v>
      </c>
      <c r="L764" s="333">
        <v>0.7</v>
      </c>
      <c r="M764" s="333">
        <v>0.7</v>
      </c>
      <c r="N764" s="333"/>
      <c r="O764" s="108">
        <v>0.7</v>
      </c>
      <c r="P764" s="333">
        <v>0.7</v>
      </c>
      <c r="Q764" s="333"/>
      <c r="R764" s="266">
        <v>1</v>
      </c>
      <c r="S764" s="266">
        <v>1</v>
      </c>
    </row>
    <row r="765" spans="1:19" ht="19.5" customHeight="1">
      <c r="A765" s="1"/>
      <c r="B765" s="15" t="s">
        <v>66</v>
      </c>
      <c r="C765" s="35"/>
      <c r="D765" s="34"/>
      <c r="E765" s="89">
        <f t="shared" ref="E765:S765" si="236">E764</f>
        <v>0.2</v>
      </c>
      <c r="F765" s="89">
        <f t="shared" si="236"/>
        <v>0</v>
      </c>
      <c r="G765" s="89">
        <f t="shared" si="236"/>
        <v>0.2</v>
      </c>
      <c r="H765" s="89">
        <f t="shared" si="236"/>
        <v>0</v>
      </c>
      <c r="I765" s="89">
        <f t="shared" si="236"/>
        <v>0</v>
      </c>
      <c r="J765" s="89">
        <f t="shared" si="236"/>
        <v>0</v>
      </c>
      <c r="K765" s="89">
        <f t="shared" si="236"/>
        <v>0.2</v>
      </c>
      <c r="L765" s="89">
        <f t="shared" si="236"/>
        <v>0.7</v>
      </c>
      <c r="M765" s="89">
        <f t="shared" si="236"/>
        <v>0.7</v>
      </c>
      <c r="N765" s="89">
        <f t="shared" si="236"/>
        <v>0</v>
      </c>
      <c r="O765" s="89">
        <f t="shared" si="236"/>
        <v>0.7</v>
      </c>
      <c r="P765" s="89">
        <f t="shared" si="236"/>
        <v>0.7</v>
      </c>
      <c r="Q765" s="89">
        <f t="shared" si="236"/>
        <v>0</v>
      </c>
      <c r="R765" s="157">
        <f t="shared" si="236"/>
        <v>1</v>
      </c>
      <c r="S765" s="157">
        <f t="shared" si="236"/>
        <v>1</v>
      </c>
    </row>
    <row r="766" spans="1:19" ht="7.5" customHeight="1">
      <c r="A766" s="1"/>
      <c r="B766" s="24"/>
      <c r="C766" s="25"/>
      <c r="D766" s="25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155"/>
      <c r="S766" s="164"/>
    </row>
    <row r="767" spans="1:19" ht="19.5" customHeight="1">
      <c r="A767" s="1"/>
      <c r="B767" s="17"/>
      <c r="C767" s="20" t="s">
        <v>37</v>
      </c>
      <c r="D767" s="16"/>
      <c r="E767" s="111">
        <f t="shared" ref="E767:S767" si="237">E763+E765</f>
        <v>2.31</v>
      </c>
      <c r="F767" s="111">
        <f t="shared" si="237"/>
        <v>0.2</v>
      </c>
      <c r="G767" s="111">
        <f t="shared" si="237"/>
        <v>2.5100000000000002</v>
      </c>
      <c r="H767" s="111">
        <f t="shared" si="237"/>
        <v>0</v>
      </c>
      <c r="I767" s="111">
        <f t="shared" si="237"/>
        <v>0</v>
      </c>
      <c r="J767" s="111">
        <f t="shared" si="237"/>
        <v>0</v>
      </c>
      <c r="K767" s="111">
        <f t="shared" si="237"/>
        <v>2.5100000000000002</v>
      </c>
      <c r="L767" s="111">
        <f t="shared" si="237"/>
        <v>31.7</v>
      </c>
      <c r="M767" s="111">
        <f t="shared" si="237"/>
        <v>25.599999999999998</v>
      </c>
      <c r="N767" s="111">
        <f t="shared" si="237"/>
        <v>0</v>
      </c>
      <c r="O767" s="111">
        <f t="shared" si="237"/>
        <v>25.599999999999998</v>
      </c>
      <c r="P767" s="111">
        <f t="shared" si="237"/>
        <v>25.599999999999998</v>
      </c>
      <c r="Q767" s="111">
        <f t="shared" si="237"/>
        <v>0</v>
      </c>
      <c r="R767" s="171">
        <f t="shared" si="237"/>
        <v>19</v>
      </c>
      <c r="S767" s="171">
        <f t="shared" si="237"/>
        <v>19</v>
      </c>
    </row>
    <row r="768" spans="1:19" ht="19.5" customHeight="1">
      <c r="A768" s="1"/>
      <c r="B768" s="20"/>
      <c r="C768" s="26" t="s">
        <v>171</v>
      </c>
      <c r="D768" s="20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159"/>
      <c r="S768" s="145" t="s">
        <v>0</v>
      </c>
    </row>
    <row r="769" spans="1:19" ht="19.5" customHeight="1">
      <c r="A769" s="1"/>
      <c r="B769" s="410" t="s">
        <v>72</v>
      </c>
      <c r="C769" s="411"/>
      <c r="D769" s="412"/>
      <c r="E769" s="416" t="s">
        <v>95</v>
      </c>
      <c r="F769" s="417"/>
      <c r="G769" s="418"/>
      <c r="H769" s="416" t="s">
        <v>94</v>
      </c>
      <c r="I769" s="417"/>
      <c r="J769" s="418"/>
      <c r="K769" s="83" t="s">
        <v>1</v>
      </c>
      <c r="L769" s="83" t="s">
        <v>2</v>
      </c>
      <c r="M769" s="416" t="s">
        <v>93</v>
      </c>
      <c r="N769" s="417"/>
      <c r="O769" s="418"/>
      <c r="P769" s="416" t="s">
        <v>92</v>
      </c>
      <c r="Q769" s="418"/>
      <c r="R769" s="423" t="s">
        <v>65</v>
      </c>
      <c r="S769" s="424"/>
    </row>
    <row r="770" spans="1:19" ht="19.5" customHeight="1">
      <c r="A770" s="1"/>
      <c r="B770" s="413"/>
      <c r="C770" s="414"/>
      <c r="D770" s="415"/>
      <c r="E770" s="84" t="s">
        <v>4</v>
      </c>
      <c r="F770" s="84" t="s">
        <v>5</v>
      </c>
      <c r="G770" s="84" t="s">
        <v>6</v>
      </c>
      <c r="H770" s="84" t="s">
        <v>7</v>
      </c>
      <c r="I770" s="84" t="s">
        <v>8</v>
      </c>
      <c r="J770" s="84" t="s">
        <v>9</v>
      </c>
      <c r="K770" s="85" t="s">
        <v>3</v>
      </c>
      <c r="L770" s="86" t="s">
        <v>3</v>
      </c>
      <c r="M770" s="84" t="s">
        <v>10</v>
      </c>
      <c r="N770" s="84" t="s">
        <v>11</v>
      </c>
      <c r="O770" s="84" t="s">
        <v>3</v>
      </c>
      <c r="P770" s="84" t="s">
        <v>12</v>
      </c>
      <c r="Q770" s="84" t="s">
        <v>13</v>
      </c>
      <c r="R770" s="146"/>
      <c r="S770" s="147" t="s">
        <v>73</v>
      </c>
    </row>
    <row r="771" spans="1:19" ht="19.5" customHeight="1">
      <c r="A771" s="1"/>
      <c r="B771" s="23" t="s">
        <v>42</v>
      </c>
      <c r="C771" s="24" t="s">
        <v>18</v>
      </c>
      <c r="D771" s="19"/>
      <c r="E771" s="106">
        <v>2.6</v>
      </c>
      <c r="F771" s="106">
        <v>0.3</v>
      </c>
      <c r="G771" s="90">
        <v>2.9</v>
      </c>
      <c r="H771" s="106">
        <v>0</v>
      </c>
      <c r="I771" s="106">
        <v>0</v>
      </c>
      <c r="J771" s="90">
        <v>0</v>
      </c>
      <c r="K771" s="90">
        <v>2.9</v>
      </c>
      <c r="L771" s="106">
        <v>40</v>
      </c>
      <c r="M771" s="106">
        <v>38</v>
      </c>
      <c r="N771" s="106">
        <v>2</v>
      </c>
      <c r="O771" s="90">
        <v>40</v>
      </c>
      <c r="P771" s="106">
        <v>40</v>
      </c>
      <c r="Q771" s="106">
        <v>0</v>
      </c>
      <c r="R771" s="160">
        <v>8</v>
      </c>
      <c r="S771" s="160">
        <v>8</v>
      </c>
    </row>
    <row r="772" spans="1:19" ht="19.5" customHeight="1">
      <c r="A772" s="1"/>
      <c r="B772" s="23"/>
      <c r="C772" s="24" t="s">
        <v>20</v>
      </c>
      <c r="D772" s="19"/>
      <c r="E772" s="106"/>
      <c r="F772" s="106"/>
      <c r="G772" s="90">
        <v>0</v>
      </c>
      <c r="H772" s="106">
        <v>0.2</v>
      </c>
      <c r="I772" s="106"/>
      <c r="J772" s="90">
        <v>0.2</v>
      </c>
      <c r="K772" s="90">
        <v>0.2</v>
      </c>
      <c r="L772" s="106">
        <v>2</v>
      </c>
      <c r="M772" s="106">
        <v>1.5</v>
      </c>
      <c r="N772" s="106"/>
      <c r="O772" s="90">
        <v>1.5</v>
      </c>
      <c r="P772" s="106">
        <v>1.5</v>
      </c>
      <c r="Q772" s="106"/>
      <c r="R772" s="160"/>
      <c r="S772" s="160">
        <v>4</v>
      </c>
    </row>
    <row r="773" spans="1:19" ht="19.5" customHeight="1">
      <c r="A773" s="1"/>
      <c r="B773" s="17"/>
      <c r="C773" s="51" t="s">
        <v>53</v>
      </c>
      <c r="D773" s="34"/>
      <c r="E773" s="110">
        <f t="shared" ref="E773:S773" si="238">E771+E772</f>
        <v>2.6</v>
      </c>
      <c r="F773" s="110">
        <f t="shared" si="238"/>
        <v>0.3</v>
      </c>
      <c r="G773" s="110">
        <f t="shared" si="238"/>
        <v>2.9</v>
      </c>
      <c r="H773" s="110">
        <f t="shared" si="238"/>
        <v>0.2</v>
      </c>
      <c r="I773" s="110">
        <f t="shared" si="238"/>
        <v>0</v>
      </c>
      <c r="J773" s="110">
        <f t="shared" si="238"/>
        <v>0.2</v>
      </c>
      <c r="K773" s="110">
        <f t="shared" si="238"/>
        <v>3.1</v>
      </c>
      <c r="L773" s="110">
        <f t="shared" si="238"/>
        <v>42</v>
      </c>
      <c r="M773" s="110">
        <f t="shared" si="238"/>
        <v>39.5</v>
      </c>
      <c r="N773" s="110">
        <f t="shared" si="238"/>
        <v>2</v>
      </c>
      <c r="O773" s="110">
        <f t="shared" si="238"/>
        <v>41.5</v>
      </c>
      <c r="P773" s="110">
        <f t="shared" si="238"/>
        <v>41.5</v>
      </c>
      <c r="Q773" s="110">
        <f t="shared" si="238"/>
        <v>0</v>
      </c>
      <c r="R773" s="170">
        <f t="shared" si="238"/>
        <v>8</v>
      </c>
      <c r="S773" s="170">
        <f t="shared" si="238"/>
        <v>12</v>
      </c>
    </row>
    <row r="774" spans="1:19" ht="19.5" customHeight="1">
      <c r="A774" s="1"/>
      <c r="B774" s="22" t="s">
        <v>43</v>
      </c>
      <c r="C774" s="24" t="s">
        <v>21</v>
      </c>
      <c r="D774" s="19"/>
      <c r="E774" s="106">
        <v>6.16</v>
      </c>
      <c r="F774" s="106">
        <v>2.8</v>
      </c>
      <c r="G774" s="90">
        <v>8.9600000000000009</v>
      </c>
      <c r="H774" s="106">
        <v>0</v>
      </c>
      <c r="I774" s="106">
        <v>0</v>
      </c>
      <c r="J774" s="90">
        <v>0</v>
      </c>
      <c r="K774" s="90">
        <v>8.9600000000000009</v>
      </c>
      <c r="L774" s="106">
        <v>80.3</v>
      </c>
      <c r="M774" s="106">
        <v>43.4</v>
      </c>
      <c r="N774" s="106">
        <v>29.2</v>
      </c>
      <c r="O774" s="90">
        <v>72.599999999999994</v>
      </c>
      <c r="P774" s="106">
        <v>72.599999999999994</v>
      </c>
      <c r="Q774" s="106">
        <v>0</v>
      </c>
      <c r="R774" s="160">
        <v>62</v>
      </c>
      <c r="S774" s="160">
        <v>62</v>
      </c>
    </row>
    <row r="775" spans="1:19" ht="19.5" customHeight="1">
      <c r="B775" s="17"/>
      <c r="C775" s="51" t="s">
        <v>53</v>
      </c>
      <c r="D775" s="34"/>
      <c r="E775" s="110">
        <f t="shared" ref="E775:S775" si="239">E774</f>
        <v>6.16</v>
      </c>
      <c r="F775" s="110">
        <f t="shared" si="239"/>
        <v>2.8</v>
      </c>
      <c r="G775" s="110">
        <f t="shared" si="239"/>
        <v>8.9600000000000009</v>
      </c>
      <c r="H775" s="110">
        <f t="shared" si="239"/>
        <v>0</v>
      </c>
      <c r="I775" s="110">
        <f t="shared" si="239"/>
        <v>0</v>
      </c>
      <c r="J775" s="110">
        <f t="shared" si="239"/>
        <v>0</v>
      </c>
      <c r="K775" s="110">
        <f t="shared" si="239"/>
        <v>8.9600000000000009</v>
      </c>
      <c r="L775" s="110">
        <f t="shared" si="239"/>
        <v>80.3</v>
      </c>
      <c r="M775" s="110">
        <f t="shared" si="239"/>
        <v>43.4</v>
      </c>
      <c r="N775" s="110">
        <f t="shared" si="239"/>
        <v>29.2</v>
      </c>
      <c r="O775" s="110">
        <f t="shared" si="239"/>
        <v>72.599999999999994</v>
      </c>
      <c r="P775" s="110">
        <f t="shared" si="239"/>
        <v>72.599999999999994</v>
      </c>
      <c r="Q775" s="110">
        <f t="shared" si="239"/>
        <v>0</v>
      </c>
      <c r="R775" s="170">
        <f t="shared" si="239"/>
        <v>62</v>
      </c>
      <c r="S775" s="170">
        <f t="shared" si="239"/>
        <v>62</v>
      </c>
    </row>
    <row r="776" spans="1:19" ht="19.5" customHeight="1">
      <c r="A776" s="1"/>
      <c r="B776" s="22" t="s">
        <v>46</v>
      </c>
      <c r="C776" s="25" t="s">
        <v>31</v>
      </c>
      <c r="D776" s="19"/>
      <c r="E776" s="106">
        <v>0.4</v>
      </c>
      <c r="F776" s="106"/>
      <c r="G776" s="90">
        <v>0.4</v>
      </c>
      <c r="H776" s="106"/>
      <c r="I776" s="106"/>
      <c r="J776" s="90">
        <v>0</v>
      </c>
      <c r="K776" s="90">
        <v>0.4</v>
      </c>
      <c r="L776" s="106">
        <v>10</v>
      </c>
      <c r="M776" s="106">
        <v>10</v>
      </c>
      <c r="N776" s="106"/>
      <c r="O776" s="90">
        <v>10</v>
      </c>
      <c r="P776" s="106">
        <v>10</v>
      </c>
      <c r="Q776" s="106"/>
      <c r="R776" s="160">
        <v>1</v>
      </c>
      <c r="S776" s="160">
        <v>1</v>
      </c>
    </row>
    <row r="777" spans="1:19" ht="19.5" customHeight="1">
      <c r="A777" s="1"/>
      <c r="B777" s="23"/>
      <c r="C777" s="25" t="s">
        <v>39</v>
      </c>
      <c r="D777" s="27"/>
      <c r="E777" s="336">
        <v>0.2</v>
      </c>
      <c r="F777" s="337"/>
      <c r="G777" s="108">
        <v>0.2</v>
      </c>
      <c r="H777" s="337"/>
      <c r="I777" s="333"/>
      <c r="J777" s="338">
        <v>0</v>
      </c>
      <c r="K777" s="338">
        <v>0.2</v>
      </c>
      <c r="L777" s="336">
        <v>0.7</v>
      </c>
      <c r="M777" s="337">
        <v>0.7</v>
      </c>
      <c r="N777" s="333"/>
      <c r="O777" s="338">
        <v>0.7</v>
      </c>
      <c r="P777" s="337">
        <v>0.7</v>
      </c>
      <c r="Q777" s="333"/>
      <c r="R777" s="339">
        <v>1</v>
      </c>
      <c r="S777" s="266">
        <v>1</v>
      </c>
    </row>
    <row r="778" spans="1:19" ht="19.5" customHeight="1">
      <c r="A778" s="1"/>
      <c r="B778" s="15"/>
      <c r="C778" s="51" t="s">
        <v>53</v>
      </c>
      <c r="D778" s="38"/>
      <c r="E778" s="117">
        <f t="shared" ref="E778:S778" si="240">E776+E777</f>
        <v>0.60000000000000009</v>
      </c>
      <c r="F778" s="117">
        <f t="shared" si="240"/>
        <v>0</v>
      </c>
      <c r="G778" s="117">
        <f t="shared" si="240"/>
        <v>0.60000000000000009</v>
      </c>
      <c r="H778" s="117">
        <f t="shared" si="240"/>
        <v>0</v>
      </c>
      <c r="I778" s="117">
        <f t="shared" si="240"/>
        <v>0</v>
      </c>
      <c r="J778" s="117">
        <f t="shared" si="240"/>
        <v>0</v>
      </c>
      <c r="K778" s="117">
        <f t="shared" si="240"/>
        <v>0.60000000000000009</v>
      </c>
      <c r="L778" s="117">
        <f t="shared" si="240"/>
        <v>10.7</v>
      </c>
      <c r="M778" s="117">
        <f t="shared" si="240"/>
        <v>10.7</v>
      </c>
      <c r="N778" s="117">
        <f t="shared" si="240"/>
        <v>0</v>
      </c>
      <c r="O778" s="117">
        <f t="shared" si="240"/>
        <v>10.7</v>
      </c>
      <c r="P778" s="117">
        <f t="shared" si="240"/>
        <v>10.7</v>
      </c>
      <c r="Q778" s="117">
        <f t="shared" si="240"/>
        <v>0</v>
      </c>
      <c r="R778" s="174">
        <f t="shared" si="240"/>
        <v>2</v>
      </c>
      <c r="S778" s="174">
        <f t="shared" si="240"/>
        <v>2</v>
      </c>
    </row>
    <row r="779" spans="1:19" ht="19.5" customHeight="1">
      <c r="A779" s="1"/>
      <c r="B779" s="22" t="s">
        <v>49</v>
      </c>
      <c r="C779" s="24" t="s">
        <v>149</v>
      </c>
      <c r="D779" s="19"/>
      <c r="E779" s="106">
        <v>0.1</v>
      </c>
      <c r="F779" s="106"/>
      <c r="G779" s="90">
        <v>0.1</v>
      </c>
      <c r="H779" s="106">
        <v>0.1</v>
      </c>
      <c r="I779" s="106"/>
      <c r="J779" s="90">
        <v>0.1</v>
      </c>
      <c r="K779" s="90">
        <v>0.2</v>
      </c>
      <c r="L779" s="106">
        <v>0.3</v>
      </c>
      <c r="M779" s="106">
        <v>0.3</v>
      </c>
      <c r="N779" s="106"/>
      <c r="O779" s="90">
        <v>0.3</v>
      </c>
      <c r="P779" s="106">
        <v>0.3</v>
      </c>
      <c r="Q779" s="106"/>
      <c r="R779" s="160">
        <v>2</v>
      </c>
      <c r="S779" s="160">
        <v>1</v>
      </c>
    </row>
    <row r="780" spans="1:19" ht="19.5" customHeight="1">
      <c r="B780" s="17"/>
      <c r="C780" s="51" t="s">
        <v>53</v>
      </c>
      <c r="D780" s="34"/>
      <c r="E780" s="110">
        <f t="shared" ref="E780:S780" si="241">E779</f>
        <v>0.1</v>
      </c>
      <c r="F780" s="110">
        <f t="shared" si="241"/>
        <v>0</v>
      </c>
      <c r="G780" s="110">
        <f t="shared" si="241"/>
        <v>0.1</v>
      </c>
      <c r="H780" s="110">
        <f t="shared" si="241"/>
        <v>0.1</v>
      </c>
      <c r="I780" s="110">
        <f t="shared" si="241"/>
        <v>0</v>
      </c>
      <c r="J780" s="110">
        <f t="shared" si="241"/>
        <v>0.1</v>
      </c>
      <c r="K780" s="110">
        <f t="shared" si="241"/>
        <v>0.2</v>
      </c>
      <c r="L780" s="110">
        <f t="shared" si="241"/>
        <v>0.3</v>
      </c>
      <c r="M780" s="110">
        <f t="shared" si="241"/>
        <v>0.3</v>
      </c>
      <c r="N780" s="110">
        <f t="shared" si="241"/>
        <v>0</v>
      </c>
      <c r="O780" s="110">
        <f t="shared" si="241"/>
        <v>0.3</v>
      </c>
      <c r="P780" s="110">
        <f t="shared" si="241"/>
        <v>0.3</v>
      </c>
      <c r="Q780" s="110">
        <f t="shared" si="241"/>
        <v>0</v>
      </c>
      <c r="R780" s="170">
        <f t="shared" si="241"/>
        <v>2</v>
      </c>
      <c r="S780" s="170">
        <f t="shared" si="241"/>
        <v>1</v>
      </c>
    </row>
    <row r="781" spans="1:19" ht="7.5" customHeight="1">
      <c r="A781" s="1"/>
      <c r="B781" s="24"/>
      <c r="C781" s="25"/>
      <c r="D781" s="25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155"/>
      <c r="S781" s="164"/>
    </row>
    <row r="782" spans="1:19" ht="19.5" customHeight="1">
      <c r="A782" s="1"/>
      <c r="B782" s="24"/>
      <c r="C782" s="25" t="s">
        <v>58</v>
      </c>
      <c r="D782" s="19"/>
      <c r="E782" s="111">
        <f>E778+E775+E773+E780</f>
        <v>9.4599999999999991</v>
      </c>
      <c r="F782" s="111">
        <f t="shared" ref="F782:S782" si="242">F778+F775+F773+F780</f>
        <v>3.0999999999999996</v>
      </c>
      <c r="G782" s="111">
        <f t="shared" si="242"/>
        <v>12.56</v>
      </c>
      <c r="H782" s="111">
        <f t="shared" si="242"/>
        <v>0.30000000000000004</v>
      </c>
      <c r="I782" s="111">
        <f t="shared" si="242"/>
        <v>0</v>
      </c>
      <c r="J782" s="111">
        <f t="shared" si="242"/>
        <v>0.30000000000000004</v>
      </c>
      <c r="K782" s="111">
        <f t="shared" si="242"/>
        <v>12.86</v>
      </c>
      <c r="L782" s="111">
        <f t="shared" si="242"/>
        <v>133.30000000000001</v>
      </c>
      <c r="M782" s="111">
        <f t="shared" si="242"/>
        <v>93.899999999999991</v>
      </c>
      <c r="N782" s="111">
        <f t="shared" si="242"/>
        <v>31.2</v>
      </c>
      <c r="O782" s="111">
        <f t="shared" si="242"/>
        <v>125.1</v>
      </c>
      <c r="P782" s="111">
        <f t="shared" si="242"/>
        <v>125.1</v>
      </c>
      <c r="Q782" s="111">
        <f t="shared" si="242"/>
        <v>0</v>
      </c>
      <c r="R782" s="171">
        <f t="shared" si="242"/>
        <v>74</v>
      </c>
      <c r="S782" s="171">
        <f t="shared" si="242"/>
        <v>77</v>
      </c>
    </row>
    <row r="783" spans="1:19" ht="19.5" customHeight="1">
      <c r="A783" s="1"/>
      <c r="B783" s="13"/>
      <c r="C783" s="14" t="s">
        <v>172</v>
      </c>
      <c r="D783" s="13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144"/>
      <c r="S783" s="145" t="s">
        <v>0</v>
      </c>
    </row>
    <row r="784" spans="1:19" ht="19.5" customHeight="1">
      <c r="A784" s="1"/>
      <c r="B784" s="410" t="s">
        <v>72</v>
      </c>
      <c r="C784" s="411"/>
      <c r="D784" s="412"/>
      <c r="E784" s="416" t="s">
        <v>95</v>
      </c>
      <c r="F784" s="417"/>
      <c r="G784" s="418"/>
      <c r="H784" s="416" t="s">
        <v>94</v>
      </c>
      <c r="I784" s="417"/>
      <c r="J784" s="418"/>
      <c r="K784" s="83" t="s">
        <v>1</v>
      </c>
      <c r="L784" s="83" t="s">
        <v>2</v>
      </c>
      <c r="M784" s="416" t="s">
        <v>93</v>
      </c>
      <c r="N784" s="417"/>
      <c r="O784" s="418"/>
      <c r="P784" s="416" t="s">
        <v>92</v>
      </c>
      <c r="Q784" s="418"/>
      <c r="R784" s="423" t="s">
        <v>65</v>
      </c>
      <c r="S784" s="424"/>
    </row>
    <row r="785" spans="1:19" ht="19.5" customHeight="1">
      <c r="A785" s="1"/>
      <c r="B785" s="413"/>
      <c r="C785" s="414"/>
      <c r="D785" s="415"/>
      <c r="E785" s="84" t="s">
        <v>4</v>
      </c>
      <c r="F785" s="84" t="s">
        <v>5</v>
      </c>
      <c r="G785" s="84" t="s">
        <v>6</v>
      </c>
      <c r="H785" s="84" t="s">
        <v>7</v>
      </c>
      <c r="I785" s="84" t="s">
        <v>8</v>
      </c>
      <c r="J785" s="84" t="s">
        <v>9</v>
      </c>
      <c r="K785" s="85" t="s">
        <v>3</v>
      </c>
      <c r="L785" s="86" t="s">
        <v>3</v>
      </c>
      <c r="M785" s="84" t="s">
        <v>10</v>
      </c>
      <c r="N785" s="84" t="s">
        <v>11</v>
      </c>
      <c r="O785" s="84" t="s">
        <v>3</v>
      </c>
      <c r="P785" s="84" t="s">
        <v>12</v>
      </c>
      <c r="Q785" s="84" t="s">
        <v>13</v>
      </c>
      <c r="R785" s="146"/>
      <c r="S785" s="147" t="s">
        <v>73</v>
      </c>
    </row>
    <row r="786" spans="1:19" ht="19.5" customHeight="1">
      <c r="A786" s="1"/>
      <c r="B786" s="22" t="s">
        <v>42</v>
      </c>
      <c r="C786" s="24" t="s">
        <v>18</v>
      </c>
      <c r="D786" s="19"/>
      <c r="E786" s="90">
        <v>0.1</v>
      </c>
      <c r="F786" s="90">
        <v>0</v>
      </c>
      <c r="G786" s="90">
        <v>0.1</v>
      </c>
      <c r="H786" s="90">
        <v>0</v>
      </c>
      <c r="I786" s="90">
        <v>0</v>
      </c>
      <c r="J786" s="90">
        <v>0</v>
      </c>
      <c r="K786" s="90">
        <v>0.1</v>
      </c>
      <c r="L786" s="90">
        <v>2.4</v>
      </c>
      <c r="M786" s="90">
        <v>2.2000000000000002</v>
      </c>
      <c r="N786" s="90">
        <v>0</v>
      </c>
      <c r="O786" s="90">
        <v>2.2000000000000002</v>
      </c>
      <c r="P786" s="90">
        <v>2.2000000000000002</v>
      </c>
      <c r="Q786" s="90">
        <v>0</v>
      </c>
      <c r="R786" s="156">
        <v>1</v>
      </c>
      <c r="S786" s="156">
        <v>1</v>
      </c>
    </row>
    <row r="787" spans="1:19" ht="19.5" customHeight="1">
      <c r="A787" s="1"/>
      <c r="B787" s="17"/>
      <c r="C787" s="62" t="s">
        <v>53</v>
      </c>
      <c r="D787" s="61"/>
      <c r="E787" s="110">
        <f t="shared" ref="E787:S787" si="243">E786</f>
        <v>0.1</v>
      </c>
      <c r="F787" s="110">
        <f t="shared" si="243"/>
        <v>0</v>
      </c>
      <c r="G787" s="110">
        <f t="shared" si="243"/>
        <v>0.1</v>
      </c>
      <c r="H787" s="110">
        <f t="shared" si="243"/>
        <v>0</v>
      </c>
      <c r="I787" s="110">
        <f t="shared" si="243"/>
        <v>0</v>
      </c>
      <c r="J787" s="110">
        <f t="shared" si="243"/>
        <v>0</v>
      </c>
      <c r="K787" s="110">
        <f t="shared" si="243"/>
        <v>0.1</v>
      </c>
      <c r="L787" s="110">
        <f t="shared" si="243"/>
        <v>2.4</v>
      </c>
      <c r="M787" s="110">
        <f t="shared" si="243"/>
        <v>2.2000000000000002</v>
      </c>
      <c r="N787" s="110">
        <f t="shared" si="243"/>
        <v>0</v>
      </c>
      <c r="O787" s="110">
        <f t="shared" si="243"/>
        <v>2.2000000000000002</v>
      </c>
      <c r="P787" s="110">
        <f t="shared" si="243"/>
        <v>2.2000000000000002</v>
      </c>
      <c r="Q787" s="110">
        <f t="shared" si="243"/>
        <v>0</v>
      </c>
      <c r="R787" s="170">
        <f t="shared" si="243"/>
        <v>1</v>
      </c>
      <c r="S787" s="170">
        <f t="shared" si="243"/>
        <v>1</v>
      </c>
    </row>
    <row r="788" spans="1:19" ht="7.5" customHeight="1">
      <c r="A788" s="1"/>
      <c r="B788" s="13"/>
      <c r="C788" s="13"/>
      <c r="D788" s="13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199"/>
      <c r="S788" s="199"/>
    </row>
    <row r="789" spans="1:19" ht="19.5" customHeight="1">
      <c r="A789" s="1"/>
      <c r="B789" s="24"/>
      <c r="C789" s="25" t="s">
        <v>58</v>
      </c>
      <c r="D789" s="19"/>
      <c r="E789" s="90">
        <f t="shared" ref="E789:S789" si="244">E787</f>
        <v>0.1</v>
      </c>
      <c r="F789" s="90">
        <f t="shared" si="244"/>
        <v>0</v>
      </c>
      <c r="G789" s="90">
        <f t="shared" si="244"/>
        <v>0.1</v>
      </c>
      <c r="H789" s="90">
        <f t="shared" si="244"/>
        <v>0</v>
      </c>
      <c r="I789" s="90">
        <f t="shared" si="244"/>
        <v>0</v>
      </c>
      <c r="J789" s="90">
        <f t="shared" si="244"/>
        <v>0</v>
      </c>
      <c r="K789" s="90">
        <f t="shared" si="244"/>
        <v>0.1</v>
      </c>
      <c r="L789" s="90">
        <f t="shared" si="244"/>
        <v>2.4</v>
      </c>
      <c r="M789" s="90">
        <f t="shared" si="244"/>
        <v>2.2000000000000002</v>
      </c>
      <c r="N789" s="90">
        <f t="shared" si="244"/>
        <v>0</v>
      </c>
      <c r="O789" s="90">
        <f t="shared" si="244"/>
        <v>2.2000000000000002</v>
      </c>
      <c r="P789" s="90">
        <f t="shared" si="244"/>
        <v>2.2000000000000002</v>
      </c>
      <c r="Q789" s="90">
        <f t="shared" si="244"/>
        <v>0</v>
      </c>
      <c r="R789" s="156">
        <f t="shared" si="244"/>
        <v>1</v>
      </c>
      <c r="S789" s="156">
        <f t="shared" si="244"/>
        <v>1</v>
      </c>
    </row>
    <row r="790" spans="1:19" ht="19.5" customHeight="1">
      <c r="A790" s="1"/>
      <c r="B790" s="20"/>
      <c r="C790" s="26" t="s">
        <v>173</v>
      </c>
      <c r="D790" s="20"/>
      <c r="E790" s="81"/>
      <c r="F790" s="81"/>
      <c r="G790" s="81"/>
      <c r="H790" s="80"/>
      <c r="I790" s="81"/>
      <c r="J790" s="81"/>
      <c r="K790" s="80"/>
      <c r="L790" s="80"/>
      <c r="M790" s="81"/>
      <c r="N790" s="81"/>
      <c r="O790" s="81"/>
      <c r="P790" s="81"/>
      <c r="Q790" s="81"/>
      <c r="R790" s="159"/>
      <c r="S790" s="145" t="s">
        <v>0</v>
      </c>
    </row>
    <row r="791" spans="1:19" ht="19.5" customHeight="1">
      <c r="A791" s="1"/>
      <c r="B791" s="410" t="s">
        <v>72</v>
      </c>
      <c r="C791" s="411"/>
      <c r="D791" s="412"/>
      <c r="E791" s="416" t="s">
        <v>95</v>
      </c>
      <c r="F791" s="417"/>
      <c r="G791" s="418"/>
      <c r="H791" s="416" t="s">
        <v>94</v>
      </c>
      <c r="I791" s="417"/>
      <c r="J791" s="418"/>
      <c r="K791" s="83" t="s">
        <v>1</v>
      </c>
      <c r="L791" s="83" t="s">
        <v>2</v>
      </c>
      <c r="M791" s="416" t="s">
        <v>93</v>
      </c>
      <c r="N791" s="417"/>
      <c r="O791" s="418"/>
      <c r="P791" s="416" t="s">
        <v>92</v>
      </c>
      <c r="Q791" s="418"/>
      <c r="R791" s="423" t="s">
        <v>65</v>
      </c>
      <c r="S791" s="424"/>
    </row>
    <row r="792" spans="1:19" ht="19.5" customHeight="1">
      <c r="A792" s="1"/>
      <c r="B792" s="413"/>
      <c r="C792" s="414"/>
      <c r="D792" s="415"/>
      <c r="E792" s="84" t="s">
        <v>4</v>
      </c>
      <c r="F792" s="84" t="s">
        <v>5</v>
      </c>
      <c r="G792" s="84" t="s">
        <v>6</v>
      </c>
      <c r="H792" s="84" t="s">
        <v>7</v>
      </c>
      <c r="I792" s="84" t="s">
        <v>8</v>
      </c>
      <c r="J792" s="84" t="s">
        <v>9</v>
      </c>
      <c r="K792" s="85" t="s">
        <v>3</v>
      </c>
      <c r="L792" s="86" t="s">
        <v>3</v>
      </c>
      <c r="M792" s="84" t="s">
        <v>10</v>
      </c>
      <c r="N792" s="84" t="s">
        <v>11</v>
      </c>
      <c r="O792" s="84" t="s">
        <v>3</v>
      </c>
      <c r="P792" s="84" t="s">
        <v>12</v>
      </c>
      <c r="Q792" s="84" t="s">
        <v>13</v>
      </c>
      <c r="R792" s="146"/>
      <c r="S792" s="147" t="s">
        <v>73</v>
      </c>
    </row>
    <row r="793" spans="1:19" ht="19.5" customHeight="1">
      <c r="A793" s="1"/>
      <c r="B793" s="15" t="s">
        <v>42</v>
      </c>
      <c r="C793" s="15" t="s">
        <v>18</v>
      </c>
      <c r="D793" s="19"/>
      <c r="E793" s="106">
        <v>0.1</v>
      </c>
      <c r="F793" s="106">
        <v>0</v>
      </c>
      <c r="G793" s="90">
        <v>0.1</v>
      </c>
      <c r="H793" s="106">
        <v>0</v>
      </c>
      <c r="I793" s="106">
        <v>0</v>
      </c>
      <c r="J793" s="90">
        <v>0</v>
      </c>
      <c r="K793" s="90">
        <v>0.1</v>
      </c>
      <c r="L793" s="106">
        <v>8</v>
      </c>
      <c r="M793" s="106">
        <v>3.7</v>
      </c>
      <c r="N793" s="106">
        <v>3.5</v>
      </c>
      <c r="O793" s="90">
        <v>7.2</v>
      </c>
      <c r="P793" s="106">
        <v>7.2</v>
      </c>
      <c r="Q793" s="106">
        <v>0</v>
      </c>
      <c r="R793" s="160">
        <v>1</v>
      </c>
      <c r="S793" s="160">
        <v>1</v>
      </c>
    </row>
    <row r="794" spans="1:19" ht="19.5" customHeight="1">
      <c r="A794" s="1"/>
      <c r="B794" s="15"/>
      <c r="C794" s="35" t="s">
        <v>53</v>
      </c>
      <c r="D794" s="34"/>
      <c r="E794" s="130">
        <f t="shared" ref="E794:S794" si="245">E793</f>
        <v>0.1</v>
      </c>
      <c r="F794" s="130">
        <f t="shared" si="245"/>
        <v>0</v>
      </c>
      <c r="G794" s="130">
        <f t="shared" si="245"/>
        <v>0.1</v>
      </c>
      <c r="H794" s="130">
        <f t="shared" si="245"/>
        <v>0</v>
      </c>
      <c r="I794" s="130">
        <f t="shared" si="245"/>
        <v>0</v>
      </c>
      <c r="J794" s="130">
        <f t="shared" si="245"/>
        <v>0</v>
      </c>
      <c r="K794" s="130">
        <f t="shared" si="245"/>
        <v>0.1</v>
      </c>
      <c r="L794" s="130">
        <f t="shared" si="245"/>
        <v>8</v>
      </c>
      <c r="M794" s="130">
        <f t="shared" si="245"/>
        <v>3.7</v>
      </c>
      <c r="N794" s="130">
        <f t="shared" si="245"/>
        <v>3.5</v>
      </c>
      <c r="O794" s="130">
        <f t="shared" si="245"/>
        <v>7.2</v>
      </c>
      <c r="P794" s="130">
        <f t="shared" si="245"/>
        <v>7.2</v>
      </c>
      <c r="Q794" s="130">
        <f t="shared" si="245"/>
        <v>0</v>
      </c>
      <c r="R794" s="197">
        <f t="shared" si="245"/>
        <v>1</v>
      </c>
      <c r="S794" s="197">
        <f t="shared" si="245"/>
        <v>1</v>
      </c>
    </row>
    <row r="795" spans="1:19" ht="8.25" customHeight="1">
      <c r="A795" s="1"/>
      <c r="B795" s="24"/>
      <c r="C795" s="25"/>
      <c r="D795" s="25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155"/>
      <c r="S795" s="164"/>
    </row>
    <row r="796" spans="1:19" ht="19.5" customHeight="1">
      <c r="A796" s="1"/>
      <c r="B796" s="17"/>
      <c r="C796" s="20" t="s">
        <v>58</v>
      </c>
      <c r="D796" s="19"/>
      <c r="E796" s="111">
        <f t="shared" ref="E796:S796" si="246">E794</f>
        <v>0.1</v>
      </c>
      <c r="F796" s="111">
        <f t="shared" si="246"/>
        <v>0</v>
      </c>
      <c r="G796" s="111">
        <f t="shared" si="246"/>
        <v>0.1</v>
      </c>
      <c r="H796" s="111">
        <f t="shared" si="246"/>
        <v>0</v>
      </c>
      <c r="I796" s="111">
        <f t="shared" si="246"/>
        <v>0</v>
      </c>
      <c r="J796" s="111">
        <f t="shared" si="246"/>
        <v>0</v>
      </c>
      <c r="K796" s="111">
        <f t="shared" si="246"/>
        <v>0.1</v>
      </c>
      <c r="L796" s="111">
        <f t="shared" si="246"/>
        <v>8</v>
      </c>
      <c r="M796" s="111">
        <f t="shared" si="246"/>
        <v>3.7</v>
      </c>
      <c r="N796" s="111">
        <f t="shared" si="246"/>
        <v>3.5</v>
      </c>
      <c r="O796" s="111">
        <f t="shared" si="246"/>
        <v>7.2</v>
      </c>
      <c r="P796" s="111">
        <f t="shared" si="246"/>
        <v>7.2</v>
      </c>
      <c r="Q796" s="111">
        <f t="shared" si="246"/>
        <v>0</v>
      </c>
      <c r="R796" s="171">
        <f t="shared" si="246"/>
        <v>1</v>
      </c>
      <c r="S796" s="171">
        <f t="shared" si="246"/>
        <v>1</v>
      </c>
    </row>
    <row r="797" spans="1:19" ht="19.5" customHeight="1">
      <c r="A797" s="1"/>
      <c r="B797" s="10"/>
      <c r="C797" s="10"/>
      <c r="D797" s="1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143"/>
      <c r="S797" s="143"/>
    </row>
    <row r="798" spans="1:19" ht="19.5" customHeight="1">
      <c r="A798" s="1"/>
      <c r="B798" s="403" t="s">
        <v>200</v>
      </c>
      <c r="C798" s="10"/>
      <c r="D798" s="1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143"/>
      <c r="S798" s="143"/>
    </row>
    <row r="799" spans="1:19" ht="19.5" customHeight="1">
      <c r="A799" s="1"/>
      <c r="B799" s="20"/>
      <c r="C799" s="26" t="s">
        <v>174</v>
      </c>
      <c r="D799" s="20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159"/>
      <c r="S799" s="145" t="s">
        <v>0</v>
      </c>
    </row>
    <row r="800" spans="1:19" ht="19.5" customHeight="1">
      <c r="A800" s="1"/>
      <c r="B800" s="410" t="s">
        <v>72</v>
      </c>
      <c r="C800" s="411"/>
      <c r="D800" s="412"/>
      <c r="E800" s="416" t="s">
        <v>57</v>
      </c>
      <c r="F800" s="417"/>
      <c r="G800" s="418"/>
      <c r="H800" s="416" t="s">
        <v>56</v>
      </c>
      <c r="I800" s="417"/>
      <c r="J800" s="418"/>
      <c r="K800" s="83" t="s">
        <v>1</v>
      </c>
      <c r="L800" s="83" t="s">
        <v>2</v>
      </c>
      <c r="M800" s="416" t="s">
        <v>74</v>
      </c>
      <c r="N800" s="417"/>
      <c r="O800" s="418"/>
      <c r="P800" s="416" t="s">
        <v>75</v>
      </c>
      <c r="Q800" s="418"/>
      <c r="R800" s="423" t="s">
        <v>65</v>
      </c>
      <c r="S800" s="424"/>
    </row>
    <row r="801" spans="1:19" ht="19.5" customHeight="1">
      <c r="A801" s="1"/>
      <c r="B801" s="413"/>
      <c r="C801" s="414"/>
      <c r="D801" s="415"/>
      <c r="E801" s="84" t="s">
        <v>4</v>
      </c>
      <c r="F801" s="84" t="s">
        <v>5</v>
      </c>
      <c r="G801" s="84" t="s">
        <v>6</v>
      </c>
      <c r="H801" s="84" t="s">
        <v>7</v>
      </c>
      <c r="I801" s="84" t="s">
        <v>8</v>
      </c>
      <c r="J801" s="84" t="s">
        <v>9</v>
      </c>
      <c r="K801" s="85" t="s">
        <v>3</v>
      </c>
      <c r="L801" s="86" t="s">
        <v>3</v>
      </c>
      <c r="M801" s="84" t="s">
        <v>10</v>
      </c>
      <c r="N801" s="84" t="s">
        <v>11</v>
      </c>
      <c r="O801" s="84" t="s">
        <v>3</v>
      </c>
      <c r="P801" s="84" t="s">
        <v>12</v>
      </c>
      <c r="Q801" s="84" t="s">
        <v>13</v>
      </c>
      <c r="R801" s="146"/>
      <c r="S801" s="147" t="s">
        <v>73</v>
      </c>
    </row>
    <row r="802" spans="1:19" s="4" customFormat="1" ht="19.5" customHeight="1">
      <c r="B802" s="23" t="s">
        <v>42</v>
      </c>
      <c r="C802" s="24" t="s">
        <v>20</v>
      </c>
      <c r="D802" s="19"/>
      <c r="E802" s="106">
        <v>1</v>
      </c>
      <c r="F802" s="106"/>
      <c r="G802" s="90">
        <v>1</v>
      </c>
      <c r="H802" s="106"/>
      <c r="I802" s="106"/>
      <c r="J802" s="90">
        <v>0</v>
      </c>
      <c r="K802" s="90">
        <v>1</v>
      </c>
      <c r="L802" s="106">
        <v>5</v>
      </c>
      <c r="M802" s="106"/>
      <c r="N802" s="106">
        <v>5</v>
      </c>
      <c r="O802" s="90">
        <v>5</v>
      </c>
      <c r="P802" s="106">
        <v>5</v>
      </c>
      <c r="Q802" s="106"/>
      <c r="R802" s="160">
        <v>7</v>
      </c>
      <c r="S802" s="160">
        <v>7</v>
      </c>
    </row>
    <row r="803" spans="1:19" ht="19.5" customHeight="1">
      <c r="B803" s="17"/>
      <c r="C803" s="51" t="s">
        <v>3</v>
      </c>
      <c r="D803" s="34"/>
      <c r="E803" s="89">
        <f t="shared" ref="E803:S803" si="247">E802</f>
        <v>1</v>
      </c>
      <c r="F803" s="89">
        <f t="shared" si="247"/>
        <v>0</v>
      </c>
      <c r="G803" s="89">
        <f t="shared" si="247"/>
        <v>1</v>
      </c>
      <c r="H803" s="89">
        <f t="shared" si="247"/>
        <v>0</v>
      </c>
      <c r="I803" s="89">
        <f t="shared" si="247"/>
        <v>0</v>
      </c>
      <c r="J803" s="89">
        <f t="shared" si="247"/>
        <v>0</v>
      </c>
      <c r="K803" s="89">
        <f t="shared" si="247"/>
        <v>1</v>
      </c>
      <c r="L803" s="89">
        <f t="shared" si="247"/>
        <v>5</v>
      </c>
      <c r="M803" s="89">
        <f t="shared" si="247"/>
        <v>0</v>
      </c>
      <c r="N803" s="89">
        <f t="shared" si="247"/>
        <v>5</v>
      </c>
      <c r="O803" s="89">
        <f t="shared" si="247"/>
        <v>5</v>
      </c>
      <c r="P803" s="89">
        <f t="shared" si="247"/>
        <v>5</v>
      </c>
      <c r="Q803" s="89">
        <f t="shared" si="247"/>
        <v>0</v>
      </c>
      <c r="R803" s="157">
        <f t="shared" si="247"/>
        <v>7</v>
      </c>
      <c r="S803" s="157">
        <f t="shared" si="247"/>
        <v>7</v>
      </c>
    </row>
    <row r="804" spans="1:19" ht="19.5" customHeight="1">
      <c r="A804" s="1"/>
      <c r="B804" s="22" t="s">
        <v>43</v>
      </c>
      <c r="C804" s="24" t="s">
        <v>21</v>
      </c>
      <c r="D804" s="19"/>
      <c r="E804" s="106">
        <v>0</v>
      </c>
      <c r="F804" s="106">
        <v>0</v>
      </c>
      <c r="G804" s="90">
        <v>0</v>
      </c>
      <c r="H804" s="106">
        <v>0.2</v>
      </c>
      <c r="I804" s="106">
        <v>0</v>
      </c>
      <c r="J804" s="90">
        <v>0.2</v>
      </c>
      <c r="K804" s="90">
        <v>0.2</v>
      </c>
      <c r="L804" s="106">
        <v>2</v>
      </c>
      <c r="M804" s="106">
        <v>2</v>
      </c>
      <c r="N804" s="106">
        <v>0</v>
      </c>
      <c r="O804" s="122">
        <v>2</v>
      </c>
      <c r="P804" s="106">
        <v>2</v>
      </c>
      <c r="Q804" s="106">
        <v>0</v>
      </c>
      <c r="R804" s="160">
        <v>2</v>
      </c>
      <c r="S804" s="160">
        <v>0</v>
      </c>
    </row>
    <row r="805" spans="1:19" ht="19.5" customHeight="1">
      <c r="A805" s="1"/>
      <c r="B805" s="17"/>
      <c r="C805" s="51" t="s">
        <v>3</v>
      </c>
      <c r="D805" s="34"/>
      <c r="E805" s="89">
        <f t="shared" ref="E805:S805" si="248">E804</f>
        <v>0</v>
      </c>
      <c r="F805" s="89">
        <f t="shared" si="248"/>
        <v>0</v>
      </c>
      <c r="G805" s="89">
        <f t="shared" si="248"/>
        <v>0</v>
      </c>
      <c r="H805" s="89">
        <f t="shared" si="248"/>
        <v>0.2</v>
      </c>
      <c r="I805" s="89">
        <f t="shared" si="248"/>
        <v>0</v>
      </c>
      <c r="J805" s="89">
        <f t="shared" si="248"/>
        <v>0.2</v>
      </c>
      <c r="K805" s="89">
        <f t="shared" si="248"/>
        <v>0.2</v>
      </c>
      <c r="L805" s="89">
        <f t="shared" si="248"/>
        <v>2</v>
      </c>
      <c r="M805" s="89">
        <f t="shared" si="248"/>
        <v>2</v>
      </c>
      <c r="N805" s="89">
        <f t="shared" si="248"/>
        <v>0</v>
      </c>
      <c r="O805" s="89">
        <f t="shared" si="248"/>
        <v>2</v>
      </c>
      <c r="P805" s="89">
        <f t="shared" si="248"/>
        <v>2</v>
      </c>
      <c r="Q805" s="89">
        <f t="shared" si="248"/>
        <v>0</v>
      </c>
      <c r="R805" s="157">
        <f t="shared" si="248"/>
        <v>2</v>
      </c>
      <c r="S805" s="157">
        <f t="shared" si="248"/>
        <v>0</v>
      </c>
    </row>
    <row r="806" spans="1:19" ht="19.5" customHeight="1">
      <c r="A806" s="1"/>
      <c r="B806" s="23" t="s">
        <v>46</v>
      </c>
      <c r="C806" s="24" t="s">
        <v>153</v>
      </c>
      <c r="D806" s="19"/>
      <c r="E806" s="400"/>
      <c r="F806" s="401">
        <v>5.5</v>
      </c>
      <c r="G806" s="400">
        <f t="shared" ref="G806" si="249">E806+F806</f>
        <v>5.5</v>
      </c>
      <c r="H806" s="401"/>
      <c r="I806" s="400"/>
      <c r="J806" s="401">
        <f t="shared" ref="J806" si="250">H806+I806</f>
        <v>0</v>
      </c>
      <c r="K806" s="400">
        <f t="shared" ref="K806" si="251">G806+J806</f>
        <v>5.5</v>
      </c>
      <c r="L806" s="401">
        <v>36</v>
      </c>
      <c r="M806" s="400"/>
      <c r="N806" s="401">
        <v>36</v>
      </c>
      <c r="O806" s="400">
        <f t="shared" ref="O806" si="252">M806+N806</f>
        <v>36</v>
      </c>
      <c r="P806" s="401">
        <v>36</v>
      </c>
      <c r="Q806" s="400"/>
      <c r="R806" s="400">
        <v>1</v>
      </c>
      <c r="S806" s="402">
        <v>1</v>
      </c>
    </row>
    <row r="807" spans="1:19" ht="19.5" customHeight="1">
      <c r="A807" s="1"/>
      <c r="B807" s="17"/>
      <c r="C807" s="51" t="s">
        <v>3</v>
      </c>
      <c r="D807" s="34"/>
      <c r="E807" s="89">
        <f t="shared" ref="E807:S807" si="253">E806</f>
        <v>0</v>
      </c>
      <c r="F807" s="89">
        <f t="shared" si="253"/>
        <v>5.5</v>
      </c>
      <c r="G807" s="89">
        <f t="shared" si="253"/>
        <v>5.5</v>
      </c>
      <c r="H807" s="89">
        <f t="shared" si="253"/>
        <v>0</v>
      </c>
      <c r="I807" s="89">
        <f t="shared" si="253"/>
        <v>0</v>
      </c>
      <c r="J807" s="89">
        <f t="shared" si="253"/>
        <v>0</v>
      </c>
      <c r="K807" s="89">
        <f t="shared" si="253"/>
        <v>5.5</v>
      </c>
      <c r="L807" s="89">
        <f t="shared" si="253"/>
        <v>36</v>
      </c>
      <c r="M807" s="89">
        <f t="shared" si="253"/>
        <v>0</v>
      </c>
      <c r="N807" s="89">
        <f t="shared" si="253"/>
        <v>36</v>
      </c>
      <c r="O807" s="89">
        <f t="shared" si="253"/>
        <v>36</v>
      </c>
      <c r="P807" s="89">
        <f t="shared" si="253"/>
        <v>36</v>
      </c>
      <c r="Q807" s="89">
        <f t="shared" si="253"/>
        <v>0</v>
      </c>
      <c r="R807" s="157">
        <f t="shared" si="253"/>
        <v>1</v>
      </c>
      <c r="S807" s="157">
        <f t="shared" si="253"/>
        <v>1</v>
      </c>
    </row>
    <row r="808" spans="1:19" ht="19.5" customHeight="1">
      <c r="A808" s="1"/>
      <c r="B808" s="23" t="s">
        <v>44</v>
      </c>
      <c r="C808" s="24" t="s">
        <v>23</v>
      </c>
      <c r="D808" s="19"/>
      <c r="E808" s="106">
        <v>0.3</v>
      </c>
      <c r="F808" s="106"/>
      <c r="G808" s="90">
        <v>0.3</v>
      </c>
      <c r="H808" s="106"/>
      <c r="I808" s="106"/>
      <c r="J808" s="90">
        <v>0</v>
      </c>
      <c r="K808" s="90">
        <v>0.3</v>
      </c>
      <c r="L808" s="106">
        <v>1.5</v>
      </c>
      <c r="M808" s="106">
        <v>1.5</v>
      </c>
      <c r="N808" s="106"/>
      <c r="O808" s="90">
        <v>1.5</v>
      </c>
      <c r="P808" s="106">
        <v>1.5</v>
      </c>
      <c r="Q808" s="106"/>
      <c r="R808" s="160">
        <v>1</v>
      </c>
      <c r="S808" s="160">
        <v>1</v>
      </c>
    </row>
    <row r="809" spans="1:19" ht="19.5" customHeight="1">
      <c r="A809" s="1"/>
      <c r="B809" s="17"/>
      <c r="C809" s="51" t="s">
        <v>3</v>
      </c>
      <c r="D809" s="34"/>
      <c r="E809" s="89">
        <f t="shared" ref="E809:S809" si="254">E808</f>
        <v>0.3</v>
      </c>
      <c r="F809" s="89">
        <f t="shared" si="254"/>
        <v>0</v>
      </c>
      <c r="G809" s="89">
        <f t="shared" si="254"/>
        <v>0.3</v>
      </c>
      <c r="H809" s="89">
        <f t="shared" si="254"/>
        <v>0</v>
      </c>
      <c r="I809" s="89">
        <f t="shared" si="254"/>
        <v>0</v>
      </c>
      <c r="J809" s="89">
        <f t="shared" si="254"/>
        <v>0</v>
      </c>
      <c r="K809" s="89">
        <f t="shared" si="254"/>
        <v>0.3</v>
      </c>
      <c r="L809" s="89">
        <f t="shared" si="254"/>
        <v>1.5</v>
      </c>
      <c r="M809" s="89">
        <f t="shared" si="254"/>
        <v>1.5</v>
      </c>
      <c r="N809" s="89">
        <f t="shared" si="254"/>
        <v>0</v>
      </c>
      <c r="O809" s="89">
        <f t="shared" si="254"/>
        <v>1.5</v>
      </c>
      <c r="P809" s="89">
        <f t="shared" si="254"/>
        <v>1.5</v>
      </c>
      <c r="Q809" s="89">
        <f t="shared" si="254"/>
        <v>0</v>
      </c>
      <c r="R809" s="157">
        <f t="shared" si="254"/>
        <v>1</v>
      </c>
      <c r="S809" s="157">
        <f t="shared" si="254"/>
        <v>1</v>
      </c>
    </row>
    <row r="810" spans="1:19" ht="19.5" customHeight="1">
      <c r="A810" s="1"/>
      <c r="B810" s="22" t="s">
        <v>45</v>
      </c>
      <c r="C810" s="24" t="s">
        <v>26</v>
      </c>
      <c r="D810" s="19"/>
      <c r="E810" s="106">
        <v>0.05</v>
      </c>
      <c r="F810" s="106"/>
      <c r="G810" s="90">
        <v>0.05</v>
      </c>
      <c r="H810" s="106"/>
      <c r="I810" s="106"/>
      <c r="J810" s="90">
        <v>0</v>
      </c>
      <c r="K810" s="90">
        <v>0.05</v>
      </c>
      <c r="L810" s="106">
        <v>0.5</v>
      </c>
      <c r="M810" s="106">
        <v>0.5</v>
      </c>
      <c r="N810" s="106"/>
      <c r="O810" s="90">
        <v>0.5</v>
      </c>
      <c r="P810" s="106">
        <v>0.5</v>
      </c>
      <c r="Q810" s="106"/>
      <c r="R810" s="160">
        <v>1</v>
      </c>
      <c r="S810" s="160">
        <v>1</v>
      </c>
    </row>
    <row r="811" spans="1:19" ht="19.5" customHeight="1">
      <c r="A811" s="1"/>
      <c r="B811" s="23"/>
      <c r="C811" s="24" t="s">
        <v>27</v>
      </c>
      <c r="D811" s="19"/>
      <c r="E811" s="106">
        <v>0.3</v>
      </c>
      <c r="F811" s="106">
        <v>0</v>
      </c>
      <c r="G811" s="90">
        <v>0.3</v>
      </c>
      <c r="H811" s="106"/>
      <c r="I811" s="106"/>
      <c r="J811" s="90"/>
      <c r="K811" s="90">
        <v>0.3</v>
      </c>
      <c r="L811" s="106">
        <v>0.8</v>
      </c>
      <c r="M811" s="106">
        <v>0.8</v>
      </c>
      <c r="N811" s="106">
        <v>0</v>
      </c>
      <c r="O811" s="90">
        <v>0.8</v>
      </c>
      <c r="P811" s="106">
        <v>0.8</v>
      </c>
      <c r="Q811" s="106">
        <v>0</v>
      </c>
      <c r="R811" s="160">
        <v>2</v>
      </c>
      <c r="S811" s="160">
        <v>2</v>
      </c>
    </row>
    <row r="812" spans="1:19" ht="19.5" customHeight="1">
      <c r="A812" s="1"/>
      <c r="B812" s="17"/>
      <c r="C812" s="51" t="s">
        <v>3</v>
      </c>
      <c r="D812" s="34"/>
      <c r="E812" s="89">
        <f>E811+E810</f>
        <v>0.35</v>
      </c>
      <c r="F812" s="89">
        <f>F811+F810</f>
        <v>0</v>
      </c>
      <c r="G812" s="89">
        <f t="shared" ref="G812:S812" si="255">G811+G810</f>
        <v>0.35</v>
      </c>
      <c r="H812" s="89">
        <f t="shared" si="255"/>
        <v>0</v>
      </c>
      <c r="I812" s="89">
        <f t="shared" si="255"/>
        <v>0</v>
      </c>
      <c r="J812" s="89">
        <f t="shared" si="255"/>
        <v>0</v>
      </c>
      <c r="K812" s="89">
        <f t="shared" si="255"/>
        <v>0.35</v>
      </c>
      <c r="L812" s="89">
        <f t="shared" si="255"/>
        <v>1.3</v>
      </c>
      <c r="M812" s="89">
        <f t="shared" si="255"/>
        <v>1.3</v>
      </c>
      <c r="N812" s="89">
        <f t="shared" si="255"/>
        <v>0</v>
      </c>
      <c r="O812" s="89">
        <f t="shared" si="255"/>
        <v>1.3</v>
      </c>
      <c r="P812" s="89">
        <f t="shared" si="255"/>
        <v>1.3</v>
      </c>
      <c r="Q812" s="89">
        <f t="shared" si="255"/>
        <v>0</v>
      </c>
      <c r="R812" s="157">
        <f t="shared" si="255"/>
        <v>3</v>
      </c>
      <c r="S812" s="157">
        <f t="shared" si="255"/>
        <v>3</v>
      </c>
    </row>
    <row r="813" spans="1:19" ht="7.5" customHeight="1">
      <c r="A813" s="1"/>
      <c r="B813" s="24"/>
      <c r="C813" s="25"/>
      <c r="D813" s="25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155"/>
      <c r="S813" s="164"/>
    </row>
    <row r="814" spans="1:19" ht="19.5" customHeight="1">
      <c r="A814" s="1"/>
      <c r="B814" s="24"/>
      <c r="C814" s="25" t="s">
        <v>58</v>
      </c>
      <c r="D814" s="19"/>
      <c r="E814" s="111">
        <f>E812+E809+E805+E803+E807</f>
        <v>1.65</v>
      </c>
      <c r="F814" s="111">
        <f t="shared" ref="F814:S814" si="256">F812+F809+F805+F803+F807</f>
        <v>5.5</v>
      </c>
      <c r="G814" s="111">
        <f t="shared" si="256"/>
        <v>7.15</v>
      </c>
      <c r="H814" s="111">
        <f t="shared" si="256"/>
        <v>0.2</v>
      </c>
      <c r="I814" s="111">
        <f t="shared" si="256"/>
        <v>0</v>
      </c>
      <c r="J814" s="111">
        <f t="shared" si="256"/>
        <v>0.2</v>
      </c>
      <c r="K814" s="111">
        <f t="shared" si="256"/>
        <v>7.35</v>
      </c>
      <c r="L814" s="111">
        <f t="shared" si="256"/>
        <v>45.8</v>
      </c>
      <c r="M814" s="111">
        <f t="shared" si="256"/>
        <v>4.8</v>
      </c>
      <c r="N814" s="111">
        <f t="shared" si="256"/>
        <v>41</v>
      </c>
      <c r="O814" s="111">
        <f t="shared" si="256"/>
        <v>45.8</v>
      </c>
      <c r="P814" s="111">
        <f t="shared" si="256"/>
        <v>45.8</v>
      </c>
      <c r="Q814" s="111">
        <f t="shared" si="256"/>
        <v>0</v>
      </c>
      <c r="R814" s="171">
        <f t="shared" si="256"/>
        <v>14</v>
      </c>
      <c r="S814" s="171">
        <f t="shared" si="256"/>
        <v>12</v>
      </c>
    </row>
    <row r="815" spans="1:19" ht="19.5" customHeight="1">
      <c r="B815" s="20"/>
      <c r="C815" s="26" t="s">
        <v>175</v>
      </c>
      <c r="D815" s="20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159"/>
      <c r="S815" s="145" t="s">
        <v>0</v>
      </c>
    </row>
    <row r="816" spans="1:19" ht="19.5" customHeight="1">
      <c r="A816" s="1"/>
      <c r="B816" s="410" t="s">
        <v>72</v>
      </c>
      <c r="C816" s="411"/>
      <c r="D816" s="412"/>
      <c r="E816" s="416" t="s">
        <v>57</v>
      </c>
      <c r="F816" s="417"/>
      <c r="G816" s="418"/>
      <c r="H816" s="416" t="s">
        <v>56</v>
      </c>
      <c r="I816" s="417"/>
      <c r="J816" s="418"/>
      <c r="K816" s="83" t="s">
        <v>1</v>
      </c>
      <c r="L816" s="83" t="s">
        <v>2</v>
      </c>
      <c r="M816" s="416" t="s">
        <v>74</v>
      </c>
      <c r="N816" s="417"/>
      <c r="O816" s="418"/>
      <c r="P816" s="416" t="s">
        <v>75</v>
      </c>
      <c r="Q816" s="418"/>
      <c r="R816" s="423" t="s">
        <v>65</v>
      </c>
      <c r="S816" s="424"/>
    </row>
    <row r="817" spans="1:19" ht="19.5" customHeight="1">
      <c r="A817" s="1"/>
      <c r="B817" s="413"/>
      <c r="C817" s="414"/>
      <c r="D817" s="415"/>
      <c r="E817" s="84" t="s">
        <v>4</v>
      </c>
      <c r="F817" s="84" t="s">
        <v>5</v>
      </c>
      <c r="G817" s="84" t="s">
        <v>6</v>
      </c>
      <c r="H817" s="84" t="s">
        <v>7</v>
      </c>
      <c r="I817" s="84" t="s">
        <v>8</v>
      </c>
      <c r="J817" s="84" t="s">
        <v>9</v>
      </c>
      <c r="K817" s="85" t="s">
        <v>3</v>
      </c>
      <c r="L817" s="86" t="s">
        <v>3</v>
      </c>
      <c r="M817" s="84" t="s">
        <v>10</v>
      </c>
      <c r="N817" s="84" t="s">
        <v>11</v>
      </c>
      <c r="O817" s="84" t="s">
        <v>3</v>
      </c>
      <c r="P817" s="84" t="s">
        <v>12</v>
      </c>
      <c r="Q817" s="84" t="s">
        <v>13</v>
      </c>
      <c r="R817" s="146"/>
      <c r="S817" s="147" t="s">
        <v>73</v>
      </c>
    </row>
    <row r="818" spans="1:19" ht="19.5" customHeight="1">
      <c r="B818" s="15" t="s">
        <v>43</v>
      </c>
      <c r="C818" s="24" t="s">
        <v>21</v>
      </c>
      <c r="D818" s="19"/>
      <c r="E818" s="106">
        <v>0</v>
      </c>
      <c r="F818" s="106">
        <v>2</v>
      </c>
      <c r="G818" s="90">
        <v>2</v>
      </c>
      <c r="H818" s="106">
        <v>0</v>
      </c>
      <c r="I818" s="106">
        <v>0</v>
      </c>
      <c r="J818" s="90">
        <v>0</v>
      </c>
      <c r="K818" s="90">
        <v>2</v>
      </c>
      <c r="L818" s="106">
        <v>0</v>
      </c>
      <c r="M818" s="106">
        <v>0</v>
      </c>
      <c r="N818" s="106">
        <v>0</v>
      </c>
      <c r="O818" s="90">
        <v>0</v>
      </c>
      <c r="P818" s="106">
        <v>0</v>
      </c>
      <c r="Q818" s="106">
        <v>0</v>
      </c>
      <c r="R818" s="160">
        <v>25</v>
      </c>
      <c r="S818" s="160">
        <v>25</v>
      </c>
    </row>
    <row r="819" spans="1:19" ht="19.5" customHeight="1">
      <c r="B819" s="17"/>
      <c r="C819" s="51" t="s">
        <v>3</v>
      </c>
      <c r="D819" s="34"/>
      <c r="E819" s="110">
        <f t="shared" ref="E819:S819" si="257">E818</f>
        <v>0</v>
      </c>
      <c r="F819" s="110">
        <f t="shared" si="257"/>
        <v>2</v>
      </c>
      <c r="G819" s="110">
        <f t="shared" si="257"/>
        <v>2</v>
      </c>
      <c r="H819" s="110">
        <f t="shared" si="257"/>
        <v>0</v>
      </c>
      <c r="I819" s="110">
        <f t="shared" si="257"/>
        <v>0</v>
      </c>
      <c r="J819" s="110">
        <f t="shared" si="257"/>
        <v>0</v>
      </c>
      <c r="K819" s="110">
        <f t="shared" si="257"/>
        <v>2</v>
      </c>
      <c r="L819" s="110">
        <f t="shared" si="257"/>
        <v>0</v>
      </c>
      <c r="M819" s="110">
        <f t="shared" si="257"/>
        <v>0</v>
      </c>
      <c r="N819" s="110">
        <f t="shared" si="257"/>
        <v>0</v>
      </c>
      <c r="O819" s="110">
        <f t="shared" si="257"/>
        <v>0</v>
      </c>
      <c r="P819" s="110">
        <f t="shared" si="257"/>
        <v>0</v>
      </c>
      <c r="Q819" s="110">
        <f t="shared" si="257"/>
        <v>0</v>
      </c>
      <c r="R819" s="170">
        <f t="shared" si="257"/>
        <v>25</v>
      </c>
      <c r="S819" s="170">
        <f t="shared" si="257"/>
        <v>25</v>
      </c>
    </row>
    <row r="820" spans="1:19" ht="19.5" customHeight="1">
      <c r="B820" s="15" t="s">
        <v>46</v>
      </c>
      <c r="C820" s="24" t="s">
        <v>30</v>
      </c>
      <c r="D820" s="19"/>
      <c r="E820" s="106">
        <v>0</v>
      </c>
      <c r="F820" s="106">
        <v>4.83</v>
      </c>
      <c r="G820" s="90">
        <v>4.83</v>
      </c>
      <c r="H820" s="106">
        <v>0</v>
      </c>
      <c r="I820" s="106">
        <v>0</v>
      </c>
      <c r="J820" s="90">
        <v>0</v>
      </c>
      <c r="K820" s="90">
        <v>4.83</v>
      </c>
      <c r="L820" s="106">
        <v>0</v>
      </c>
      <c r="M820" s="106">
        <v>0</v>
      </c>
      <c r="N820" s="106">
        <v>0</v>
      </c>
      <c r="O820" s="90">
        <v>0</v>
      </c>
      <c r="P820" s="106">
        <v>0</v>
      </c>
      <c r="Q820" s="106">
        <v>0</v>
      </c>
      <c r="R820" s="160">
        <v>17</v>
      </c>
      <c r="S820" s="160">
        <v>17</v>
      </c>
    </row>
    <row r="821" spans="1:19" ht="19.5" customHeight="1">
      <c r="B821" s="17"/>
      <c r="C821" s="51" t="s">
        <v>3</v>
      </c>
      <c r="D821" s="34"/>
      <c r="E821" s="110">
        <f t="shared" ref="E821:S821" si="258">E820</f>
        <v>0</v>
      </c>
      <c r="F821" s="110">
        <f t="shared" si="258"/>
        <v>4.83</v>
      </c>
      <c r="G821" s="110">
        <f t="shared" si="258"/>
        <v>4.83</v>
      </c>
      <c r="H821" s="110">
        <f t="shared" si="258"/>
        <v>0</v>
      </c>
      <c r="I821" s="110">
        <f t="shared" si="258"/>
        <v>0</v>
      </c>
      <c r="J821" s="110">
        <f t="shared" si="258"/>
        <v>0</v>
      </c>
      <c r="K821" s="110">
        <f t="shared" si="258"/>
        <v>4.83</v>
      </c>
      <c r="L821" s="110">
        <f t="shared" si="258"/>
        <v>0</v>
      </c>
      <c r="M821" s="110">
        <f t="shared" si="258"/>
        <v>0</v>
      </c>
      <c r="N821" s="110">
        <f t="shared" si="258"/>
        <v>0</v>
      </c>
      <c r="O821" s="110">
        <f t="shared" si="258"/>
        <v>0</v>
      </c>
      <c r="P821" s="110">
        <f t="shared" si="258"/>
        <v>0</v>
      </c>
      <c r="Q821" s="110">
        <f t="shared" si="258"/>
        <v>0</v>
      </c>
      <c r="R821" s="170">
        <f t="shared" si="258"/>
        <v>17</v>
      </c>
      <c r="S821" s="170">
        <f t="shared" si="258"/>
        <v>17</v>
      </c>
    </row>
    <row r="822" spans="1:19" ht="19.5" customHeight="1">
      <c r="B822" s="23" t="s">
        <v>44</v>
      </c>
      <c r="C822" s="24" t="s">
        <v>23</v>
      </c>
      <c r="D822" s="19"/>
      <c r="E822" s="106"/>
      <c r="F822" s="106">
        <v>0.5</v>
      </c>
      <c r="G822" s="90">
        <v>0.5</v>
      </c>
      <c r="H822" s="106"/>
      <c r="I822" s="106"/>
      <c r="J822" s="90">
        <v>0</v>
      </c>
      <c r="K822" s="90">
        <v>0.5</v>
      </c>
      <c r="L822" s="106"/>
      <c r="M822" s="106"/>
      <c r="N822" s="106"/>
      <c r="O822" s="90">
        <v>0</v>
      </c>
      <c r="P822" s="106"/>
      <c r="Q822" s="106"/>
      <c r="R822" s="160">
        <v>1</v>
      </c>
      <c r="S822" s="160">
        <v>1</v>
      </c>
    </row>
    <row r="823" spans="1:19" ht="19.5" customHeight="1">
      <c r="B823" s="17"/>
      <c r="C823" s="51" t="s">
        <v>3</v>
      </c>
      <c r="D823" s="34"/>
      <c r="E823" s="89">
        <v>0</v>
      </c>
      <c r="F823" s="89">
        <v>0.5</v>
      </c>
      <c r="G823" s="89">
        <v>0.5</v>
      </c>
      <c r="H823" s="89">
        <v>0</v>
      </c>
      <c r="I823" s="89">
        <v>0</v>
      </c>
      <c r="J823" s="89">
        <v>0</v>
      </c>
      <c r="K823" s="89">
        <v>0.5</v>
      </c>
      <c r="L823" s="89">
        <v>0</v>
      </c>
      <c r="M823" s="89">
        <v>0</v>
      </c>
      <c r="N823" s="89">
        <v>0</v>
      </c>
      <c r="O823" s="89">
        <v>0</v>
      </c>
      <c r="P823" s="89">
        <v>0</v>
      </c>
      <c r="Q823" s="89">
        <v>0</v>
      </c>
      <c r="R823" s="157">
        <v>1</v>
      </c>
      <c r="S823" s="157">
        <v>1</v>
      </c>
    </row>
    <row r="824" spans="1:19" ht="19.5" customHeight="1">
      <c r="B824" s="22" t="s">
        <v>45</v>
      </c>
      <c r="C824" s="24" t="s">
        <v>26</v>
      </c>
      <c r="D824" s="19"/>
      <c r="E824" s="106"/>
      <c r="F824" s="106">
        <v>5.3</v>
      </c>
      <c r="G824" s="90">
        <v>5.3</v>
      </c>
      <c r="H824" s="106"/>
      <c r="I824" s="106"/>
      <c r="J824" s="90">
        <v>0</v>
      </c>
      <c r="K824" s="90">
        <v>5.3</v>
      </c>
      <c r="L824" s="106"/>
      <c r="M824" s="106"/>
      <c r="N824" s="106"/>
      <c r="O824" s="90">
        <v>0</v>
      </c>
      <c r="P824" s="106"/>
      <c r="Q824" s="106"/>
      <c r="R824" s="160">
        <v>32</v>
      </c>
      <c r="S824" s="160">
        <v>32</v>
      </c>
    </row>
    <row r="825" spans="1:19" ht="19.5" customHeight="1">
      <c r="B825" s="15"/>
      <c r="C825" s="51" t="s">
        <v>3</v>
      </c>
      <c r="D825" s="34"/>
      <c r="E825" s="89">
        <f t="shared" ref="E825:S825" si="259">E824</f>
        <v>0</v>
      </c>
      <c r="F825" s="89">
        <f t="shared" si="259"/>
        <v>5.3</v>
      </c>
      <c r="G825" s="89">
        <f t="shared" si="259"/>
        <v>5.3</v>
      </c>
      <c r="H825" s="89">
        <f t="shared" si="259"/>
        <v>0</v>
      </c>
      <c r="I825" s="89">
        <f t="shared" si="259"/>
        <v>0</v>
      </c>
      <c r="J825" s="89">
        <f t="shared" si="259"/>
        <v>0</v>
      </c>
      <c r="K825" s="89">
        <f t="shared" si="259"/>
        <v>5.3</v>
      </c>
      <c r="L825" s="89">
        <f t="shared" si="259"/>
        <v>0</v>
      </c>
      <c r="M825" s="89">
        <f t="shared" si="259"/>
        <v>0</v>
      </c>
      <c r="N825" s="89">
        <f t="shared" si="259"/>
        <v>0</v>
      </c>
      <c r="O825" s="89">
        <f t="shared" si="259"/>
        <v>0</v>
      </c>
      <c r="P825" s="89">
        <f t="shared" si="259"/>
        <v>0</v>
      </c>
      <c r="Q825" s="89">
        <f t="shared" si="259"/>
        <v>0</v>
      </c>
      <c r="R825" s="157">
        <f t="shared" si="259"/>
        <v>32</v>
      </c>
      <c r="S825" s="157">
        <f t="shared" si="259"/>
        <v>32</v>
      </c>
    </row>
    <row r="826" spans="1:19" ht="19.5" customHeight="1">
      <c r="B826" s="29" t="s">
        <v>49</v>
      </c>
      <c r="C826" s="63" t="s">
        <v>32</v>
      </c>
      <c r="D826" s="64"/>
      <c r="E826" s="121"/>
      <c r="F826" s="121">
        <v>4.5999999999999996</v>
      </c>
      <c r="G826" s="369">
        <v>4.5999999999999996</v>
      </c>
      <c r="H826" s="121"/>
      <c r="I826" s="121"/>
      <c r="J826" s="121">
        <v>0</v>
      </c>
      <c r="K826" s="121">
        <v>4.5999999999999996</v>
      </c>
      <c r="L826" s="121">
        <v>0.03</v>
      </c>
      <c r="M826" s="121"/>
      <c r="N826" s="121"/>
      <c r="O826" s="369">
        <v>0</v>
      </c>
      <c r="P826" s="370"/>
      <c r="Q826" s="121">
        <v>0.03</v>
      </c>
      <c r="R826" s="182">
        <v>22</v>
      </c>
      <c r="S826" s="371">
        <v>22</v>
      </c>
    </row>
    <row r="827" spans="1:19" ht="19.5" customHeight="1">
      <c r="B827" s="17"/>
      <c r="C827" s="32" t="s">
        <v>53</v>
      </c>
      <c r="D827" s="40"/>
      <c r="E827" s="133">
        <f t="shared" ref="E827:S827" si="260">E826</f>
        <v>0</v>
      </c>
      <c r="F827" s="133">
        <f t="shared" si="260"/>
        <v>4.5999999999999996</v>
      </c>
      <c r="G827" s="133">
        <f t="shared" si="260"/>
        <v>4.5999999999999996</v>
      </c>
      <c r="H827" s="133">
        <f t="shared" si="260"/>
        <v>0</v>
      </c>
      <c r="I827" s="133">
        <f t="shared" si="260"/>
        <v>0</v>
      </c>
      <c r="J827" s="133">
        <f t="shared" si="260"/>
        <v>0</v>
      </c>
      <c r="K827" s="133">
        <f t="shared" si="260"/>
        <v>4.5999999999999996</v>
      </c>
      <c r="L827" s="133">
        <f t="shared" si="260"/>
        <v>0.03</v>
      </c>
      <c r="M827" s="133">
        <f t="shared" si="260"/>
        <v>0</v>
      </c>
      <c r="N827" s="133">
        <f t="shared" si="260"/>
        <v>0</v>
      </c>
      <c r="O827" s="133">
        <f t="shared" si="260"/>
        <v>0</v>
      </c>
      <c r="P827" s="133">
        <f t="shared" si="260"/>
        <v>0</v>
      </c>
      <c r="Q827" s="133">
        <f t="shared" si="260"/>
        <v>0.03</v>
      </c>
      <c r="R827" s="200">
        <f t="shared" si="260"/>
        <v>22</v>
      </c>
      <c r="S827" s="200">
        <f t="shared" si="260"/>
        <v>22</v>
      </c>
    </row>
    <row r="828" spans="1:19" ht="7.5" customHeight="1">
      <c r="B828" s="24"/>
      <c r="C828" s="25"/>
      <c r="D828" s="25"/>
      <c r="E828" s="91"/>
      <c r="F828" s="91"/>
      <c r="G828" s="134"/>
      <c r="H828" s="134"/>
      <c r="I828" s="134"/>
      <c r="J828" s="91"/>
      <c r="K828" s="91"/>
      <c r="L828" s="91"/>
      <c r="M828" s="91"/>
      <c r="N828" s="91"/>
      <c r="O828" s="91"/>
      <c r="P828" s="91"/>
      <c r="Q828" s="91"/>
      <c r="R828" s="155"/>
      <c r="S828" s="164"/>
    </row>
    <row r="829" spans="1:19" ht="19.5" customHeight="1">
      <c r="B829" s="24"/>
      <c r="C829" s="25" t="s">
        <v>58</v>
      </c>
      <c r="D829" s="19"/>
      <c r="E829" s="90">
        <f t="shared" ref="E829:S829" si="261">E819+E821+E823+E827+E825</f>
        <v>0</v>
      </c>
      <c r="F829" s="90">
        <f t="shared" si="261"/>
        <v>17.23</v>
      </c>
      <c r="G829" s="90">
        <f t="shared" si="261"/>
        <v>17.23</v>
      </c>
      <c r="H829" s="90">
        <f t="shared" si="261"/>
        <v>0</v>
      </c>
      <c r="I829" s="90">
        <f t="shared" si="261"/>
        <v>0</v>
      </c>
      <c r="J829" s="90">
        <f t="shared" si="261"/>
        <v>0</v>
      </c>
      <c r="K829" s="90">
        <f t="shared" si="261"/>
        <v>17.23</v>
      </c>
      <c r="L829" s="90">
        <f t="shared" si="261"/>
        <v>0.03</v>
      </c>
      <c r="M829" s="90">
        <f t="shared" si="261"/>
        <v>0</v>
      </c>
      <c r="N829" s="90">
        <f t="shared" si="261"/>
        <v>0</v>
      </c>
      <c r="O829" s="90">
        <f t="shared" si="261"/>
        <v>0</v>
      </c>
      <c r="P829" s="90">
        <f t="shared" si="261"/>
        <v>0</v>
      </c>
      <c r="Q829" s="90">
        <f t="shared" si="261"/>
        <v>0.03</v>
      </c>
      <c r="R829" s="156">
        <f t="shared" si="261"/>
        <v>97</v>
      </c>
      <c r="S829" s="156">
        <f t="shared" si="261"/>
        <v>97</v>
      </c>
    </row>
    <row r="830" spans="1:19" ht="19.5" customHeight="1">
      <c r="B830" s="13"/>
      <c r="C830" s="13"/>
      <c r="D830" s="13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199"/>
      <c r="S830" s="199"/>
    </row>
    <row r="831" spans="1:19" ht="19.5" customHeight="1">
      <c r="B831" s="14" t="s">
        <v>201</v>
      </c>
      <c r="C831" s="13"/>
      <c r="D831" s="13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144"/>
      <c r="S831" s="144"/>
    </row>
    <row r="832" spans="1:19" ht="19.5" customHeight="1">
      <c r="A832" s="1"/>
      <c r="B832" s="20"/>
      <c r="C832" s="26" t="s">
        <v>176</v>
      </c>
      <c r="D832" s="20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159"/>
      <c r="S832" s="145" t="s">
        <v>0</v>
      </c>
    </row>
    <row r="833" spans="1:19" ht="19.5" customHeight="1">
      <c r="A833" s="1"/>
      <c r="B833" s="410" t="s">
        <v>72</v>
      </c>
      <c r="C833" s="411"/>
      <c r="D833" s="412"/>
      <c r="E833" s="416" t="s">
        <v>57</v>
      </c>
      <c r="F833" s="417"/>
      <c r="G833" s="418"/>
      <c r="H833" s="416" t="s">
        <v>56</v>
      </c>
      <c r="I833" s="417"/>
      <c r="J833" s="418"/>
      <c r="K833" s="83" t="s">
        <v>1</v>
      </c>
      <c r="L833" s="83" t="s">
        <v>2</v>
      </c>
      <c r="M833" s="416" t="s">
        <v>74</v>
      </c>
      <c r="N833" s="417"/>
      <c r="O833" s="418"/>
      <c r="P833" s="416" t="s">
        <v>75</v>
      </c>
      <c r="Q833" s="418"/>
      <c r="R833" s="423" t="s">
        <v>65</v>
      </c>
      <c r="S833" s="424"/>
    </row>
    <row r="834" spans="1:19" ht="19.5" customHeight="1">
      <c r="A834" s="1"/>
      <c r="B834" s="413"/>
      <c r="C834" s="414"/>
      <c r="D834" s="415"/>
      <c r="E834" s="84" t="s">
        <v>4</v>
      </c>
      <c r="F834" s="84" t="s">
        <v>5</v>
      </c>
      <c r="G834" s="84" t="s">
        <v>6</v>
      </c>
      <c r="H834" s="84" t="s">
        <v>7</v>
      </c>
      <c r="I834" s="84" t="s">
        <v>8</v>
      </c>
      <c r="J834" s="84" t="s">
        <v>9</v>
      </c>
      <c r="K834" s="85" t="s">
        <v>3</v>
      </c>
      <c r="L834" s="86" t="s">
        <v>3</v>
      </c>
      <c r="M834" s="84" t="s">
        <v>10</v>
      </c>
      <c r="N834" s="84" t="s">
        <v>11</v>
      </c>
      <c r="O834" s="84" t="s">
        <v>3</v>
      </c>
      <c r="P834" s="84" t="s">
        <v>12</v>
      </c>
      <c r="Q834" s="84" t="s">
        <v>13</v>
      </c>
      <c r="R834" s="146"/>
      <c r="S834" s="147" t="s">
        <v>73</v>
      </c>
    </row>
    <row r="835" spans="1:19" ht="19.5" customHeight="1">
      <c r="A835" s="1"/>
      <c r="B835" s="23" t="s">
        <v>42</v>
      </c>
      <c r="C835" s="24" t="s">
        <v>18</v>
      </c>
      <c r="D835" s="19"/>
      <c r="E835" s="135">
        <v>2.2000000000000002</v>
      </c>
      <c r="F835" s="135">
        <v>0</v>
      </c>
      <c r="G835" s="128">
        <v>2.2000000000000002</v>
      </c>
      <c r="H835" s="135">
        <v>0</v>
      </c>
      <c r="I835" s="135">
        <v>0</v>
      </c>
      <c r="J835" s="128">
        <v>0</v>
      </c>
      <c r="K835" s="128">
        <v>2.2000000000000002</v>
      </c>
      <c r="L835" s="135">
        <v>40.4</v>
      </c>
      <c r="M835" s="135">
        <v>40.4</v>
      </c>
      <c r="N835" s="135">
        <v>0</v>
      </c>
      <c r="O835" s="128">
        <v>40.4</v>
      </c>
      <c r="P835" s="135">
        <v>35</v>
      </c>
      <c r="Q835" s="135">
        <v>5.4</v>
      </c>
      <c r="R835" s="201">
        <v>10</v>
      </c>
      <c r="S835" s="160">
        <v>10</v>
      </c>
    </row>
    <row r="836" spans="1:19" ht="19.5" customHeight="1">
      <c r="A836" s="1"/>
      <c r="B836" s="17"/>
      <c r="C836" s="39" t="s">
        <v>3</v>
      </c>
      <c r="D836" s="33"/>
      <c r="E836" s="89">
        <f t="shared" ref="E836:S836" si="262">E835</f>
        <v>2.2000000000000002</v>
      </c>
      <c r="F836" s="89">
        <f t="shared" si="262"/>
        <v>0</v>
      </c>
      <c r="G836" s="89">
        <f t="shared" si="262"/>
        <v>2.2000000000000002</v>
      </c>
      <c r="H836" s="89">
        <f t="shared" si="262"/>
        <v>0</v>
      </c>
      <c r="I836" s="89">
        <f t="shared" si="262"/>
        <v>0</v>
      </c>
      <c r="J836" s="89">
        <f t="shared" si="262"/>
        <v>0</v>
      </c>
      <c r="K836" s="89">
        <f t="shared" si="262"/>
        <v>2.2000000000000002</v>
      </c>
      <c r="L836" s="89">
        <f t="shared" si="262"/>
        <v>40.4</v>
      </c>
      <c r="M836" s="89">
        <f t="shared" si="262"/>
        <v>40.4</v>
      </c>
      <c r="N836" s="89">
        <f t="shared" si="262"/>
        <v>0</v>
      </c>
      <c r="O836" s="89">
        <f t="shared" si="262"/>
        <v>40.4</v>
      </c>
      <c r="P836" s="89">
        <f t="shared" si="262"/>
        <v>35</v>
      </c>
      <c r="Q836" s="89">
        <f t="shared" si="262"/>
        <v>5.4</v>
      </c>
      <c r="R836" s="157">
        <f t="shared" si="262"/>
        <v>10</v>
      </c>
      <c r="S836" s="157">
        <f t="shared" si="262"/>
        <v>10</v>
      </c>
    </row>
    <row r="837" spans="1:19" ht="19.5" customHeight="1">
      <c r="A837" s="1"/>
      <c r="B837" s="15" t="s">
        <v>43</v>
      </c>
      <c r="C837" s="24" t="s">
        <v>21</v>
      </c>
      <c r="D837" s="16"/>
      <c r="E837" s="135">
        <v>3.6</v>
      </c>
      <c r="F837" s="135">
        <v>0</v>
      </c>
      <c r="G837" s="128">
        <v>3.6</v>
      </c>
      <c r="H837" s="135">
        <v>5</v>
      </c>
      <c r="I837" s="135">
        <v>0</v>
      </c>
      <c r="J837" s="128">
        <v>5</v>
      </c>
      <c r="K837" s="128">
        <v>8.6</v>
      </c>
      <c r="L837" s="135">
        <v>29.2</v>
      </c>
      <c r="M837" s="135">
        <v>13.1</v>
      </c>
      <c r="N837" s="135">
        <v>0</v>
      </c>
      <c r="O837" s="128">
        <v>13.1</v>
      </c>
      <c r="P837" s="135">
        <v>5</v>
      </c>
      <c r="Q837" s="135">
        <v>8.1</v>
      </c>
      <c r="R837" s="201">
        <v>32</v>
      </c>
      <c r="S837" s="160">
        <v>4</v>
      </c>
    </row>
    <row r="838" spans="1:19" ht="19.5" customHeight="1">
      <c r="A838" s="1"/>
      <c r="B838" s="17"/>
      <c r="C838" s="39" t="s">
        <v>3</v>
      </c>
      <c r="D838" s="34"/>
      <c r="E838" s="89">
        <f t="shared" ref="E838:S838" si="263">E837</f>
        <v>3.6</v>
      </c>
      <c r="F838" s="89">
        <f t="shared" si="263"/>
        <v>0</v>
      </c>
      <c r="G838" s="89">
        <f t="shared" si="263"/>
        <v>3.6</v>
      </c>
      <c r="H838" s="89">
        <f t="shared" si="263"/>
        <v>5</v>
      </c>
      <c r="I838" s="89">
        <f t="shared" si="263"/>
        <v>0</v>
      </c>
      <c r="J838" s="89">
        <f t="shared" si="263"/>
        <v>5</v>
      </c>
      <c r="K838" s="89">
        <f t="shared" si="263"/>
        <v>8.6</v>
      </c>
      <c r="L838" s="89">
        <f t="shared" si="263"/>
        <v>29.2</v>
      </c>
      <c r="M838" s="89">
        <f t="shared" si="263"/>
        <v>13.1</v>
      </c>
      <c r="N838" s="89">
        <f t="shared" si="263"/>
        <v>0</v>
      </c>
      <c r="O838" s="89">
        <f t="shared" si="263"/>
        <v>13.1</v>
      </c>
      <c r="P838" s="89">
        <f t="shared" si="263"/>
        <v>5</v>
      </c>
      <c r="Q838" s="89">
        <f t="shared" si="263"/>
        <v>8.1</v>
      </c>
      <c r="R838" s="157">
        <f t="shared" si="263"/>
        <v>32</v>
      </c>
      <c r="S838" s="157">
        <f t="shared" si="263"/>
        <v>4</v>
      </c>
    </row>
    <row r="839" spans="1:19" ht="19.5" customHeight="1">
      <c r="A839" s="1"/>
      <c r="B839" s="23" t="s">
        <v>44</v>
      </c>
      <c r="C839" s="24" t="s">
        <v>23</v>
      </c>
      <c r="D839" s="19"/>
      <c r="E839" s="322">
        <v>10.5</v>
      </c>
      <c r="F839" s="322"/>
      <c r="G839" s="323">
        <v>10.5</v>
      </c>
      <c r="H839" s="322"/>
      <c r="I839" s="322"/>
      <c r="J839" s="323">
        <v>0</v>
      </c>
      <c r="K839" s="323">
        <v>10.5</v>
      </c>
      <c r="L839" s="322">
        <v>24.9</v>
      </c>
      <c r="M839" s="322">
        <v>11.6</v>
      </c>
      <c r="N839" s="322">
        <v>13.3</v>
      </c>
      <c r="O839" s="323">
        <v>24.9</v>
      </c>
      <c r="P839" s="322">
        <v>4.0999999999999996</v>
      </c>
      <c r="Q839" s="322">
        <v>20.8</v>
      </c>
      <c r="R839" s="327">
        <v>13</v>
      </c>
      <c r="S839" s="160">
        <v>13</v>
      </c>
    </row>
    <row r="840" spans="1:19" ht="19.5" customHeight="1">
      <c r="A840" s="1"/>
      <c r="B840" s="17"/>
      <c r="C840" s="39" t="s">
        <v>3</v>
      </c>
      <c r="D840" s="34"/>
      <c r="E840" s="89">
        <f t="shared" ref="E840:S840" si="264">E839</f>
        <v>10.5</v>
      </c>
      <c r="F840" s="89">
        <f t="shared" si="264"/>
        <v>0</v>
      </c>
      <c r="G840" s="89">
        <f t="shared" si="264"/>
        <v>10.5</v>
      </c>
      <c r="H840" s="89">
        <f t="shared" si="264"/>
        <v>0</v>
      </c>
      <c r="I840" s="89">
        <f t="shared" si="264"/>
        <v>0</v>
      </c>
      <c r="J840" s="89">
        <f t="shared" si="264"/>
        <v>0</v>
      </c>
      <c r="K840" s="89">
        <f t="shared" si="264"/>
        <v>10.5</v>
      </c>
      <c r="L840" s="89">
        <f t="shared" si="264"/>
        <v>24.9</v>
      </c>
      <c r="M840" s="89">
        <f t="shared" si="264"/>
        <v>11.6</v>
      </c>
      <c r="N840" s="89">
        <f t="shared" si="264"/>
        <v>13.3</v>
      </c>
      <c r="O840" s="89">
        <f t="shared" si="264"/>
        <v>24.9</v>
      </c>
      <c r="P840" s="89">
        <f t="shared" si="264"/>
        <v>4.0999999999999996</v>
      </c>
      <c r="Q840" s="89">
        <f t="shared" si="264"/>
        <v>20.8</v>
      </c>
      <c r="R840" s="157">
        <f t="shared" si="264"/>
        <v>13</v>
      </c>
      <c r="S840" s="157">
        <f t="shared" si="264"/>
        <v>13</v>
      </c>
    </row>
    <row r="841" spans="1:19" ht="19.5" customHeight="1">
      <c r="A841" s="1"/>
      <c r="B841" s="23" t="s">
        <v>45</v>
      </c>
      <c r="C841" s="17" t="s">
        <v>26</v>
      </c>
      <c r="D841" s="16"/>
      <c r="E841" s="322">
        <v>3.5</v>
      </c>
      <c r="F841" s="322"/>
      <c r="G841" s="323">
        <v>3.5</v>
      </c>
      <c r="H841" s="322"/>
      <c r="I841" s="322"/>
      <c r="J841" s="323">
        <v>0</v>
      </c>
      <c r="K841" s="323">
        <v>3.5</v>
      </c>
      <c r="L841" s="322">
        <v>14</v>
      </c>
      <c r="M841" s="322">
        <v>14</v>
      </c>
      <c r="N841" s="322"/>
      <c r="O841" s="323">
        <v>14</v>
      </c>
      <c r="P841" s="322"/>
      <c r="Q841" s="322">
        <v>14</v>
      </c>
      <c r="R841" s="327">
        <v>8</v>
      </c>
      <c r="S841" s="160">
        <v>8</v>
      </c>
    </row>
    <row r="842" spans="1:19" ht="19.5" customHeight="1">
      <c r="A842" s="1"/>
      <c r="B842" s="17"/>
      <c r="C842" s="51" t="s">
        <v>3</v>
      </c>
      <c r="D842" s="33"/>
      <c r="E842" s="89">
        <f t="shared" ref="E842:S842" si="265">E841</f>
        <v>3.5</v>
      </c>
      <c r="F842" s="89">
        <f t="shared" si="265"/>
        <v>0</v>
      </c>
      <c r="G842" s="89">
        <f t="shared" si="265"/>
        <v>3.5</v>
      </c>
      <c r="H842" s="89">
        <f t="shared" si="265"/>
        <v>0</v>
      </c>
      <c r="I842" s="89">
        <f t="shared" si="265"/>
        <v>0</v>
      </c>
      <c r="J842" s="89">
        <f t="shared" si="265"/>
        <v>0</v>
      </c>
      <c r="K842" s="89">
        <f t="shared" si="265"/>
        <v>3.5</v>
      </c>
      <c r="L842" s="89">
        <f t="shared" si="265"/>
        <v>14</v>
      </c>
      <c r="M842" s="89">
        <f t="shared" si="265"/>
        <v>14</v>
      </c>
      <c r="N842" s="89">
        <f t="shared" si="265"/>
        <v>0</v>
      </c>
      <c r="O842" s="89">
        <f t="shared" si="265"/>
        <v>14</v>
      </c>
      <c r="P842" s="89">
        <f t="shared" si="265"/>
        <v>0</v>
      </c>
      <c r="Q842" s="89">
        <f t="shared" si="265"/>
        <v>14</v>
      </c>
      <c r="R842" s="157">
        <f t="shared" si="265"/>
        <v>8</v>
      </c>
      <c r="S842" s="157">
        <f t="shared" si="265"/>
        <v>8</v>
      </c>
    </row>
    <row r="843" spans="1:19" ht="19.5" customHeight="1">
      <c r="A843" s="1"/>
      <c r="B843" s="15" t="s">
        <v>46</v>
      </c>
      <c r="C843" s="45" t="s">
        <v>28</v>
      </c>
      <c r="D843" s="19"/>
      <c r="E843" s="90">
        <v>3.1</v>
      </c>
      <c r="F843" s="90">
        <v>0</v>
      </c>
      <c r="G843" s="90">
        <v>3.1</v>
      </c>
      <c r="H843" s="90">
        <v>0</v>
      </c>
      <c r="I843" s="90">
        <v>0</v>
      </c>
      <c r="J843" s="90">
        <v>0</v>
      </c>
      <c r="K843" s="90">
        <v>3.1</v>
      </c>
      <c r="L843" s="90">
        <v>2.5</v>
      </c>
      <c r="M843" s="90">
        <v>2.5</v>
      </c>
      <c r="N843" s="90">
        <v>0</v>
      </c>
      <c r="O843" s="90">
        <v>2.5</v>
      </c>
      <c r="P843" s="90">
        <v>0</v>
      </c>
      <c r="Q843" s="90">
        <v>2.5</v>
      </c>
      <c r="R843" s="156">
        <v>5</v>
      </c>
      <c r="S843" s="156">
        <v>5</v>
      </c>
    </row>
    <row r="844" spans="1:19" ht="19.5" customHeight="1">
      <c r="A844" s="1"/>
      <c r="B844" s="15"/>
      <c r="C844" s="45" t="s">
        <v>48</v>
      </c>
      <c r="D844" s="19"/>
      <c r="E844" s="90">
        <v>4</v>
      </c>
      <c r="F844" s="90">
        <v>0</v>
      </c>
      <c r="G844" s="90">
        <v>4</v>
      </c>
      <c r="H844" s="90">
        <v>3</v>
      </c>
      <c r="I844" s="90">
        <v>0</v>
      </c>
      <c r="J844" s="90">
        <v>3</v>
      </c>
      <c r="K844" s="90">
        <v>7</v>
      </c>
      <c r="L844" s="90">
        <v>0.3</v>
      </c>
      <c r="M844" s="90">
        <v>0.3</v>
      </c>
      <c r="N844" s="90">
        <v>0</v>
      </c>
      <c r="O844" s="90">
        <v>0.3</v>
      </c>
      <c r="P844" s="90">
        <v>0</v>
      </c>
      <c r="Q844" s="90">
        <v>0.3</v>
      </c>
      <c r="R844" s="156">
        <v>19</v>
      </c>
      <c r="S844" s="156">
        <v>0</v>
      </c>
    </row>
    <row r="845" spans="1:19" ht="19.5" customHeight="1">
      <c r="A845" s="1"/>
      <c r="B845" s="15"/>
      <c r="C845" s="24" t="s">
        <v>31</v>
      </c>
      <c r="D845" s="19"/>
      <c r="E845" s="322">
        <v>4.5</v>
      </c>
      <c r="F845" s="322"/>
      <c r="G845" s="323">
        <v>4.5</v>
      </c>
      <c r="H845" s="322"/>
      <c r="I845" s="322"/>
      <c r="J845" s="323">
        <v>0</v>
      </c>
      <c r="K845" s="323">
        <v>4.5</v>
      </c>
      <c r="L845" s="322">
        <v>20</v>
      </c>
      <c r="M845" s="322">
        <v>20</v>
      </c>
      <c r="N845" s="322"/>
      <c r="O845" s="323">
        <v>20</v>
      </c>
      <c r="P845" s="322"/>
      <c r="Q845" s="322">
        <v>20</v>
      </c>
      <c r="R845" s="327">
        <v>5</v>
      </c>
      <c r="S845" s="160">
        <v>5</v>
      </c>
    </row>
    <row r="846" spans="1:19" ht="19.5" customHeight="1">
      <c r="A846" s="1"/>
      <c r="B846" s="15"/>
      <c r="C846" s="398" t="s">
        <v>39</v>
      </c>
      <c r="D846" s="399"/>
      <c r="E846" s="395">
        <v>4.9000000000000004</v>
      </c>
      <c r="F846" s="396"/>
      <c r="G846" s="395">
        <f t="shared" ref="G846" si="266">E846+F846</f>
        <v>4.9000000000000004</v>
      </c>
      <c r="H846" s="396"/>
      <c r="I846" s="395"/>
      <c r="J846" s="396">
        <f t="shared" ref="J846" si="267">H846+I846</f>
        <v>0</v>
      </c>
      <c r="K846" s="395">
        <f t="shared" ref="K846" si="268">G846+J846</f>
        <v>4.9000000000000004</v>
      </c>
      <c r="L846" s="396">
        <v>22</v>
      </c>
      <c r="M846" s="395">
        <v>22</v>
      </c>
      <c r="N846" s="396"/>
      <c r="O846" s="395">
        <f t="shared" ref="O846" si="269">M846+N846</f>
        <v>22</v>
      </c>
      <c r="P846" s="396">
        <v>6</v>
      </c>
      <c r="Q846" s="395">
        <v>16</v>
      </c>
      <c r="R846" s="395">
        <v>8</v>
      </c>
      <c r="S846" s="397">
        <v>8</v>
      </c>
    </row>
    <row r="847" spans="1:19" ht="19.5" customHeight="1">
      <c r="A847" s="1"/>
      <c r="B847" s="17"/>
      <c r="C847" s="51" t="s">
        <v>3</v>
      </c>
      <c r="D847" s="34"/>
      <c r="E847" s="89">
        <f t="shared" ref="E847:S847" si="270">SUM(E843:E846)</f>
        <v>16.5</v>
      </c>
      <c r="F847" s="89">
        <f t="shared" si="270"/>
        <v>0</v>
      </c>
      <c r="G847" s="89">
        <f t="shared" si="270"/>
        <v>16.5</v>
      </c>
      <c r="H847" s="89">
        <f t="shared" si="270"/>
        <v>3</v>
      </c>
      <c r="I847" s="89">
        <f t="shared" si="270"/>
        <v>0</v>
      </c>
      <c r="J847" s="89">
        <f t="shared" si="270"/>
        <v>3</v>
      </c>
      <c r="K847" s="89">
        <f t="shared" si="270"/>
        <v>19.5</v>
      </c>
      <c r="L847" s="89">
        <f t="shared" si="270"/>
        <v>44.8</v>
      </c>
      <c r="M847" s="89">
        <f t="shared" si="270"/>
        <v>44.8</v>
      </c>
      <c r="N847" s="89">
        <f t="shared" si="270"/>
        <v>0</v>
      </c>
      <c r="O847" s="89">
        <f t="shared" si="270"/>
        <v>44.8</v>
      </c>
      <c r="P847" s="89">
        <f t="shared" si="270"/>
        <v>6</v>
      </c>
      <c r="Q847" s="89">
        <f t="shared" si="270"/>
        <v>38.799999999999997</v>
      </c>
      <c r="R847" s="157">
        <f t="shared" si="270"/>
        <v>37</v>
      </c>
      <c r="S847" s="157">
        <f t="shared" si="270"/>
        <v>18</v>
      </c>
    </row>
    <row r="848" spans="1:19" ht="19.5" customHeight="1">
      <c r="A848" s="1"/>
      <c r="B848" s="15" t="s">
        <v>49</v>
      </c>
      <c r="C848" s="24" t="s">
        <v>50</v>
      </c>
      <c r="D848" s="19"/>
      <c r="E848" s="322">
        <v>2</v>
      </c>
      <c r="F848" s="322"/>
      <c r="G848" s="323">
        <v>2</v>
      </c>
      <c r="H848" s="322"/>
      <c r="I848" s="322"/>
      <c r="J848" s="323">
        <v>0</v>
      </c>
      <c r="K848" s="323">
        <v>2</v>
      </c>
      <c r="L848" s="322">
        <v>50</v>
      </c>
      <c r="M848" s="322">
        <v>50</v>
      </c>
      <c r="N848" s="322"/>
      <c r="O848" s="323">
        <v>50</v>
      </c>
      <c r="P848" s="322"/>
      <c r="Q848" s="322">
        <v>50</v>
      </c>
      <c r="R848" s="327">
        <v>10</v>
      </c>
      <c r="S848" s="160">
        <v>10</v>
      </c>
    </row>
    <row r="849" spans="1:19" ht="18.75" customHeight="1">
      <c r="A849" s="1"/>
      <c r="B849" s="15"/>
      <c r="C849" s="24" t="s">
        <v>32</v>
      </c>
      <c r="D849" s="19"/>
      <c r="E849" s="322">
        <v>0.5</v>
      </c>
      <c r="F849" s="322">
        <v>1.2</v>
      </c>
      <c r="G849" s="323">
        <v>1.7</v>
      </c>
      <c r="H849" s="322">
        <v>0.5</v>
      </c>
      <c r="I849" s="322"/>
      <c r="J849" s="323">
        <v>0.5</v>
      </c>
      <c r="K849" s="323">
        <v>2.2000000000000002</v>
      </c>
      <c r="L849" s="322">
        <v>1.4</v>
      </c>
      <c r="M849" s="322">
        <v>1.4</v>
      </c>
      <c r="N849" s="322"/>
      <c r="O849" s="323">
        <v>1.4</v>
      </c>
      <c r="P849" s="322">
        <v>1.4</v>
      </c>
      <c r="Q849" s="322"/>
      <c r="R849" s="327">
        <v>22</v>
      </c>
      <c r="S849" s="160">
        <v>15</v>
      </c>
    </row>
    <row r="850" spans="1:19" ht="19.5" customHeight="1">
      <c r="A850" s="1"/>
      <c r="B850" s="15"/>
      <c r="C850" s="24" t="s">
        <v>34</v>
      </c>
      <c r="D850" s="19"/>
      <c r="E850" s="322"/>
      <c r="F850" s="322"/>
      <c r="G850" s="323">
        <v>0</v>
      </c>
      <c r="H850" s="322">
        <v>1</v>
      </c>
      <c r="I850" s="322"/>
      <c r="J850" s="323">
        <v>1</v>
      </c>
      <c r="K850" s="323">
        <v>1</v>
      </c>
      <c r="L850" s="322"/>
      <c r="M850" s="322"/>
      <c r="N850" s="322"/>
      <c r="O850" s="323">
        <v>0</v>
      </c>
      <c r="P850" s="322"/>
      <c r="Q850" s="322"/>
      <c r="R850" s="327">
        <v>34</v>
      </c>
      <c r="S850" s="160">
        <v>0</v>
      </c>
    </row>
    <row r="851" spans="1:19" ht="19.5" customHeight="1">
      <c r="A851" s="4"/>
      <c r="B851" s="15"/>
      <c r="C851" s="24" t="s">
        <v>51</v>
      </c>
      <c r="D851" s="19"/>
      <c r="E851" s="90">
        <v>2.5</v>
      </c>
      <c r="F851" s="90">
        <v>2.6</v>
      </c>
      <c r="G851" s="90">
        <v>5.0999999999999996</v>
      </c>
      <c r="H851" s="90">
        <v>2</v>
      </c>
      <c r="I851" s="90">
        <v>2</v>
      </c>
      <c r="J851" s="90">
        <v>4</v>
      </c>
      <c r="K851" s="90">
        <v>9.1</v>
      </c>
      <c r="L851" s="90">
        <v>3</v>
      </c>
      <c r="M851" s="90">
        <v>1.5</v>
      </c>
      <c r="N851" s="90">
        <v>1.5</v>
      </c>
      <c r="O851" s="90">
        <v>3</v>
      </c>
      <c r="P851" s="90">
        <v>1.5</v>
      </c>
      <c r="Q851" s="90">
        <v>1.5</v>
      </c>
      <c r="R851" s="156">
        <v>16</v>
      </c>
      <c r="S851" s="156">
        <v>10</v>
      </c>
    </row>
    <row r="852" spans="1:19" ht="19.5" customHeight="1">
      <c r="A852" s="1"/>
      <c r="B852" s="15"/>
      <c r="C852" s="24" t="s">
        <v>64</v>
      </c>
      <c r="D852" s="19"/>
      <c r="E852" s="90">
        <v>7.3</v>
      </c>
      <c r="F852" s="90">
        <v>2.5</v>
      </c>
      <c r="G852" s="90">
        <v>9.8000000000000007</v>
      </c>
      <c r="H852" s="90">
        <v>0</v>
      </c>
      <c r="I852" s="90">
        <v>0</v>
      </c>
      <c r="J852" s="90">
        <v>0</v>
      </c>
      <c r="K852" s="90">
        <v>9.8000000000000007</v>
      </c>
      <c r="L852" s="90">
        <v>17.899999999999999</v>
      </c>
      <c r="M852" s="90">
        <v>6.6</v>
      </c>
      <c r="N852" s="90">
        <v>11.3</v>
      </c>
      <c r="O852" s="90">
        <v>17.899999999999999</v>
      </c>
      <c r="P852" s="90">
        <v>1</v>
      </c>
      <c r="Q852" s="90">
        <v>16.899999999999999</v>
      </c>
      <c r="R852" s="156">
        <v>12</v>
      </c>
      <c r="S852" s="156">
        <v>12</v>
      </c>
    </row>
    <row r="853" spans="1:19" ht="19.5" customHeight="1">
      <c r="A853" s="1"/>
      <c r="B853" s="17"/>
      <c r="C853" s="32" t="s">
        <v>3</v>
      </c>
      <c r="D853" s="34"/>
      <c r="E853" s="89">
        <f t="shared" ref="E853:S853" si="271">SUM(E848:E852)</f>
        <v>12.3</v>
      </c>
      <c r="F853" s="89">
        <f t="shared" si="271"/>
        <v>6.3</v>
      </c>
      <c r="G853" s="89">
        <f t="shared" si="271"/>
        <v>18.600000000000001</v>
      </c>
      <c r="H853" s="89">
        <f t="shared" si="271"/>
        <v>3.5</v>
      </c>
      <c r="I853" s="89">
        <f t="shared" si="271"/>
        <v>2</v>
      </c>
      <c r="J853" s="89">
        <f t="shared" si="271"/>
        <v>5.5</v>
      </c>
      <c r="K853" s="89">
        <f t="shared" si="271"/>
        <v>24.1</v>
      </c>
      <c r="L853" s="89">
        <f t="shared" si="271"/>
        <v>72.3</v>
      </c>
      <c r="M853" s="89">
        <f t="shared" si="271"/>
        <v>59.5</v>
      </c>
      <c r="N853" s="89">
        <f t="shared" si="271"/>
        <v>12.8</v>
      </c>
      <c r="O853" s="89">
        <f t="shared" si="271"/>
        <v>72.3</v>
      </c>
      <c r="P853" s="89">
        <f t="shared" si="271"/>
        <v>3.9</v>
      </c>
      <c r="Q853" s="89">
        <f t="shared" si="271"/>
        <v>68.400000000000006</v>
      </c>
      <c r="R853" s="157">
        <f t="shared" si="271"/>
        <v>94</v>
      </c>
      <c r="S853" s="157">
        <f t="shared" si="271"/>
        <v>47</v>
      </c>
    </row>
    <row r="854" spans="1:19" ht="19.5" customHeight="1">
      <c r="A854" s="1"/>
      <c r="B854" s="15" t="s">
        <v>52</v>
      </c>
      <c r="C854" s="24" t="s">
        <v>36</v>
      </c>
      <c r="D854" s="19"/>
      <c r="E854" s="90">
        <v>12</v>
      </c>
      <c r="F854" s="90"/>
      <c r="G854" s="90">
        <v>12</v>
      </c>
      <c r="H854" s="90"/>
      <c r="I854" s="90"/>
      <c r="J854" s="90">
        <v>0</v>
      </c>
      <c r="K854" s="90">
        <v>12</v>
      </c>
      <c r="L854" s="90">
        <v>15</v>
      </c>
      <c r="M854" s="90">
        <v>15</v>
      </c>
      <c r="N854" s="90">
        <v>0</v>
      </c>
      <c r="O854" s="90">
        <v>15</v>
      </c>
      <c r="P854" s="90">
        <v>0</v>
      </c>
      <c r="Q854" s="90">
        <v>15</v>
      </c>
      <c r="R854" s="156">
        <v>10</v>
      </c>
      <c r="S854" s="156">
        <v>10</v>
      </c>
    </row>
    <row r="855" spans="1:19" ht="19.5" customHeight="1">
      <c r="B855" s="15"/>
      <c r="C855" s="32" t="s">
        <v>3</v>
      </c>
      <c r="D855" s="38"/>
      <c r="E855" s="89">
        <f t="shared" ref="E855:S855" si="272">E854</f>
        <v>12</v>
      </c>
      <c r="F855" s="89">
        <f t="shared" si="272"/>
        <v>0</v>
      </c>
      <c r="G855" s="89">
        <f t="shared" si="272"/>
        <v>12</v>
      </c>
      <c r="H855" s="89">
        <f t="shared" si="272"/>
        <v>0</v>
      </c>
      <c r="I855" s="89">
        <f t="shared" si="272"/>
        <v>0</v>
      </c>
      <c r="J855" s="89">
        <f t="shared" si="272"/>
        <v>0</v>
      </c>
      <c r="K855" s="89">
        <f t="shared" si="272"/>
        <v>12</v>
      </c>
      <c r="L855" s="89">
        <f t="shared" si="272"/>
        <v>15</v>
      </c>
      <c r="M855" s="89">
        <f t="shared" si="272"/>
        <v>15</v>
      </c>
      <c r="N855" s="89">
        <f t="shared" si="272"/>
        <v>0</v>
      </c>
      <c r="O855" s="89">
        <f t="shared" si="272"/>
        <v>15</v>
      </c>
      <c r="P855" s="89">
        <f t="shared" si="272"/>
        <v>0</v>
      </c>
      <c r="Q855" s="89">
        <f t="shared" si="272"/>
        <v>15</v>
      </c>
      <c r="R855" s="157">
        <f t="shared" si="272"/>
        <v>10</v>
      </c>
      <c r="S855" s="157">
        <f t="shared" si="272"/>
        <v>10</v>
      </c>
    </row>
    <row r="856" spans="1:19" ht="8.25" customHeight="1">
      <c r="A856" s="1"/>
      <c r="B856" s="24"/>
      <c r="C856" s="25"/>
      <c r="D856" s="25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155"/>
      <c r="S856" s="164"/>
    </row>
    <row r="857" spans="1:19" ht="19.5" customHeight="1">
      <c r="A857" s="1"/>
      <c r="B857" s="24"/>
      <c r="C857" s="25" t="s">
        <v>58</v>
      </c>
      <c r="D857" s="19"/>
      <c r="E857" s="90">
        <f t="shared" ref="E857:S857" si="273">E855+E853+E847+E842+E840+E838+E836</f>
        <v>60.6</v>
      </c>
      <c r="F857" s="90">
        <f t="shared" si="273"/>
        <v>6.3</v>
      </c>
      <c r="G857" s="90">
        <f t="shared" si="273"/>
        <v>66.900000000000006</v>
      </c>
      <c r="H857" s="90">
        <f t="shared" si="273"/>
        <v>11.5</v>
      </c>
      <c r="I857" s="90">
        <f t="shared" si="273"/>
        <v>2</v>
      </c>
      <c r="J857" s="90">
        <f t="shared" si="273"/>
        <v>13.5</v>
      </c>
      <c r="K857" s="90">
        <f t="shared" si="273"/>
        <v>80.399999999999991</v>
      </c>
      <c r="L857" s="90">
        <f t="shared" si="273"/>
        <v>240.6</v>
      </c>
      <c r="M857" s="90">
        <f t="shared" si="273"/>
        <v>198.4</v>
      </c>
      <c r="N857" s="90">
        <f t="shared" si="273"/>
        <v>26.1</v>
      </c>
      <c r="O857" s="90">
        <f t="shared" si="273"/>
        <v>224.5</v>
      </c>
      <c r="P857" s="90">
        <f t="shared" si="273"/>
        <v>54</v>
      </c>
      <c r="Q857" s="90">
        <f t="shared" si="273"/>
        <v>170.5</v>
      </c>
      <c r="R857" s="156">
        <f>R855+R853+R847+R842+R840+R838+R836</f>
        <v>204</v>
      </c>
      <c r="S857" s="156">
        <f t="shared" si="273"/>
        <v>110</v>
      </c>
    </row>
    <row r="858" spans="1:19" ht="19.5" customHeight="1">
      <c r="A858" s="1"/>
      <c r="B858" s="13"/>
      <c r="C858" s="13"/>
      <c r="D858" s="13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144"/>
      <c r="S858" s="144"/>
    </row>
    <row r="859" spans="1:19" ht="19.5" customHeight="1">
      <c r="A859" s="1"/>
      <c r="B859" s="20"/>
      <c r="C859" s="26" t="s">
        <v>177</v>
      </c>
      <c r="D859" s="20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159"/>
      <c r="S859" s="145" t="s">
        <v>0</v>
      </c>
    </row>
    <row r="860" spans="1:19" ht="19.5" customHeight="1">
      <c r="A860" s="1"/>
      <c r="B860" s="410" t="s">
        <v>72</v>
      </c>
      <c r="C860" s="411"/>
      <c r="D860" s="412"/>
      <c r="E860" s="416" t="s">
        <v>57</v>
      </c>
      <c r="F860" s="417"/>
      <c r="G860" s="418"/>
      <c r="H860" s="416" t="s">
        <v>56</v>
      </c>
      <c r="I860" s="417"/>
      <c r="J860" s="418"/>
      <c r="K860" s="83" t="s">
        <v>1</v>
      </c>
      <c r="L860" s="83" t="s">
        <v>2</v>
      </c>
      <c r="M860" s="416" t="s">
        <v>74</v>
      </c>
      <c r="N860" s="417"/>
      <c r="O860" s="418"/>
      <c r="P860" s="416" t="s">
        <v>75</v>
      </c>
      <c r="Q860" s="418"/>
      <c r="R860" s="423" t="s">
        <v>65</v>
      </c>
      <c r="S860" s="424"/>
    </row>
    <row r="861" spans="1:19" ht="19.5" customHeight="1">
      <c r="A861" s="1"/>
      <c r="B861" s="413"/>
      <c r="C861" s="414"/>
      <c r="D861" s="415"/>
      <c r="E861" s="84" t="s">
        <v>4</v>
      </c>
      <c r="F861" s="84" t="s">
        <v>5</v>
      </c>
      <c r="G861" s="84" t="s">
        <v>6</v>
      </c>
      <c r="H861" s="84" t="s">
        <v>7</v>
      </c>
      <c r="I861" s="84" t="s">
        <v>8</v>
      </c>
      <c r="J861" s="84" t="s">
        <v>9</v>
      </c>
      <c r="K861" s="85" t="s">
        <v>3</v>
      </c>
      <c r="L861" s="86" t="s">
        <v>3</v>
      </c>
      <c r="M861" s="84" t="s">
        <v>10</v>
      </c>
      <c r="N861" s="84" t="s">
        <v>11</v>
      </c>
      <c r="O861" s="84" t="s">
        <v>3</v>
      </c>
      <c r="P861" s="84" t="s">
        <v>12</v>
      </c>
      <c r="Q861" s="84" t="s">
        <v>13</v>
      </c>
      <c r="R861" s="146"/>
      <c r="S861" s="147" t="s">
        <v>73</v>
      </c>
    </row>
    <row r="862" spans="1:19" ht="19.5" customHeight="1">
      <c r="A862" s="1"/>
      <c r="B862" s="23" t="s">
        <v>42</v>
      </c>
      <c r="C862" s="24" t="s">
        <v>18</v>
      </c>
      <c r="D862" s="19"/>
      <c r="E862" s="106">
        <v>0.79999999999999993</v>
      </c>
      <c r="F862" s="106">
        <v>0.1</v>
      </c>
      <c r="G862" s="90">
        <v>0.89999999999999991</v>
      </c>
      <c r="H862" s="106">
        <v>0</v>
      </c>
      <c r="I862" s="106">
        <v>0</v>
      </c>
      <c r="J862" s="90">
        <v>0</v>
      </c>
      <c r="K862" s="90">
        <v>0.89999999999999991</v>
      </c>
      <c r="L862" s="106">
        <v>4.2</v>
      </c>
      <c r="M862" s="106">
        <v>4.0999999999999996</v>
      </c>
      <c r="N862" s="106">
        <v>0</v>
      </c>
      <c r="O862" s="90">
        <v>4.0999999999999996</v>
      </c>
      <c r="P862" s="106">
        <v>4.0999999999999996</v>
      </c>
      <c r="Q862" s="106">
        <v>0</v>
      </c>
      <c r="R862" s="160">
        <v>10</v>
      </c>
      <c r="S862" s="160">
        <v>10</v>
      </c>
    </row>
    <row r="863" spans="1:19" ht="19.5" customHeight="1">
      <c r="A863" s="1"/>
      <c r="B863" s="23"/>
      <c r="C863" s="24" t="s">
        <v>19</v>
      </c>
      <c r="D863" s="19"/>
      <c r="E863" s="106">
        <v>12.6</v>
      </c>
      <c r="F863" s="106">
        <v>0.2</v>
      </c>
      <c r="G863" s="90">
        <v>12.799999999999999</v>
      </c>
      <c r="H863" s="106"/>
      <c r="I863" s="106"/>
      <c r="J863" s="90">
        <v>0</v>
      </c>
      <c r="K863" s="90">
        <v>12.799999999999999</v>
      </c>
      <c r="L863" s="106">
        <v>90</v>
      </c>
      <c r="M863" s="106">
        <v>62.1</v>
      </c>
      <c r="N863" s="106">
        <v>27.9</v>
      </c>
      <c r="O863" s="90">
        <v>90</v>
      </c>
      <c r="P863" s="106">
        <v>89.2</v>
      </c>
      <c r="Q863" s="106">
        <v>0.8</v>
      </c>
      <c r="R863" s="160">
        <v>9</v>
      </c>
      <c r="S863" s="160">
        <v>9</v>
      </c>
    </row>
    <row r="864" spans="1:19" ht="19.5" customHeight="1">
      <c r="A864" s="1"/>
      <c r="B864" s="17"/>
      <c r="C864" s="51" t="s">
        <v>3</v>
      </c>
      <c r="D864" s="34"/>
      <c r="E864" s="89">
        <f t="shared" ref="E864:S864" si="274">E862+E863</f>
        <v>13.4</v>
      </c>
      <c r="F864" s="89">
        <f t="shared" si="274"/>
        <v>0.30000000000000004</v>
      </c>
      <c r="G864" s="89">
        <f t="shared" si="274"/>
        <v>13.7</v>
      </c>
      <c r="H864" s="89">
        <f t="shared" si="274"/>
        <v>0</v>
      </c>
      <c r="I864" s="89">
        <f t="shared" si="274"/>
        <v>0</v>
      </c>
      <c r="J864" s="89">
        <f t="shared" si="274"/>
        <v>0</v>
      </c>
      <c r="K864" s="89">
        <f t="shared" si="274"/>
        <v>13.7</v>
      </c>
      <c r="L864" s="89">
        <f t="shared" si="274"/>
        <v>94.2</v>
      </c>
      <c r="M864" s="89">
        <f t="shared" si="274"/>
        <v>66.2</v>
      </c>
      <c r="N864" s="89">
        <f t="shared" si="274"/>
        <v>27.9</v>
      </c>
      <c r="O864" s="89">
        <f t="shared" si="274"/>
        <v>94.1</v>
      </c>
      <c r="P864" s="89">
        <f t="shared" si="274"/>
        <v>93.3</v>
      </c>
      <c r="Q864" s="89">
        <f t="shared" si="274"/>
        <v>0.8</v>
      </c>
      <c r="R864" s="157">
        <f t="shared" si="274"/>
        <v>19</v>
      </c>
      <c r="S864" s="157">
        <f t="shared" si="274"/>
        <v>19</v>
      </c>
    </row>
    <row r="865" spans="1:19" ht="19.5" customHeight="1">
      <c r="A865" s="1"/>
      <c r="B865" s="15" t="s">
        <v>43</v>
      </c>
      <c r="C865" s="24" t="s">
        <v>21</v>
      </c>
      <c r="D865" s="19"/>
      <c r="E865" s="106">
        <v>2.2000000000000002</v>
      </c>
      <c r="F865" s="106">
        <v>0</v>
      </c>
      <c r="G865" s="90">
        <v>2.2000000000000002</v>
      </c>
      <c r="H865" s="106">
        <v>1</v>
      </c>
      <c r="I865" s="106">
        <v>0</v>
      </c>
      <c r="J865" s="90">
        <v>1</v>
      </c>
      <c r="K865" s="90">
        <v>3.2</v>
      </c>
      <c r="L865" s="106">
        <v>6.5</v>
      </c>
      <c r="M865" s="106">
        <v>6</v>
      </c>
      <c r="N865" s="106">
        <v>0</v>
      </c>
      <c r="O865" s="90">
        <v>6</v>
      </c>
      <c r="P865" s="106">
        <v>6</v>
      </c>
      <c r="Q865" s="106">
        <v>0</v>
      </c>
      <c r="R865" s="160">
        <v>9</v>
      </c>
      <c r="S865" s="160">
        <v>3</v>
      </c>
    </row>
    <row r="866" spans="1:19" ht="19.5" customHeight="1">
      <c r="A866" s="1"/>
      <c r="B866" s="17"/>
      <c r="C866" s="51" t="s">
        <v>3</v>
      </c>
      <c r="D866" s="34"/>
      <c r="E866" s="89">
        <f t="shared" ref="E866:S866" si="275">E865</f>
        <v>2.2000000000000002</v>
      </c>
      <c r="F866" s="89">
        <f t="shared" si="275"/>
        <v>0</v>
      </c>
      <c r="G866" s="89">
        <f t="shared" si="275"/>
        <v>2.2000000000000002</v>
      </c>
      <c r="H866" s="89">
        <f t="shared" si="275"/>
        <v>1</v>
      </c>
      <c r="I866" s="89">
        <f t="shared" si="275"/>
        <v>0</v>
      </c>
      <c r="J866" s="89">
        <f t="shared" si="275"/>
        <v>1</v>
      </c>
      <c r="K866" s="89">
        <f t="shared" si="275"/>
        <v>3.2</v>
      </c>
      <c r="L866" s="89">
        <f t="shared" si="275"/>
        <v>6.5</v>
      </c>
      <c r="M866" s="89">
        <f t="shared" si="275"/>
        <v>6</v>
      </c>
      <c r="N866" s="89">
        <f t="shared" si="275"/>
        <v>0</v>
      </c>
      <c r="O866" s="89">
        <f t="shared" si="275"/>
        <v>6</v>
      </c>
      <c r="P866" s="89">
        <f t="shared" si="275"/>
        <v>6</v>
      </c>
      <c r="Q866" s="89">
        <f t="shared" si="275"/>
        <v>0</v>
      </c>
      <c r="R866" s="157">
        <f t="shared" si="275"/>
        <v>9</v>
      </c>
      <c r="S866" s="157">
        <f t="shared" si="275"/>
        <v>3</v>
      </c>
    </row>
    <row r="867" spans="1:19" ht="19.5" customHeight="1">
      <c r="A867" s="1"/>
      <c r="B867" s="15" t="s">
        <v>44</v>
      </c>
      <c r="C867" s="24" t="s">
        <v>23</v>
      </c>
      <c r="D867" s="19"/>
      <c r="E867" s="106">
        <v>2.4</v>
      </c>
      <c r="F867" s="106"/>
      <c r="G867" s="90">
        <v>2.4</v>
      </c>
      <c r="H867" s="106">
        <v>2</v>
      </c>
      <c r="I867" s="106"/>
      <c r="J867" s="90">
        <v>2</v>
      </c>
      <c r="K867" s="90">
        <v>4.4000000000000004</v>
      </c>
      <c r="L867" s="106">
        <v>3</v>
      </c>
      <c r="M867" s="106">
        <v>3</v>
      </c>
      <c r="N867" s="106"/>
      <c r="O867" s="90">
        <v>3</v>
      </c>
      <c r="P867" s="106">
        <v>2.5</v>
      </c>
      <c r="Q867" s="106">
        <v>0.5</v>
      </c>
      <c r="R867" s="160">
        <v>3</v>
      </c>
      <c r="S867" s="160">
        <v>3</v>
      </c>
    </row>
    <row r="868" spans="1:19" ht="19.5" customHeight="1">
      <c r="A868" s="1"/>
      <c r="B868" s="23"/>
      <c r="C868" s="24" t="s">
        <v>24</v>
      </c>
      <c r="D868" s="19"/>
      <c r="E868" s="106">
        <v>0.4</v>
      </c>
      <c r="F868" s="106"/>
      <c r="G868" s="90">
        <v>0.4</v>
      </c>
      <c r="H868" s="106"/>
      <c r="I868" s="106"/>
      <c r="J868" s="90">
        <v>0</v>
      </c>
      <c r="K868" s="90">
        <v>0.4</v>
      </c>
      <c r="L868" s="106">
        <v>0.5</v>
      </c>
      <c r="M868" s="106">
        <v>0</v>
      </c>
      <c r="N868" s="106"/>
      <c r="O868" s="90">
        <v>0</v>
      </c>
      <c r="P868" s="106"/>
      <c r="Q868" s="106"/>
      <c r="R868" s="160">
        <v>1</v>
      </c>
      <c r="S868" s="160">
        <v>1</v>
      </c>
    </row>
    <row r="869" spans="1:19" ht="19.5" customHeight="1">
      <c r="A869" s="1"/>
      <c r="B869" s="17"/>
      <c r="C869" s="51" t="s">
        <v>3</v>
      </c>
      <c r="D869" s="34"/>
      <c r="E869" s="89">
        <f t="shared" ref="E869:S869" si="276">SUM(E867:E868)</f>
        <v>2.8</v>
      </c>
      <c r="F869" s="89">
        <f t="shared" si="276"/>
        <v>0</v>
      </c>
      <c r="G869" s="89">
        <f t="shared" si="276"/>
        <v>2.8</v>
      </c>
      <c r="H869" s="89">
        <f t="shared" si="276"/>
        <v>2</v>
      </c>
      <c r="I869" s="89">
        <f t="shared" si="276"/>
        <v>0</v>
      </c>
      <c r="J869" s="89">
        <f t="shared" si="276"/>
        <v>2</v>
      </c>
      <c r="K869" s="89">
        <f t="shared" si="276"/>
        <v>4.8000000000000007</v>
      </c>
      <c r="L869" s="89">
        <f t="shared" si="276"/>
        <v>3.5</v>
      </c>
      <c r="M869" s="89">
        <f t="shared" si="276"/>
        <v>3</v>
      </c>
      <c r="N869" s="89">
        <f t="shared" si="276"/>
        <v>0</v>
      </c>
      <c r="O869" s="89">
        <f t="shared" si="276"/>
        <v>3</v>
      </c>
      <c r="P869" s="89">
        <f t="shared" si="276"/>
        <v>2.5</v>
      </c>
      <c r="Q869" s="89">
        <f t="shared" si="276"/>
        <v>0.5</v>
      </c>
      <c r="R869" s="157">
        <f t="shared" si="276"/>
        <v>4</v>
      </c>
      <c r="S869" s="157">
        <f t="shared" si="276"/>
        <v>4</v>
      </c>
    </row>
    <row r="870" spans="1:19" ht="19.5" customHeight="1">
      <c r="A870" s="1"/>
      <c r="B870" s="15" t="s">
        <v>45</v>
      </c>
      <c r="C870" s="24" t="s">
        <v>25</v>
      </c>
      <c r="D870" s="19"/>
      <c r="E870" s="106">
        <v>2.4</v>
      </c>
      <c r="F870" s="106"/>
      <c r="G870" s="90">
        <v>2.4</v>
      </c>
      <c r="H870" s="106"/>
      <c r="I870" s="106"/>
      <c r="J870" s="90">
        <v>0</v>
      </c>
      <c r="K870" s="90">
        <v>2.4</v>
      </c>
      <c r="L870" s="106">
        <v>29.9</v>
      </c>
      <c r="M870" s="106">
        <v>29.9</v>
      </c>
      <c r="N870" s="106"/>
      <c r="O870" s="90">
        <v>29.9</v>
      </c>
      <c r="P870" s="106">
        <v>29.9</v>
      </c>
      <c r="Q870" s="106"/>
      <c r="R870" s="160">
        <v>3</v>
      </c>
      <c r="S870" s="160">
        <v>3</v>
      </c>
    </row>
    <row r="871" spans="1:19" ht="19.5" customHeight="1">
      <c r="A871" s="1"/>
      <c r="B871" s="15"/>
      <c r="C871" s="24" t="s">
        <v>26</v>
      </c>
      <c r="D871" s="19"/>
      <c r="E871" s="106">
        <v>0.5</v>
      </c>
      <c r="F871" s="106"/>
      <c r="G871" s="90">
        <v>0.5</v>
      </c>
      <c r="H871" s="106"/>
      <c r="I871" s="106"/>
      <c r="J871" s="90">
        <v>0</v>
      </c>
      <c r="K871" s="90">
        <v>0.5</v>
      </c>
      <c r="L871" s="106">
        <v>2</v>
      </c>
      <c r="M871" s="106">
        <v>2</v>
      </c>
      <c r="N871" s="106"/>
      <c r="O871" s="90">
        <v>2</v>
      </c>
      <c r="P871" s="106">
        <v>2</v>
      </c>
      <c r="Q871" s="106"/>
      <c r="R871" s="160">
        <v>2</v>
      </c>
      <c r="S871" s="160">
        <v>2</v>
      </c>
    </row>
    <row r="872" spans="1:19" ht="19.5" customHeight="1">
      <c r="A872" s="1"/>
      <c r="B872" s="23"/>
      <c r="C872" s="24" t="s">
        <v>27</v>
      </c>
      <c r="D872" s="19"/>
      <c r="E872" s="106">
        <v>4.8</v>
      </c>
      <c r="F872" s="106">
        <v>0</v>
      </c>
      <c r="G872" s="90">
        <v>4.8</v>
      </c>
      <c r="H872" s="106"/>
      <c r="I872" s="106"/>
      <c r="J872" s="90">
        <v>0</v>
      </c>
      <c r="K872" s="90">
        <v>4.8</v>
      </c>
      <c r="L872" s="106">
        <v>19</v>
      </c>
      <c r="M872" s="106">
        <v>19</v>
      </c>
      <c r="N872" s="106">
        <v>0</v>
      </c>
      <c r="O872" s="90">
        <v>19</v>
      </c>
      <c r="P872" s="106">
        <v>19</v>
      </c>
      <c r="Q872" s="106">
        <v>0</v>
      </c>
      <c r="R872" s="160">
        <v>5</v>
      </c>
      <c r="S872" s="160">
        <v>5</v>
      </c>
    </row>
    <row r="873" spans="1:19" ht="19.5" customHeight="1">
      <c r="A873" s="1"/>
      <c r="B873" s="17"/>
      <c r="C873" s="51" t="s">
        <v>3</v>
      </c>
      <c r="D873" s="34"/>
      <c r="E873" s="89">
        <f t="shared" ref="E873:S873" si="277">SUM(E870:E872)</f>
        <v>7.6999999999999993</v>
      </c>
      <c r="F873" s="89">
        <f t="shared" si="277"/>
        <v>0</v>
      </c>
      <c r="G873" s="89">
        <f t="shared" si="277"/>
        <v>7.6999999999999993</v>
      </c>
      <c r="H873" s="89">
        <f t="shared" si="277"/>
        <v>0</v>
      </c>
      <c r="I873" s="89">
        <f t="shared" si="277"/>
        <v>0</v>
      </c>
      <c r="J873" s="89">
        <f t="shared" si="277"/>
        <v>0</v>
      </c>
      <c r="K873" s="89">
        <f t="shared" si="277"/>
        <v>7.6999999999999993</v>
      </c>
      <c r="L873" s="89">
        <f t="shared" si="277"/>
        <v>50.9</v>
      </c>
      <c r="M873" s="89">
        <f t="shared" si="277"/>
        <v>50.9</v>
      </c>
      <c r="N873" s="89">
        <f t="shared" si="277"/>
        <v>0</v>
      </c>
      <c r="O873" s="89">
        <f t="shared" si="277"/>
        <v>50.9</v>
      </c>
      <c r="P873" s="89">
        <f t="shared" si="277"/>
        <v>50.9</v>
      </c>
      <c r="Q873" s="89">
        <f t="shared" si="277"/>
        <v>0</v>
      </c>
      <c r="R873" s="157">
        <f t="shared" si="277"/>
        <v>10</v>
      </c>
      <c r="S873" s="157">
        <f t="shared" si="277"/>
        <v>10</v>
      </c>
    </row>
    <row r="874" spans="1:19" ht="19.5" customHeight="1">
      <c r="A874" s="1"/>
      <c r="B874" s="15" t="s">
        <v>157</v>
      </c>
      <c r="C874" s="24" t="s">
        <v>87</v>
      </c>
      <c r="D874" s="19"/>
      <c r="E874" s="106">
        <v>0.1</v>
      </c>
      <c r="F874" s="106">
        <v>0.2</v>
      </c>
      <c r="G874" s="90">
        <v>0.30000000000000004</v>
      </c>
      <c r="H874" s="106">
        <v>0</v>
      </c>
      <c r="I874" s="106">
        <v>0</v>
      </c>
      <c r="J874" s="90">
        <v>0</v>
      </c>
      <c r="K874" s="90">
        <v>0.30000000000000004</v>
      </c>
      <c r="L874" s="106">
        <v>0</v>
      </c>
      <c r="M874" s="106">
        <v>0</v>
      </c>
      <c r="N874" s="106">
        <v>0</v>
      </c>
      <c r="O874" s="90">
        <v>0</v>
      </c>
      <c r="P874" s="106">
        <v>0</v>
      </c>
      <c r="Q874" s="106">
        <v>0</v>
      </c>
      <c r="R874" s="160">
        <v>8</v>
      </c>
      <c r="S874" s="160">
        <v>0</v>
      </c>
    </row>
    <row r="875" spans="1:19" ht="18.75" customHeight="1">
      <c r="A875" s="1"/>
      <c r="B875" s="15"/>
      <c r="C875" s="24" t="s">
        <v>39</v>
      </c>
      <c r="D875" s="19"/>
      <c r="E875" s="106">
        <v>3</v>
      </c>
      <c r="F875" s="106"/>
      <c r="G875" s="90">
        <v>3</v>
      </c>
      <c r="H875" s="106"/>
      <c r="I875" s="106"/>
      <c r="J875" s="90">
        <v>0</v>
      </c>
      <c r="K875" s="90">
        <v>3</v>
      </c>
      <c r="L875" s="106">
        <v>7</v>
      </c>
      <c r="M875" s="106">
        <v>7</v>
      </c>
      <c r="N875" s="106"/>
      <c r="O875" s="90">
        <v>7</v>
      </c>
      <c r="P875" s="106">
        <v>7</v>
      </c>
      <c r="Q875" s="106"/>
      <c r="R875" s="160">
        <v>15</v>
      </c>
      <c r="S875" s="160">
        <v>15</v>
      </c>
    </row>
    <row r="876" spans="1:19" ht="19.5" customHeight="1">
      <c r="A876" s="1"/>
      <c r="B876" s="17"/>
      <c r="C876" s="51" t="s">
        <v>3</v>
      </c>
      <c r="D876" s="34"/>
      <c r="E876" s="89">
        <f t="shared" ref="E876:S876" si="278">SUM(E874:E875)</f>
        <v>3.1</v>
      </c>
      <c r="F876" s="89">
        <f t="shared" si="278"/>
        <v>0.2</v>
      </c>
      <c r="G876" s="89">
        <f t="shared" si="278"/>
        <v>3.3</v>
      </c>
      <c r="H876" s="89">
        <f t="shared" si="278"/>
        <v>0</v>
      </c>
      <c r="I876" s="89">
        <f t="shared" si="278"/>
        <v>0</v>
      </c>
      <c r="J876" s="89">
        <f t="shared" si="278"/>
        <v>0</v>
      </c>
      <c r="K876" s="89">
        <f t="shared" si="278"/>
        <v>3.3</v>
      </c>
      <c r="L876" s="89">
        <f t="shared" si="278"/>
        <v>7</v>
      </c>
      <c r="M876" s="89">
        <f t="shared" si="278"/>
        <v>7</v>
      </c>
      <c r="N876" s="89">
        <f t="shared" si="278"/>
        <v>0</v>
      </c>
      <c r="O876" s="89">
        <f t="shared" si="278"/>
        <v>7</v>
      </c>
      <c r="P876" s="89">
        <f t="shared" si="278"/>
        <v>7</v>
      </c>
      <c r="Q876" s="89">
        <f t="shared" si="278"/>
        <v>0</v>
      </c>
      <c r="R876" s="157">
        <f t="shared" si="278"/>
        <v>23</v>
      </c>
      <c r="S876" s="157">
        <f t="shared" si="278"/>
        <v>15</v>
      </c>
    </row>
    <row r="877" spans="1:19" ht="19.5" customHeight="1">
      <c r="A877" s="1"/>
      <c r="B877" s="15" t="s">
        <v>49</v>
      </c>
      <c r="C877" s="24" t="s">
        <v>50</v>
      </c>
      <c r="D877" s="19"/>
      <c r="E877" s="106">
        <v>15.9</v>
      </c>
      <c r="F877" s="106">
        <v>0.3</v>
      </c>
      <c r="G877" s="90">
        <v>16.2</v>
      </c>
      <c r="H877" s="106"/>
      <c r="I877" s="106"/>
      <c r="J877" s="90">
        <v>0</v>
      </c>
      <c r="K877" s="90">
        <v>16.2</v>
      </c>
      <c r="L877" s="106">
        <v>180.1</v>
      </c>
      <c r="M877" s="106">
        <v>180.1</v>
      </c>
      <c r="N877" s="106"/>
      <c r="O877" s="90">
        <v>180.1</v>
      </c>
      <c r="P877" s="106">
        <v>180.1</v>
      </c>
      <c r="Q877" s="106"/>
      <c r="R877" s="160">
        <v>24</v>
      </c>
      <c r="S877" s="160">
        <v>24</v>
      </c>
    </row>
    <row r="878" spans="1:19" ht="19.5" customHeight="1">
      <c r="A878" s="1"/>
      <c r="B878" s="15"/>
      <c r="C878" s="24" t="s">
        <v>32</v>
      </c>
      <c r="D878" s="19"/>
      <c r="E878" s="90">
        <v>2.8</v>
      </c>
      <c r="F878" s="106"/>
      <c r="G878" s="90">
        <v>2.8</v>
      </c>
      <c r="H878" s="106">
        <v>3.4</v>
      </c>
      <c r="I878" s="106"/>
      <c r="J878" s="90">
        <v>3.4</v>
      </c>
      <c r="K878" s="90">
        <v>6.1999999999999993</v>
      </c>
      <c r="L878" s="106">
        <v>22.8</v>
      </c>
      <c r="M878" s="106">
        <v>22.8</v>
      </c>
      <c r="N878" s="106"/>
      <c r="O878" s="90">
        <v>22.8</v>
      </c>
      <c r="P878" s="106">
        <v>22.8</v>
      </c>
      <c r="Q878" s="106"/>
      <c r="R878" s="160">
        <v>24</v>
      </c>
      <c r="S878" s="160">
        <v>1</v>
      </c>
    </row>
    <row r="879" spans="1:19" ht="19.5" customHeight="1">
      <c r="A879" s="1"/>
      <c r="B879" s="15"/>
      <c r="C879" s="24" t="s">
        <v>34</v>
      </c>
      <c r="D879" s="19"/>
      <c r="E879" s="90"/>
      <c r="F879" s="106"/>
      <c r="G879" s="90">
        <v>0</v>
      </c>
      <c r="H879" s="106">
        <v>0.1</v>
      </c>
      <c r="I879" s="106"/>
      <c r="J879" s="90">
        <v>0.1</v>
      </c>
      <c r="K879" s="90">
        <v>0.1</v>
      </c>
      <c r="L879" s="106"/>
      <c r="M879" s="106"/>
      <c r="N879" s="106"/>
      <c r="O879" s="90">
        <v>0</v>
      </c>
      <c r="P879" s="106"/>
      <c r="Q879" s="106"/>
      <c r="R879" s="160">
        <v>9</v>
      </c>
      <c r="S879" s="160">
        <v>0</v>
      </c>
    </row>
    <row r="880" spans="1:19" ht="19.5" customHeight="1">
      <c r="A880" s="1"/>
      <c r="B880" s="23"/>
      <c r="C880" s="24" t="s">
        <v>51</v>
      </c>
      <c r="D880" s="19"/>
      <c r="E880" s="90"/>
      <c r="F880" s="90"/>
      <c r="G880" s="90">
        <v>0</v>
      </c>
      <c r="H880" s="90">
        <v>3.5</v>
      </c>
      <c r="I880" s="90">
        <v>3</v>
      </c>
      <c r="J880" s="90">
        <v>6.5</v>
      </c>
      <c r="K880" s="90">
        <v>6.5</v>
      </c>
      <c r="L880" s="90">
        <v>0</v>
      </c>
      <c r="M880" s="90">
        <v>0</v>
      </c>
      <c r="N880" s="90">
        <v>0</v>
      </c>
      <c r="O880" s="90">
        <v>0</v>
      </c>
      <c r="P880" s="90">
        <v>0</v>
      </c>
      <c r="Q880" s="90">
        <v>0</v>
      </c>
      <c r="R880" s="156">
        <v>45</v>
      </c>
      <c r="S880" s="156">
        <v>0</v>
      </c>
    </row>
    <row r="881" spans="1:19" ht="19.5" customHeight="1">
      <c r="A881" s="1"/>
      <c r="B881" s="17"/>
      <c r="C881" s="51" t="s">
        <v>3</v>
      </c>
      <c r="D881" s="34"/>
      <c r="E881" s="89">
        <f t="shared" ref="E881:S881" si="279">SUM(E877:E880)</f>
        <v>18.7</v>
      </c>
      <c r="F881" s="89">
        <f t="shared" si="279"/>
        <v>0.3</v>
      </c>
      <c r="G881" s="89">
        <f t="shared" si="279"/>
        <v>19</v>
      </c>
      <c r="H881" s="89">
        <f t="shared" si="279"/>
        <v>7</v>
      </c>
      <c r="I881" s="89">
        <f t="shared" si="279"/>
        <v>3</v>
      </c>
      <c r="J881" s="89">
        <f t="shared" si="279"/>
        <v>10</v>
      </c>
      <c r="K881" s="89">
        <f t="shared" si="279"/>
        <v>29</v>
      </c>
      <c r="L881" s="89">
        <f t="shared" si="279"/>
        <v>202.9</v>
      </c>
      <c r="M881" s="89">
        <f t="shared" si="279"/>
        <v>202.9</v>
      </c>
      <c r="N881" s="89">
        <f t="shared" si="279"/>
        <v>0</v>
      </c>
      <c r="O881" s="89">
        <f t="shared" si="279"/>
        <v>202.9</v>
      </c>
      <c r="P881" s="89">
        <f t="shared" si="279"/>
        <v>202.9</v>
      </c>
      <c r="Q881" s="89">
        <f t="shared" si="279"/>
        <v>0</v>
      </c>
      <c r="R881" s="157">
        <f t="shared" si="279"/>
        <v>102</v>
      </c>
      <c r="S881" s="157">
        <f t="shared" si="279"/>
        <v>25</v>
      </c>
    </row>
    <row r="882" spans="1:19" ht="8.25" customHeight="1">
      <c r="A882" s="1"/>
      <c r="B882" s="24"/>
      <c r="C882" s="25"/>
      <c r="D882" s="25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155"/>
      <c r="S882" s="164"/>
    </row>
    <row r="883" spans="1:19" ht="19.5" customHeight="1">
      <c r="A883" s="1"/>
      <c r="B883" s="24"/>
      <c r="C883" s="25" t="s">
        <v>58</v>
      </c>
      <c r="D883" s="19"/>
      <c r="E883" s="90">
        <f t="shared" ref="E883:S883" si="280">E881+E876+E873+E869+E866+E864</f>
        <v>47.9</v>
      </c>
      <c r="F883" s="90">
        <f t="shared" si="280"/>
        <v>0.8</v>
      </c>
      <c r="G883" s="90">
        <f t="shared" si="280"/>
        <v>48.7</v>
      </c>
      <c r="H883" s="90">
        <f t="shared" si="280"/>
        <v>10</v>
      </c>
      <c r="I883" s="90">
        <f t="shared" si="280"/>
        <v>3</v>
      </c>
      <c r="J883" s="90">
        <f t="shared" si="280"/>
        <v>13</v>
      </c>
      <c r="K883" s="90">
        <f t="shared" si="280"/>
        <v>61.7</v>
      </c>
      <c r="L883" s="90">
        <f t="shared" si="280"/>
        <v>365</v>
      </c>
      <c r="M883" s="90">
        <f t="shared" si="280"/>
        <v>336</v>
      </c>
      <c r="N883" s="90">
        <f t="shared" si="280"/>
        <v>27.9</v>
      </c>
      <c r="O883" s="90">
        <f t="shared" si="280"/>
        <v>363.9</v>
      </c>
      <c r="P883" s="90">
        <f t="shared" si="280"/>
        <v>362.6</v>
      </c>
      <c r="Q883" s="90">
        <f t="shared" si="280"/>
        <v>1.3</v>
      </c>
      <c r="R883" s="156">
        <f t="shared" si="280"/>
        <v>167</v>
      </c>
      <c r="S883" s="156">
        <f t="shared" si="280"/>
        <v>76</v>
      </c>
    </row>
    <row r="884" spans="1:19" ht="19.5" customHeight="1">
      <c r="A884" s="1"/>
      <c r="B884" s="20"/>
      <c r="C884" s="20"/>
      <c r="D884" s="20"/>
      <c r="E884" s="92"/>
      <c r="F884" s="92"/>
      <c r="G884" s="92"/>
      <c r="H884" s="81"/>
      <c r="I884" s="92"/>
      <c r="J884" s="92"/>
      <c r="K884" s="81"/>
      <c r="L884" s="81"/>
      <c r="M884" s="92"/>
      <c r="N884" s="92"/>
      <c r="O884" s="92"/>
      <c r="P884" s="92"/>
      <c r="Q884" s="92"/>
      <c r="R884" s="159"/>
      <c r="S884" s="144"/>
    </row>
    <row r="885" spans="1:19" ht="19.5" customHeight="1">
      <c r="A885" s="1"/>
      <c r="B885" s="20"/>
      <c r="C885" s="26" t="s">
        <v>178</v>
      </c>
      <c r="D885" s="20"/>
      <c r="E885" s="92"/>
      <c r="F885" s="92"/>
      <c r="G885" s="92"/>
      <c r="H885" s="80"/>
      <c r="I885" s="92"/>
      <c r="J885" s="92"/>
      <c r="K885" s="80"/>
      <c r="L885" s="80"/>
      <c r="M885" s="92"/>
      <c r="N885" s="92"/>
      <c r="O885" s="92"/>
      <c r="P885" s="92"/>
      <c r="Q885" s="92"/>
      <c r="R885" s="159"/>
      <c r="S885" s="145" t="s">
        <v>0</v>
      </c>
    </row>
    <row r="886" spans="1:19" ht="19.5" customHeight="1">
      <c r="A886" s="1"/>
      <c r="B886" s="410" t="s">
        <v>72</v>
      </c>
      <c r="C886" s="411"/>
      <c r="D886" s="412"/>
      <c r="E886" s="416" t="s">
        <v>57</v>
      </c>
      <c r="F886" s="417"/>
      <c r="G886" s="418"/>
      <c r="H886" s="416" t="s">
        <v>56</v>
      </c>
      <c r="I886" s="417"/>
      <c r="J886" s="418"/>
      <c r="K886" s="83" t="s">
        <v>1</v>
      </c>
      <c r="L886" s="83" t="s">
        <v>2</v>
      </c>
      <c r="M886" s="416" t="s">
        <v>74</v>
      </c>
      <c r="N886" s="417"/>
      <c r="O886" s="418"/>
      <c r="P886" s="416" t="s">
        <v>75</v>
      </c>
      <c r="Q886" s="418"/>
      <c r="R886" s="423" t="s">
        <v>65</v>
      </c>
      <c r="S886" s="424"/>
    </row>
    <row r="887" spans="1:19" ht="19.5" customHeight="1">
      <c r="A887" s="1"/>
      <c r="B887" s="413"/>
      <c r="C887" s="414"/>
      <c r="D887" s="415"/>
      <c r="E887" s="84" t="s">
        <v>4</v>
      </c>
      <c r="F887" s="84" t="s">
        <v>5</v>
      </c>
      <c r="G887" s="84" t="s">
        <v>6</v>
      </c>
      <c r="H887" s="84" t="s">
        <v>7</v>
      </c>
      <c r="I887" s="84" t="s">
        <v>8</v>
      </c>
      <c r="J887" s="84" t="s">
        <v>9</v>
      </c>
      <c r="K887" s="85" t="s">
        <v>3</v>
      </c>
      <c r="L887" s="86" t="s">
        <v>3</v>
      </c>
      <c r="M887" s="84" t="s">
        <v>10</v>
      </c>
      <c r="N887" s="84" t="s">
        <v>11</v>
      </c>
      <c r="O887" s="84" t="s">
        <v>3</v>
      </c>
      <c r="P887" s="84" t="s">
        <v>12</v>
      </c>
      <c r="Q887" s="84" t="s">
        <v>13</v>
      </c>
      <c r="R887" s="146"/>
      <c r="S887" s="147" t="s">
        <v>73</v>
      </c>
    </row>
    <row r="888" spans="1:19" ht="19.5" customHeight="1">
      <c r="B888" s="23" t="s">
        <v>42</v>
      </c>
      <c r="C888" s="24" t="s">
        <v>18</v>
      </c>
      <c r="D888" s="19"/>
      <c r="E888" s="95">
        <v>2.9</v>
      </c>
      <c r="F888" s="96">
        <v>0</v>
      </c>
      <c r="G888" s="88">
        <v>2.9</v>
      </c>
      <c r="H888" s="96">
        <v>0</v>
      </c>
      <c r="I888" s="97">
        <v>0</v>
      </c>
      <c r="J888" s="75">
        <v>0</v>
      </c>
      <c r="K888" s="75">
        <v>2.9</v>
      </c>
      <c r="L888" s="95">
        <v>15</v>
      </c>
      <c r="M888" s="96">
        <v>13.6</v>
      </c>
      <c r="N888" s="97">
        <v>0</v>
      </c>
      <c r="O888" s="75">
        <v>13.6</v>
      </c>
      <c r="P888" s="96">
        <v>13.6</v>
      </c>
      <c r="Q888" s="97">
        <v>0</v>
      </c>
      <c r="R888" s="196">
        <v>11</v>
      </c>
      <c r="S888" s="202">
        <v>11</v>
      </c>
    </row>
    <row r="889" spans="1:19" ht="19.5" customHeight="1">
      <c r="A889" s="1"/>
      <c r="B889" s="17"/>
      <c r="C889" s="51" t="s">
        <v>3</v>
      </c>
      <c r="D889" s="34"/>
      <c r="E889" s="89">
        <f t="shared" ref="E889:S889" si="281">E888</f>
        <v>2.9</v>
      </c>
      <c r="F889" s="89">
        <f t="shared" si="281"/>
        <v>0</v>
      </c>
      <c r="G889" s="89">
        <f t="shared" si="281"/>
        <v>2.9</v>
      </c>
      <c r="H889" s="89">
        <f t="shared" si="281"/>
        <v>0</v>
      </c>
      <c r="I889" s="89">
        <f t="shared" si="281"/>
        <v>0</v>
      </c>
      <c r="J889" s="89">
        <f t="shared" si="281"/>
        <v>0</v>
      </c>
      <c r="K889" s="89">
        <f t="shared" si="281"/>
        <v>2.9</v>
      </c>
      <c r="L889" s="89">
        <f t="shared" si="281"/>
        <v>15</v>
      </c>
      <c r="M889" s="89">
        <f t="shared" si="281"/>
        <v>13.6</v>
      </c>
      <c r="N889" s="89">
        <f t="shared" si="281"/>
        <v>0</v>
      </c>
      <c r="O889" s="89">
        <f t="shared" si="281"/>
        <v>13.6</v>
      </c>
      <c r="P889" s="89">
        <f t="shared" si="281"/>
        <v>13.6</v>
      </c>
      <c r="Q889" s="89">
        <f t="shared" si="281"/>
        <v>0</v>
      </c>
      <c r="R889" s="157">
        <f t="shared" si="281"/>
        <v>11</v>
      </c>
      <c r="S889" s="157">
        <f t="shared" si="281"/>
        <v>11</v>
      </c>
    </row>
    <row r="890" spans="1:19" ht="19.5" customHeight="1">
      <c r="A890" s="1"/>
      <c r="B890" s="23" t="s">
        <v>43</v>
      </c>
      <c r="C890" s="24" t="s">
        <v>21</v>
      </c>
      <c r="D890" s="19"/>
      <c r="E890" s="95">
        <v>7.4</v>
      </c>
      <c r="F890" s="96">
        <v>0</v>
      </c>
      <c r="G890" s="88">
        <v>7.4</v>
      </c>
      <c r="H890" s="96">
        <v>0</v>
      </c>
      <c r="I890" s="97">
        <v>0</v>
      </c>
      <c r="J890" s="75">
        <v>0</v>
      </c>
      <c r="K890" s="75">
        <v>7.4</v>
      </c>
      <c r="L890" s="95">
        <v>9.1999999999999993</v>
      </c>
      <c r="M890" s="96">
        <v>8.6999999999999993</v>
      </c>
      <c r="N890" s="97">
        <v>0</v>
      </c>
      <c r="O890" s="75">
        <v>8.6999999999999993</v>
      </c>
      <c r="P890" s="96">
        <v>8.6999999999999993</v>
      </c>
      <c r="Q890" s="97">
        <v>0</v>
      </c>
      <c r="R890" s="196">
        <v>8</v>
      </c>
      <c r="S890" s="202">
        <v>8</v>
      </c>
    </row>
    <row r="891" spans="1:19" ht="19.5" customHeight="1">
      <c r="A891" s="1"/>
      <c r="B891" s="17"/>
      <c r="C891" s="51" t="s">
        <v>3</v>
      </c>
      <c r="D891" s="34"/>
      <c r="E891" s="89">
        <f t="shared" ref="E891:S891" si="282">E890</f>
        <v>7.4</v>
      </c>
      <c r="F891" s="89">
        <f t="shared" si="282"/>
        <v>0</v>
      </c>
      <c r="G891" s="89">
        <f t="shared" si="282"/>
        <v>7.4</v>
      </c>
      <c r="H891" s="89">
        <f t="shared" si="282"/>
        <v>0</v>
      </c>
      <c r="I891" s="89">
        <f t="shared" si="282"/>
        <v>0</v>
      </c>
      <c r="J891" s="89">
        <f t="shared" si="282"/>
        <v>0</v>
      </c>
      <c r="K891" s="89">
        <f t="shared" si="282"/>
        <v>7.4</v>
      </c>
      <c r="L891" s="89">
        <f t="shared" si="282"/>
        <v>9.1999999999999993</v>
      </c>
      <c r="M891" s="89">
        <f t="shared" si="282"/>
        <v>8.6999999999999993</v>
      </c>
      <c r="N891" s="89">
        <f t="shared" si="282"/>
        <v>0</v>
      </c>
      <c r="O891" s="89">
        <f t="shared" si="282"/>
        <v>8.6999999999999993</v>
      </c>
      <c r="P891" s="89">
        <f t="shared" si="282"/>
        <v>8.6999999999999993</v>
      </c>
      <c r="Q891" s="89">
        <f t="shared" si="282"/>
        <v>0</v>
      </c>
      <c r="R891" s="157">
        <f t="shared" si="282"/>
        <v>8</v>
      </c>
      <c r="S891" s="157">
        <f t="shared" si="282"/>
        <v>8</v>
      </c>
    </row>
    <row r="892" spans="1:19" ht="19.5" customHeight="1">
      <c r="A892" s="1"/>
      <c r="B892" s="15" t="s">
        <v>44</v>
      </c>
      <c r="C892" s="24" t="s">
        <v>23</v>
      </c>
      <c r="D892" s="19"/>
      <c r="E892" s="106">
        <v>15</v>
      </c>
      <c r="F892" s="106">
        <v>0.1</v>
      </c>
      <c r="G892" s="90">
        <v>15.1</v>
      </c>
      <c r="H892" s="106">
        <v>17.399999999999999</v>
      </c>
      <c r="I892" s="106"/>
      <c r="J892" s="90">
        <v>17.399999999999999</v>
      </c>
      <c r="K892" s="90">
        <v>32.5</v>
      </c>
      <c r="L892" s="106">
        <v>3.9</v>
      </c>
      <c r="M892" s="106">
        <v>2.7</v>
      </c>
      <c r="N892" s="106">
        <v>1.2</v>
      </c>
      <c r="O892" s="90">
        <v>3.9000000000000004</v>
      </c>
      <c r="P892" s="106">
        <v>3.1</v>
      </c>
      <c r="Q892" s="106">
        <v>0.8</v>
      </c>
      <c r="R892" s="160">
        <v>15</v>
      </c>
      <c r="S892" s="160">
        <v>15</v>
      </c>
    </row>
    <row r="893" spans="1:19" ht="19.5" customHeight="1">
      <c r="A893" s="1"/>
      <c r="B893" s="17"/>
      <c r="C893" s="51" t="s">
        <v>3</v>
      </c>
      <c r="D893" s="34"/>
      <c r="E893" s="89">
        <f t="shared" ref="E893:S893" si="283">E892</f>
        <v>15</v>
      </c>
      <c r="F893" s="89">
        <f t="shared" si="283"/>
        <v>0.1</v>
      </c>
      <c r="G893" s="89">
        <f t="shared" si="283"/>
        <v>15.1</v>
      </c>
      <c r="H893" s="89">
        <f t="shared" si="283"/>
        <v>17.399999999999999</v>
      </c>
      <c r="I893" s="89">
        <f t="shared" si="283"/>
        <v>0</v>
      </c>
      <c r="J893" s="89">
        <f t="shared" si="283"/>
        <v>17.399999999999999</v>
      </c>
      <c r="K893" s="89">
        <f t="shared" si="283"/>
        <v>32.5</v>
      </c>
      <c r="L893" s="89">
        <f t="shared" si="283"/>
        <v>3.9</v>
      </c>
      <c r="M893" s="89">
        <f t="shared" si="283"/>
        <v>2.7</v>
      </c>
      <c r="N893" s="89">
        <f t="shared" si="283"/>
        <v>1.2</v>
      </c>
      <c r="O893" s="89">
        <f t="shared" si="283"/>
        <v>3.9000000000000004</v>
      </c>
      <c r="P893" s="89">
        <f t="shared" si="283"/>
        <v>3.1</v>
      </c>
      <c r="Q893" s="89">
        <f t="shared" si="283"/>
        <v>0.8</v>
      </c>
      <c r="R893" s="157">
        <f t="shared" si="283"/>
        <v>15</v>
      </c>
      <c r="S893" s="157">
        <f t="shared" si="283"/>
        <v>15</v>
      </c>
    </row>
    <row r="894" spans="1:19" ht="19.5" customHeight="1">
      <c r="A894" s="1"/>
      <c r="B894" s="15" t="s">
        <v>45</v>
      </c>
      <c r="C894" s="24" t="s">
        <v>25</v>
      </c>
      <c r="D894" s="19"/>
      <c r="E894" s="106">
        <v>175</v>
      </c>
      <c r="F894" s="106">
        <v>30</v>
      </c>
      <c r="G894" s="90">
        <v>205</v>
      </c>
      <c r="H894" s="106"/>
      <c r="I894" s="106"/>
      <c r="J894" s="90">
        <v>0</v>
      </c>
      <c r="K894" s="90">
        <v>205</v>
      </c>
      <c r="L894" s="106">
        <v>29</v>
      </c>
      <c r="M894" s="106">
        <v>29</v>
      </c>
      <c r="N894" s="106"/>
      <c r="O894" s="90">
        <v>29</v>
      </c>
      <c r="P894" s="106">
        <v>5</v>
      </c>
      <c r="Q894" s="106">
        <v>24</v>
      </c>
      <c r="R894" s="160">
        <v>86</v>
      </c>
      <c r="S894" s="160">
        <v>86</v>
      </c>
    </row>
    <row r="895" spans="1:19" ht="19.5" customHeight="1">
      <c r="A895" s="1"/>
      <c r="B895" s="15"/>
      <c r="C895" s="24" t="s">
        <v>26</v>
      </c>
      <c r="D895" s="19"/>
      <c r="E895" s="106">
        <v>23.5</v>
      </c>
      <c r="F895" s="106">
        <v>3.1</v>
      </c>
      <c r="G895" s="90">
        <v>26.6</v>
      </c>
      <c r="H895" s="106"/>
      <c r="I895" s="106"/>
      <c r="J895" s="90">
        <v>0</v>
      </c>
      <c r="K895" s="90">
        <v>26.6</v>
      </c>
      <c r="L895" s="106">
        <v>34</v>
      </c>
      <c r="M895" s="106">
        <v>34</v>
      </c>
      <c r="N895" s="106"/>
      <c r="O895" s="90">
        <v>34</v>
      </c>
      <c r="P895" s="106">
        <v>1</v>
      </c>
      <c r="Q895" s="106">
        <v>33</v>
      </c>
      <c r="R895" s="160">
        <v>80</v>
      </c>
      <c r="S895" s="160">
        <v>80</v>
      </c>
    </row>
    <row r="896" spans="1:19" ht="19.5" customHeight="1">
      <c r="A896" s="1"/>
      <c r="B896" s="17"/>
      <c r="C896" s="51" t="s">
        <v>3</v>
      </c>
      <c r="D896" s="34"/>
      <c r="E896" s="89">
        <f t="shared" ref="E896:S896" si="284">E894+E895</f>
        <v>198.5</v>
      </c>
      <c r="F896" s="89">
        <f t="shared" si="284"/>
        <v>33.1</v>
      </c>
      <c r="G896" s="89">
        <f t="shared" si="284"/>
        <v>231.6</v>
      </c>
      <c r="H896" s="89">
        <f t="shared" si="284"/>
        <v>0</v>
      </c>
      <c r="I896" s="89">
        <f t="shared" si="284"/>
        <v>0</v>
      </c>
      <c r="J896" s="89">
        <f t="shared" si="284"/>
        <v>0</v>
      </c>
      <c r="K896" s="89">
        <f t="shared" si="284"/>
        <v>231.6</v>
      </c>
      <c r="L896" s="89">
        <f t="shared" si="284"/>
        <v>63</v>
      </c>
      <c r="M896" s="89">
        <f t="shared" si="284"/>
        <v>63</v>
      </c>
      <c r="N896" s="89">
        <f t="shared" si="284"/>
        <v>0</v>
      </c>
      <c r="O896" s="89">
        <f t="shared" si="284"/>
        <v>63</v>
      </c>
      <c r="P896" s="89">
        <f t="shared" si="284"/>
        <v>6</v>
      </c>
      <c r="Q896" s="89">
        <f t="shared" si="284"/>
        <v>57</v>
      </c>
      <c r="R896" s="157">
        <f t="shared" si="284"/>
        <v>166</v>
      </c>
      <c r="S896" s="157">
        <f t="shared" si="284"/>
        <v>166</v>
      </c>
    </row>
    <row r="897" spans="1:19" ht="19.5" customHeight="1">
      <c r="A897" s="1"/>
      <c r="B897" s="15" t="s">
        <v>46</v>
      </c>
      <c r="C897" s="24" t="s">
        <v>28</v>
      </c>
      <c r="D897" s="19"/>
      <c r="E897" s="90">
        <v>10</v>
      </c>
      <c r="F897" s="90">
        <v>0</v>
      </c>
      <c r="G897" s="90">
        <v>10</v>
      </c>
      <c r="H897" s="90">
        <v>0</v>
      </c>
      <c r="I897" s="90">
        <v>0</v>
      </c>
      <c r="J897" s="90">
        <v>0</v>
      </c>
      <c r="K897" s="90">
        <v>10</v>
      </c>
      <c r="L897" s="90">
        <v>5</v>
      </c>
      <c r="M897" s="90">
        <v>5</v>
      </c>
      <c r="N897" s="90">
        <v>0</v>
      </c>
      <c r="O897" s="90">
        <v>5</v>
      </c>
      <c r="P897" s="90">
        <v>5</v>
      </c>
      <c r="Q897" s="90">
        <v>0</v>
      </c>
      <c r="R897" s="156">
        <v>10</v>
      </c>
      <c r="S897" s="156">
        <v>10</v>
      </c>
    </row>
    <row r="898" spans="1:19" ht="19.5" customHeight="1">
      <c r="A898" s="1"/>
      <c r="B898" s="17"/>
      <c r="C898" s="51" t="s">
        <v>3</v>
      </c>
      <c r="D898" s="34"/>
      <c r="E898" s="89">
        <f t="shared" ref="E898:S898" si="285">E897</f>
        <v>10</v>
      </c>
      <c r="F898" s="89">
        <f t="shared" si="285"/>
        <v>0</v>
      </c>
      <c r="G898" s="89">
        <f t="shared" si="285"/>
        <v>10</v>
      </c>
      <c r="H898" s="89">
        <f t="shared" si="285"/>
        <v>0</v>
      </c>
      <c r="I898" s="89">
        <f t="shared" si="285"/>
        <v>0</v>
      </c>
      <c r="J898" s="89">
        <f t="shared" si="285"/>
        <v>0</v>
      </c>
      <c r="K898" s="89">
        <f t="shared" si="285"/>
        <v>10</v>
      </c>
      <c r="L898" s="89">
        <f t="shared" si="285"/>
        <v>5</v>
      </c>
      <c r="M898" s="89">
        <f t="shared" si="285"/>
        <v>5</v>
      </c>
      <c r="N898" s="89">
        <f t="shared" si="285"/>
        <v>0</v>
      </c>
      <c r="O898" s="89">
        <f t="shared" si="285"/>
        <v>5</v>
      </c>
      <c r="P898" s="89">
        <f t="shared" si="285"/>
        <v>5</v>
      </c>
      <c r="Q898" s="89">
        <f t="shared" si="285"/>
        <v>0</v>
      </c>
      <c r="R898" s="157">
        <f t="shared" si="285"/>
        <v>10</v>
      </c>
      <c r="S898" s="157">
        <f t="shared" si="285"/>
        <v>10</v>
      </c>
    </row>
    <row r="899" spans="1:19" ht="19.5" customHeight="1">
      <c r="A899" s="1"/>
      <c r="B899" s="15" t="s">
        <v>49</v>
      </c>
      <c r="C899" s="24" t="s">
        <v>50</v>
      </c>
      <c r="D899" s="19"/>
      <c r="E899" s="106">
        <v>45</v>
      </c>
      <c r="F899" s="106">
        <v>2</v>
      </c>
      <c r="G899" s="90">
        <v>47</v>
      </c>
      <c r="H899" s="106"/>
      <c r="I899" s="106"/>
      <c r="J899" s="90">
        <v>0</v>
      </c>
      <c r="K899" s="90">
        <v>47</v>
      </c>
      <c r="L899" s="106">
        <v>70.5</v>
      </c>
      <c r="M899" s="106">
        <v>70.5</v>
      </c>
      <c r="N899" s="106"/>
      <c r="O899" s="90">
        <v>70.5</v>
      </c>
      <c r="P899" s="106">
        <v>7</v>
      </c>
      <c r="Q899" s="106">
        <v>63.5</v>
      </c>
      <c r="R899" s="160">
        <v>121</v>
      </c>
      <c r="S899" s="160">
        <v>121</v>
      </c>
    </row>
    <row r="900" spans="1:19" ht="19.5" customHeight="1">
      <c r="A900" s="1"/>
      <c r="B900" s="15"/>
      <c r="C900" s="24" t="s">
        <v>32</v>
      </c>
      <c r="D900" s="19"/>
      <c r="E900" s="106">
        <v>2.4</v>
      </c>
      <c r="F900" s="106"/>
      <c r="G900" s="90">
        <v>2.4</v>
      </c>
      <c r="H900" s="106">
        <v>4.8</v>
      </c>
      <c r="I900" s="106"/>
      <c r="J900" s="90">
        <v>4.8</v>
      </c>
      <c r="K900" s="90">
        <v>7.1999999999999993</v>
      </c>
      <c r="L900" s="106">
        <v>4.5</v>
      </c>
      <c r="M900" s="106">
        <v>4.5</v>
      </c>
      <c r="N900" s="106"/>
      <c r="O900" s="90">
        <v>4.5</v>
      </c>
      <c r="P900" s="106">
        <v>4.5</v>
      </c>
      <c r="Q900" s="106"/>
      <c r="R900" s="160">
        <v>35</v>
      </c>
      <c r="S900" s="160">
        <v>6</v>
      </c>
    </row>
    <row r="901" spans="1:19" ht="18.75" customHeight="1">
      <c r="A901" s="1"/>
      <c r="B901" s="15"/>
      <c r="C901" s="24" t="s">
        <v>34</v>
      </c>
      <c r="D901" s="19"/>
      <c r="E901" s="265"/>
      <c r="F901" s="264"/>
      <c r="G901" s="90">
        <v>0</v>
      </c>
      <c r="H901" s="264">
        <v>1.1000000000000001</v>
      </c>
      <c r="I901" s="106"/>
      <c r="J901" s="122">
        <v>1.1000000000000001</v>
      </c>
      <c r="K901" s="122">
        <v>1.1000000000000001</v>
      </c>
      <c r="L901" s="265">
        <v>6.5</v>
      </c>
      <c r="M901" s="264">
        <v>6.5</v>
      </c>
      <c r="N901" s="106"/>
      <c r="O901" s="122">
        <v>6.5</v>
      </c>
      <c r="P901" s="264">
        <v>6.5</v>
      </c>
      <c r="Q901" s="106"/>
      <c r="R901" s="256">
        <v>29</v>
      </c>
      <c r="S901" s="160">
        <v>0</v>
      </c>
    </row>
    <row r="902" spans="1:19" ht="19.5" customHeight="1">
      <c r="A902" s="1"/>
      <c r="B902" s="15"/>
      <c r="C902" s="24" t="s">
        <v>64</v>
      </c>
      <c r="D902" s="19"/>
      <c r="E902" s="122">
        <v>94.5</v>
      </c>
      <c r="F902" s="91">
        <v>12.5</v>
      </c>
      <c r="G902" s="90">
        <v>107</v>
      </c>
      <c r="H902" s="91">
        <v>6</v>
      </c>
      <c r="I902" s="90">
        <v>6</v>
      </c>
      <c r="J902" s="122">
        <v>12</v>
      </c>
      <c r="K902" s="122">
        <v>119</v>
      </c>
      <c r="L902" s="122">
        <v>96.4</v>
      </c>
      <c r="M902" s="91">
        <v>70.8</v>
      </c>
      <c r="N902" s="90">
        <v>25.600000000000009</v>
      </c>
      <c r="O902" s="122">
        <v>96.4</v>
      </c>
      <c r="P902" s="91">
        <v>27.700000000000003</v>
      </c>
      <c r="Q902" s="90">
        <v>68.7</v>
      </c>
      <c r="R902" s="164">
        <v>260</v>
      </c>
      <c r="S902" s="156">
        <v>109</v>
      </c>
    </row>
    <row r="903" spans="1:19" ht="19.5" customHeight="1">
      <c r="A903" s="1"/>
      <c r="B903" s="17"/>
      <c r="C903" s="51" t="s">
        <v>3</v>
      </c>
      <c r="D903" s="34"/>
      <c r="E903" s="110">
        <f t="shared" ref="E903:S903" si="286">SUM(E899:E902)</f>
        <v>141.9</v>
      </c>
      <c r="F903" s="110">
        <f t="shared" si="286"/>
        <v>14.5</v>
      </c>
      <c r="G903" s="110">
        <f t="shared" si="286"/>
        <v>156.4</v>
      </c>
      <c r="H903" s="110">
        <f t="shared" si="286"/>
        <v>11.9</v>
      </c>
      <c r="I903" s="110">
        <f t="shared" si="286"/>
        <v>6</v>
      </c>
      <c r="J903" s="110">
        <f t="shared" si="286"/>
        <v>17.899999999999999</v>
      </c>
      <c r="K903" s="110">
        <f t="shared" si="286"/>
        <v>174.3</v>
      </c>
      <c r="L903" s="110">
        <f t="shared" si="286"/>
        <v>177.9</v>
      </c>
      <c r="M903" s="110">
        <f t="shared" si="286"/>
        <v>152.30000000000001</v>
      </c>
      <c r="N903" s="110">
        <f t="shared" si="286"/>
        <v>25.600000000000009</v>
      </c>
      <c r="O903" s="110">
        <f t="shared" si="286"/>
        <v>177.9</v>
      </c>
      <c r="P903" s="110">
        <f t="shared" si="286"/>
        <v>45.7</v>
      </c>
      <c r="Q903" s="110">
        <f t="shared" si="286"/>
        <v>132.19999999999999</v>
      </c>
      <c r="R903" s="170">
        <f t="shared" si="286"/>
        <v>445</v>
      </c>
      <c r="S903" s="170">
        <f t="shared" si="286"/>
        <v>236</v>
      </c>
    </row>
    <row r="904" spans="1:19" ht="19.5" customHeight="1">
      <c r="A904" s="1"/>
      <c r="B904" s="15" t="s">
        <v>52</v>
      </c>
      <c r="C904" s="24" t="s">
        <v>35</v>
      </c>
      <c r="D904" s="19"/>
      <c r="E904" s="122">
        <v>23.7</v>
      </c>
      <c r="F904" s="91">
        <v>3.2</v>
      </c>
      <c r="G904" s="90">
        <v>26.9</v>
      </c>
      <c r="H904" s="91"/>
      <c r="I904" s="90"/>
      <c r="J904" s="122">
        <v>0</v>
      </c>
      <c r="K904" s="122">
        <v>26.9</v>
      </c>
      <c r="L904" s="122">
        <v>31</v>
      </c>
      <c r="M904" s="91">
        <v>14</v>
      </c>
      <c r="N904" s="90">
        <v>17</v>
      </c>
      <c r="O904" s="122">
        <v>31</v>
      </c>
      <c r="P904" s="91">
        <v>0</v>
      </c>
      <c r="Q904" s="90">
        <v>31</v>
      </c>
      <c r="R904" s="164">
        <v>98</v>
      </c>
      <c r="S904" s="156">
        <v>98</v>
      </c>
    </row>
    <row r="905" spans="1:19" ht="19.5" customHeight="1">
      <c r="A905" s="1"/>
      <c r="B905" s="15"/>
      <c r="C905" s="24" t="s">
        <v>36</v>
      </c>
      <c r="D905" s="19"/>
      <c r="E905" s="122">
        <v>96</v>
      </c>
      <c r="F905" s="91">
        <v>2</v>
      </c>
      <c r="G905" s="90">
        <v>98</v>
      </c>
      <c r="H905" s="91"/>
      <c r="I905" s="90"/>
      <c r="J905" s="122">
        <v>0</v>
      </c>
      <c r="K905" s="122">
        <v>98</v>
      </c>
      <c r="L905" s="122">
        <v>96</v>
      </c>
      <c r="M905" s="91">
        <v>25</v>
      </c>
      <c r="N905" s="90">
        <v>71</v>
      </c>
      <c r="O905" s="122">
        <v>96</v>
      </c>
      <c r="P905" s="91">
        <v>0</v>
      </c>
      <c r="Q905" s="90">
        <v>96</v>
      </c>
      <c r="R905" s="164">
        <v>106</v>
      </c>
      <c r="S905" s="156">
        <v>106</v>
      </c>
    </row>
    <row r="906" spans="1:19" ht="19.5" customHeight="1">
      <c r="A906" s="1"/>
      <c r="B906" s="15"/>
      <c r="C906" s="24" t="s">
        <v>40</v>
      </c>
      <c r="D906" s="19"/>
      <c r="E906" s="100"/>
      <c r="F906" s="101"/>
      <c r="G906" s="100">
        <v>0</v>
      </c>
      <c r="H906" s="101">
        <v>3.5</v>
      </c>
      <c r="I906" s="100"/>
      <c r="J906" s="101">
        <v>3.5</v>
      </c>
      <c r="K906" s="100">
        <v>3.5</v>
      </c>
      <c r="L906" s="101">
        <v>1.5</v>
      </c>
      <c r="M906" s="100"/>
      <c r="N906" s="101">
        <v>1.5</v>
      </c>
      <c r="O906" s="100">
        <v>1.5</v>
      </c>
      <c r="P906" s="101"/>
      <c r="Q906" s="100">
        <v>1.5</v>
      </c>
      <c r="R906" s="183">
        <v>7</v>
      </c>
      <c r="S906" s="184">
        <v>0</v>
      </c>
    </row>
    <row r="907" spans="1:19" ht="19.5" customHeight="1">
      <c r="A907" s="1"/>
      <c r="B907" s="15"/>
      <c r="C907" s="35" t="s">
        <v>3</v>
      </c>
      <c r="D907" s="38"/>
      <c r="E907" s="117">
        <f t="shared" ref="E907:S907" si="287">SUM(E904:E906)</f>
        <v>119.7</v>
      </c>
      <c r="F907" s="117">
        <f t="shared" si="287"/>
        <v>5.2</v>
      </c>
      <c r="G907" s="117">
        <f t="shared" si="287"/>
        <v>124.9</v>
      </c>
      <c r="H907" s="117">
        <f t="shared" si="287"/>
        <v>3.5</v>
      </c>
      <c r="I907" s="117">
        <f t="shared" si="287"/>
        <v>0</v>
      </c>
      <c r="J907" s="117">
        <f t="shared" si="287"/>
        <v>3.5</v>
      </c>
      <c r="K907" s="117">
        <f t="shared" si="287"/>
        <v>128.4</v>
      </c>
      <c r="L907" s="117">
        <f t="shared" si="287"/>
        <v>128.5</v>
      </c>
      <c r="M907" s="117">
        <f t="shared" si="287"/>
        <v>39</v>
      </c>
      <c r="N907" s="117">
        <f t="shared" si="287"/>
        <v>89.5</v>
      </c>
      <c r="O907" s="117">
        <f t="shared" si="287"/>
        <v>128.5</v>
      </c>
      <c r="P907" s="117">
        <f t="shared" si="287"/>
        <v>0</v>
      </c>
      <c r="Q907" s="117">
        <f t="shared" si="287"/>
        <v>128.5</v>
      </c>
      <c r="R907" s="174">
        <f t="shared" si="287"/>
        <v>211</v>
      </c>
      <c r="S907" s="174">
        <f t="shared" si="287"/>
        <v>204</v>
      </c>
    </row>
    <row r="908" spans="1:19" ht="8.25" customHeight="1">
      <c r="A908" s="1"/>
      <c r="B908" s="24"/>
      <c r="C908" s="25"/>
      <c r="D908" s="25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155"/>
      <c r="S908" s="164"/>
    </row>
    <row r="909" spans="1:19" ht="19.5" customHeight="1">
      <c r="A909" s="1"/>
      <c r="B909" s="24"/>
      <c r="C909" s="25" t="s">
        <v>58</v>
      </c>
      <c r="D909" s="19"/>
      <c r="E909" s="90">
        <f t="shared" ref="E909:S909" si="288">E907+E903+E898+E896+E893+E891+E889</f>
        <v>495.4</v>
      </c>
      <c r="F909" s="90">
        <f t="shared" si="288"/>
        <v>52.9</v>
      </c>
      <c r="G909" s="90">
        <f t="shared" si="288"/>
        <v>548.29999999999995</v>
      </c>
      <c r="H909" s="90">
        <f t="shared" si="288"/>
        <v>32.799999999999997</v>
      </c>
      <c r="I909" s="90">
        <f t="shared" si="288"/>
        <v>6</v>
      </c>
      <c r="J909" s="90">
        <f t="shared" si="288"/>
        <v>38.799999999999997</v>
      </c>
      <c r="K909" s="90">
        <f t="shared" si="288"/>
        <v>587.1</v>
      </c>
      <c r="L909" s="90">
        <f t="shared" si="288"/>
        <v>402.49999999999994</v>
      </c>
      <c r="M909" s="90">
        <f t="shared" si="288"/>
        <v>284.3</v>
      </c>
      <c r="N909" s="90">
        <f t="shared" si="288"/>
        <v>116.30000000000001</v>
      </c>
      <c r="O909" s="90">
        <f t="shared" si="288"/>
        <v>400.59999999999997</v>
      </c>
      <c r="P909" s="90">
        <f t="shared" si="288"/>
        <v>82.1</v>
      </c>
      <c r="Q909" s="90">
        <f t="shared" si="288"/>
        <v>318.5</v>
      </c>
      <c r="R909" s="156">
        <f t="shared" si="288"/>
        <v>866</v>
      </c>
      <c r="S909" s="156">
        <f t="shared" si="288"/>
        <v>650</v>
      </c>
    </row>
    <row r="910" spans="1:19" ht="19.5" customHeight="1">
      <c r="A910" s="1"/>
      <c r="B910" s="20"/>
      <c r="C910" s="20"/>
      <c r="D910" s="20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159"/>
      <c r="S910" s="144"/>
    </row>
    <row r="911" spans="1:19" ht="19.5" customHeight="1">
      <c r="A911" s="1"/>
      <c r="B911" s="20"/>
      <c r="C911" s="26" t="s">
        <v>179</v>
      </c>
      <c r="D911" s="20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159"/>
      <c r="S911" s="145" t="s">
        <v>0</v>
      </c>
    </row>
    <row r="912" spans="1:19" ht="19.5" customHeight="1">
      <c r="A912" s="1"/>
      <c r="B912" s="410" t="s">
        <v>72</v>
      </c>
      <c r="C912" s="411"/>
      <c r="D912" s="412"/>
      <c r="E912" s="416" t="s">
        <v>57</v>
      </c>
      <c r="F912" s="417"/>
      <c r="G912" s="418"/>
      <c r="H912" s="416" t="s">
        <v>56</v>
      </c>
      <c r="I912" s="417"/>
      <c r="J912" s="418"/>
      <c r="K912" s="83" t="s">
        <v>1</v>
      </c>
      <c r="L912" s="83" t="s">
        <v>2</v>
      </c>
      <c r="M912" s="416" t="s">
        <v>74</v>
      </c>
      <c r="N912" s="417"/>
      <c r="O912" s="418"/>
      <c r="P912" s="416" t="s">
        <v>75</v>
      </c>
      <c r="Q912" s="418"/>
      <c r="R912" s="423" t="s">
        <v>65</v>
      </c>
      <c r="S912" s="424"/>
    </row>
    <row r="913" spans="1:19" ht="19.5" customHeight="1">
      <c r="A913" s="1"/>
      <c r="B913" s="413"/>
      <c r="C913" s="414"/>
      <c r="D913" s="415"/>
      <c r="E913" s="84" t="s">
        <v>4</v>
      </c>
      <c r="F913" s="84" t="s">
        <v>5</v>
      </c>
      <c r="G913" s="84" t="s">
        <v>6</v>
      </c>
      <c r="H913" s="84" t="s">
        <v>7</v>
      </c>
      <c r="I913" s="84" t="s">
        <v>8</v>
      </c>
      <c r="J913" s="84" t="s">
        <v>9</v>
      </c>
      <c r="K913" s="85" t="s">
        <v>3</v>
      </c>
      <c r="L913" s="86" t="s">
        <v>3</v>
      </c>
      <c r="M913" s="84" t="s">
        <v>10</v>
      </c>
      <c r="N913" s="84" t="s">
        <v>11</v>
      </c>
      <c r="O913" s="84" t="s">
        <v>3</v>
      </c>
      <c r="P913" s="84" t="s">
        <v>12</v>
      </c>
      <c r="Q913" s="84" t="s">
        <v>13</v>
      </c>
      <c r="R913" s="146"/>
      <c r="S913" s="147" t="s">
        <v>73</v>
      </c>
    </row>
    <row r="914" spans="1:19" ht="19.5" customHeight="1">
      <c r="A914" s="1"/>
      <c r="B914" s="22" t="s">
        <v>43</v>
      </c>
      <c r="C914" s="24" t="s">
        <v>21</v>
      </c>
      <c r="D914" s="19"/>
      <c r="E914" s="106">
        <v>0</v>
      </c>
      <c r="F914" s="106">
        <v>0</v>
      </c>
      <c r="G914" s="90">
        <v>0</v>
      </c>
      <c r="H914" s="106">
        <v>3.5</v>
      </c>
      <c r="I914" s="106">
        <v>0</v>
      </c>
      <c r="J914" s="90">
        <v>3.5</v>
      </c>
      <c r="K914" s="90">
        <v>3.5</v>
      </c>
      <c r="L914" s="106">
        <v>25</v>
      </c>
      <c r="M914" s="106">
        <v>5</v>
      </c>
      <c r="N914" s="106">
        <v>0</v>
      </c>
      <c r="O914" s="90">
        <v>5</v>
      </c>
      <c r="P914" s="106">
        <v>5</v>
      </c>
      <c r="Q914" s="106">
        <v>0</v>
      </c>
      <c r="R914" s="160">
        <v>28</v>
      </c>
      <c r="S914" s="160">
        <v>0</v>
      </c>
    </row>
    <row r="915" spans="1:19" ht="19.5" customHeight="1">
      <c r="A915" s="1"/>
      <c r="B915" s="17"/>
      <c r="C915" s="39" t="s">
        <v>3</v>
      </c>
      <c r="D915" s="33"/>
      <c r="E915" s="136">
        <f t="shared" ref="E915:S915" si="289">E914</f>
        <v>0</v>
      </c>
      <c r="F915" s="136">
        <f t="shared" si="289"/>
        <v>0</v>
      </c>
      <c r="G915" s="136">
        <f t="shared" si="289"/>
        <v>0</v>
      </c>
      <c r="H915" s="136">
        <f t="shared" si="289"/>
        <v>3.5</v>
      </c>
      <c r="I915" s="136">
        <f t="shared" si="289"/>
        <v>0</v>
      </c>
      <c r="J915" s="136">
        <f t="shared" si="289"/>
        <v>3.5</v>
      </c>
      <c r="K915" s="136">
        <f t="shared" si="289"/>
        <v>3.5</v>
      </c>
      <c r="L915" s="136">
        <f t="shared" si="289"/>
        <v>25</v>
      </c>
      <c r="M915" s="136">
        <f t="shared" si="289"/>
        <v>5</v>
      </c>
      <c r="N915" s="136">
        <f t="shared" si="289"/>
        <v>0</v>
      </c>
      <c r="O915" s="136">
        <f t="shared" si="289"/>
        <v>5</v>
      </c>
      <c r="P915" s="136">
        <f t="shared" si="289"/>
        <v>5</v>
      </c>
      <c r="Q915" s="136">
        <f t="shared" si="289"/>
        <v>0</v>
      </c>
      <c r="R915" s="203">
        <f t="shared" si="289"/>
        <v>28</v>
      </c>
      <c r="S915" s="203">
        <f t="shared" si="289"/>
        <v>0</v>
      </c>
    </row>
    <row r="916" spans="1:19" ht="19.5" customHeight="1">
      <c r="A916" s="1"/>
      <c r="B916" s="15" t="s">
        <v>46</v>
      </c>
      <c r="C916" s="29" t="s">
        <v>31</v>
      </c>
      <c r="D916" s="19"/>
      <c r="E916" s="106">
        <v>0.2</v>
      </c>
      <c r="F916" s="106"/>
      <c r="G916" s="90">
        <v>0.2</v>
      </c>
      <c r="H916" s="106"/>
      <c r="I916" s="106"/>
      <c r="J916" s="90">
        <v>0</v>
      </c>
      <c r="K916" s="90">
        <v>0.2</v>
      </c>
      <c r="L916" s="106">
        <v>0.7</v>
      </c>
      <c r="M916" s="106">
        <v>0.3</v>
      </c>
      <c r="N916" s="106">
        <v>0.4</v>
      </c>
      <c r="O916" s="90">
        <v>0.7</v>
      </c>
      <c r="P916" s="106">
        <v>0.7</v>
      </c>
      <c r="Q916" s="106"/>
      <c r="R916" s="160">
        <v>1</v>
      </c>
      <c r="S916" s="160">
        <v>1</v>
      </c>
    </row>
    <row r="917" spans="1:19" ht="19.5" customHeight="1">
      <c r="A917" s="1"/>
      <c r="B917" s="23"/>
      <c r="C917" s="24" t="s">
        <v>39</v>
      </c>
      <c r="D917" s="19"/>
      <c r="E917" s="106">
        <v>1</v>
      </c>
      <c r="F917" s="106"/>
      <c r="G917" s="90">
        <v>1</v>
      </c>
      <c r="H917" s="106"/>
      <c r="I917" s="106"/>
      <c r="J917" s="90">
        <v>0</v>
      </c>
      <c r="K917" s="90">
        <v>1</v>
      </c>
      <c r="L917" s="106">
        <v>0.6</v>
      </c>
      <c r="M917" s="106">
        <v>0.6</v>
      </c>
      <c r="N917" s="106"/>
      <c r="O917" s="90">
        <v>0.6</v>
      </c>
      <c r="P917" s="106">
        <v>0.6</v>
      </c>
      <c r="Q917" s="106"/>
      <c r="R917" s="160">
        <v>1</v>
      </c>
      <c r="S917" s="160">
        <v>1</v>
      </c>
    </row>
    <row r="918" spans="1:19" ht="19.5" customHeight="1">
      <c r="A918" s="1"/>
      <c r="B918" s="17"/>
      <c r="C918" s="39" t="s">
        <v>3</v>
      </c>
      <c r="D918" s="33"/>
      <c r="E918" s="130">
        <f>SUM(E916,E917)</f>
        <v>1.2</v>
      </c>
      <c r="F918" s="130">
        <f>SUM(F916,F917)</f>
        <v>0</v>
      </c>
      <c r="G918" s="130">
        <f>SUM(G916,G917)</f>
        <v>1.2</v>
      </c>
      <c r="H918" s="130">
        <f t="shared" ref="H918:S918" si="290">SUM(H916,H917)</f>
        <v>0</v>
      </c>
      <c r="I918" s="130">
        <f t="shared" si="290"/>
        <v>0</v>
      </c>
      <c r="J918" s="130">
        <f t="shared" si="290"/>
        <v>0</v>
      </c>
      <c r="K918" s="130">
        <f t="shared" si="290"/>
        <v>1.2</v>
      </c>
      <c r="L918" s="130">
        <f t="shared" si="290"/>
        <v>1.2999999999999998</v>
      </c>
      <c r="M918" s="130">
        <f t="shared" si="290"/>
        <v>0.89999999999999991</v>
      </c>
      <c r="N918" s="130">
        <f t="shared" si="290"/>
        <v>0.4</v>
      </c>
      <c r="O918" s="130">
        <f t="shared" si="290"/>
        <v>1.2999999999999998</v>
      </c>
      <c r="P918" s="130">
        <f t="shared" si="290"/>
        <v>1.2999999999999998</v>
      </c>
      <c r="Q918" s="130">
        <f t="shared" si="290"/>
        <v>0</v>
      </c>
      <c r="R918" s="197">
        <f t="shared" si="290"/>
        <v>2</v>
      </c>
      <c r="S918" s="197">
        <f t="shared" si="290"/>
        <v>2</v>
      </c>
    </row>
    <row r="919" spans="1:19" ht="19.5" customHeight="1">
      <c r="A919" s="1"/>
      <c r="B919" s="15" t="s">
        <v>49</v>
      </c>
      <c r="C919" s="29" t="s">
        <v>50</v>
      </c>
      <c r="D919" s="19"/>
      <c r="E919" s="106">
        <v>0.1</v>
      </c>
      <c r="F919" s="106"/>
      <c r="G919" s="90">
        <v>0.1</v>
      </c>
      <c r="H919" s="106"/>
      <c r="I919" s="106"/>
      <c r="J919" s="90">
        <v>0</v>
      </c>
      <c r="K919" s="90">
        <v>0.1</v>
      </c>
      <c r="L919" s="106">
        <v>1</v>
      </c>
      <c r="M919" s="106">
        <v>1</v>
      </c>
      <c r="N919" s="106"/>
      <c r="O919" s="90">
        <v>1</v>
      </c>
      <c r="P919" s="106">
        <v>1</v>
      </c>
      <c r="Q919" s="106"/>
      <c r="R919" s="160">
        <v>2</v>
      </c>
      <c r="S919" s="160"/>
    </row>
    <row r="920" spans="1:19" ht="19.5" customHeight="1">
      <c r="A920" s="1"/>
      <c r="B920" s="15"/>
      <c r="C920" s="29" t="s">
        <v>33</v>
      </c>
      <c r="D920" s="19"/>
      <c r="E920" s="75">
        <v>2.5</v>
      </c>
      <c r="F920" s="87"/>
      <c r="G920" s="88">
        <v>2.5</v>
      </c>
      <c r="H920" s="87"/>
      <c r="I920" s="88"/>
      <c r="J920" s="75">
        <v>0</v>
      </c>
      <c r="K920" s="75">
        <v>2.5</v>
      </c>
      <c r="L920" s="75">
        <v>5</v>
      </c>
      <c r="M920" s="87">
        <v>5</v>
      </c>
      <c r="N920" s="88"/>
      <c r="O920" s="75">
        <v>5</v>
      </c>
      <c r="P920" s="87">
        <v>5</v>
      </c>
      <c r="Q920" s="88"/>
      <c r="R920" s="375">
        <v>8</v>
      </c>
      <c r="S920" s="166">
        <v>8</v>
      </c>
    </row>
    <row r="921" spans="1:19" ht="19.5" customHeight="1">
      <c r="A921" s="1"/>
      <c r="B921" s="23"/>
      <c r="C921" s="24" t="s">
        <v>64</v>
      </c>
      <c r="D921" s="19"/>
      <c r="E921" s="90">
        <v>0.2</v>
      </c>
      <c r="F921" s="91">
        <v>0</v>
      </c>
      <c r="G921" s="90">
        <v>0.2</v>
      </c>
      <c r="H921" s="91">
        <v>0</v>
      </c>
      <c r="I921" s="90">
        <v>0</v>
      </c>
      <c r="J921" s="122">
        <v>0</v>
      </c>
      <c r="K921" s="122">
        <v>0.2</v>
      </c>
      <c r="L921" s="122">
        <v>0</v>
      </c>
      <c r="M921" s="91">
        <v>0</v>
      </c>
      <c r="N921" s="90">
        <v>0</v>
      </c>
      <c r="O921" s="122">
        <v>0</v>
      </c>
      <c r="P921" s="91">
        <v>0</v>
      </c>
      <c r="Q921" s="90">
        <v>0</v>
      </c>
      <c r="R921" s="164">
        <v>1</v>
      </c>
      <c r="S921" s="156">
        <v>1</v>
      </c>
    </row>
    <row r="922" spans="1:19" ht="19.5" customHeight="1">
      <c r="A922" s="1"/>
      <c r="B922" s="17"/>
      <c r="C922" s="39" t="s">
        <v>3</v>
      </c>
      <c r="D922" s="33"/>
      <c r="E922" s="130">
        <f t="shared" ref="E922:S922" si="291">E919+E920+E921</f>
        <v>2.8000000000000003</v>
      </c>
      <c r="F922" s="130">
        <f t="shared" si="291"/>
        <v>0</v>
      </c>
      <c r="G922" s="130">
        <f t="shared" si="291"/>
        <v>2.8000000000000003</v>
      </c>
      <c r="H922" s="130">
        <f t="shared" si="291"/>
        <v>0</v>
      </c>
      <c r="I922" s="130">
        <f t="shared" si="291"/>
        <v>0</v>
      </c>
      <c r="J922" s="130">
        <f t="shared" si="291"/>
        <v>0</v>
      </c>
      <c r="K922" s="130">
        <f t="shared" si="291"/>
        <v>2.8000000000000003</v>
      </c>
      <c r="L922" s="130">
        <f t="shared" si="291"/>
        <v>6</v>
      </c>
      <c r="M922" s="130">
        <f t="shared" si="291"/>
        <v>6</v>
      </c>
      <c r="N922" s="130">
        <f t="shared" si="291"/>
        <v>0</v>
      </c>
      <c r="O922" s="130">
        <f t="shared" si="291"/>
        <v>6</v>
      </c>
      <c r="P922" s="130">
        <f t="shared" si="291"/>
        <v>6</v>
      </c>
      <c r="Q922" s="130">
        <f t="shared" si="291"/>
        <v>0</v>
      </c>
      <c r="R922" s="197">
        <f t="shared" si="291"/>
        <v>11</v>
      </c>
      <c r="S922" s="197">
        <f t="shared" si="291"/>
        <v>9</v>
      </c>
    </row>
    <row r="923" spans="1:19" ht="19.5" customHeight="1">
      <c r="A923" s="1"/>
      <c r="B923" s="15" t="s">
        <v>52</v>
      </c>
      <c r="C923" s="29" t="s">
        <v>35</v>
      </c>
      <c r="D923" s="19"/>
      <c r="E923" s="90">
        <v>0.9</v>
      </c>
      <c r="F923" s="91">
        <v>0</v>
      </c>
      <c r="G923" s="90">
        <v>0.9</v>
      </c>
      <c r="H923" s="91">
        <v>0</v>
      </c>
      <c r="I923" s="90">
        <v>0</v>
      </c>
      <c r="J923" s="122">
        <v>0</v>
      </c>
      <c r="K923" s="122">
        <v>0.9</v>
      </c>
      <c r="L923" s="122">
        <v>0.6</v>
      </c>
      <c r="M923" s="91">
        <v>0.6</v>
      </c>
      <c r="N923" s="90">
        <v>0</v>
      </c>
      <c r="O923" s="122">
        <v>0.6</v>
      </c>
      <c r="P923" s="91">
        <v>0.6</v>
      </c>
      <c r="Q923" s="90">
        <v>0</v>
      </c>
      <c r="R923" s="164">
        <v>3</v>
      </c>
      <c r="S923" s="156">
        <v>3</v>
      </c>
    </row>
    <row r="924" spans="1:19" ht="19.5" customHeight="1">
      <c r="A924" s="1"/>
      <c r="B924" s="15"/>
      <c r="C924" s="24" t="s">
        <v>77</v>
      </c>
      <c r="D924" s="19"/>
      <c r="E924" s="270">
        <v>0.2</v>
      </c>
      <c r="F924" s="390">
        <v>0</v>
      </c>
      <c r="G924" s="270">
        <v>0.2</v>
      </c>
      <c r="H924" s="91"/>
      <c r="I924" s="90"/>
      <c r="J924" s="122">
        <v>0</v>
      </c>
      <c r="K924" s="122">
        <v>0.2</v>
      </c>
      <c r="L924" s="122">
        <v>0.5</v>
      </c>
      <c r="M924" s="91">
        <v>0.5</v>
      </c>
      <c r="N924" s="90">
        <v>0</v>
      </c>
      <c r="O924" s="122">
        <v>0.5</v>
      </c>
      <c r="P924" s="91">
        <v>0.5</v>
      </c>
      <c r="Q924" s="90">
        <v>0</v>
      </c>
      <c r="R924" s="164">
        <v>1</v>
      </c>
      <c r="S924" s="156">
        <v>1</v>
      </c>
    </row>
    <row r="925" spans="1:19" ht="19.5" customHeight="1">
      <c r="A925" s="1"/>
      <c r="B925" s="15"/>
      <c r="C925" s="32" t="s">
        <v>3</v>
      </c>
      <c r="D925" s="33"/>
      <c r="E925" s="130">
        <f t="shared" ref="E925:S925" si="292">E923+E924</f>
        <v>1.1000000000000001</v>
      </c>
      <c r="F925" s="130">
        <f t="shared" si="292"/>
        <v>0</v>
      </c>
      <c r="G925" s="130">
        <f t="shared" si="292"/>
        <v>1.1000000000000001</v>
      </c>
      <c r="H925" s="130">
        <f t="shared" si="292"/>
        <v>0</v>
      </c>
      <c r="I925" s="130">
        <f t="shared" si="292"/>
        <v>0</v>
      </c>
      <c r="J925" s="130">
        <f t="shared" si="292"/>
        <v>0</v>
      </c>
      <c r="K925" s="130">
        <f t="shared" si="292"/>
        <v>1.1000000000000001</v>
      </c>
      <c r="L925" s="130">
        <f t="shared" si="292"/>
        <v>1.1000000000000001</v>
      </c>
      <c r="M925" s="130">
        <f t="shared" si="292"/>
        <v>1.1000000000000001</v>
      </c>
      <c r="N925" s="130">
        <f t="shared" si="292"/>
        <v>0</v>
      </c>
      <c r="O925" s="130">
        <f t="shared" si="292"/>
        <v>1.1000000000000001</v>
      </c>
      <c r="P925" s="130">
        <f t="shared" si="292"/>
        <v>1.1000000000000001</v>
      </c>
      <c r="Q925" s="130">
        <f t="shared" si="292"/>
        <v>0</v>
      </c>
      <c r="R925" s="197">
        <f t="shared" si="292"/>
        <v>4</v>
      </c>
      <c r="S925" s="197">
        <f t="shared" si="292"/>
        <v>4</v>
      </c>
    </row>
    <row r="926" spans="1:19" ht="8.25" customHeight="1">
      <c r="A926" s="1"/>
      <c r="B926" s="24"/>
      <c r="C926" s="25"/>
      <c r="D926" s="25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155"/>
      <c r="S926" s="164"/>
    </row>
    <row r="927" spans="1:19" ht="19.5" customHeight="1">
      <c r="A927" s="1"/>
      <c r="B927" s="24"/>
      <c r="C927" s="25" t="s">
        <v>58</v>
      </c>
      <c r="D927" s="19"/>
      <c r="E927" s="90">
        <f t="shared" ref="E927:S927" si="293">E925+E922+E918+E915</f>
        <v>5.1000000000000005</v>
      </c>
      <c r="F927" s="90">
        <f t="shared" si="293"/>
        <v>0</v>
      </c>
      <c r="G927" s="90">
        <f t="shared" si="293"/>
        <v>5.1000000000000005</v>
      </c>
      <c r="H927" s="90">
        <f t="shared" si="293"/>
        <v>3.5</v>
      </c>
      <c r="I927" s="90">
        <f t="shared" si="293"/>
        <v>0</v>
      </c>
      <c r="J927" s="90">
        <f t="shared" si="293"/>
        <v>3.5</v>
      </c>
      <c r="K927" s="90">
        <f t="shared" si="293"/>
        <v>8.6000000000000014</v>
      </c>
      <c r="L927" s="90">
        <f t="shared" si="293"/>
        <v>33.4</v>
      </c>
      <c r="M927" s="90">
        <f t="shared" si="293"/>
        <v>13</v>
      </c>
      <c r="N927" s="90">
        <f t="shared" si="293"/>
        <v>0.4</v>
      </c>
      <c r="O927" s="90">
        <f t="shared" si="293"/>
        <v>13.399999999999999</v>
      </c>
      <c r="P927" s="90">
        <f t="shared" si="293"/>
        <v>13.399999999999999</v>
      </c>
      <c r="Q927" s="90">
        <f t="shared" si="293"/>
        <v>0</v>
      </c>
      <c r="R927" s="156">
        <f t="shared" si="293"/>
        <v>45</v>
      </c>
      <c r="S927" s="156">
        <f t="shared" si="293"/>
        <v>15</v>
      </c>
    </row>
    <row r="928" spans="1:19" ht="19.5" customHeight="1">
      <c r="A928" s="1"/>
      <c r="B928" s="20"/>
      <c r="C928" s="26" t="s">
        <v>180</v>
      </c>
      <c r="D928" s="20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159"/>
      <c r="S928" s="145" t="s">
        <v>0</v>
      </c>
    </row>
    <row r="929" spans="1:19" ht="19.5" customHeight="1">
      <c r="A929" s="1"/>
      <c r="B929" s="410" t="s">
        <v>72</v>
      </c>
      <c r="C929" s="411"/>
      <c r="D929" s="412"/>
      <c r="E929" s="416" t="s">
        <v>57</v>
      </c>
      <c r="F929" s="417"/>
      <c r="G929" s="418"/>
      <c r="H929" s="416" t="s">
        <v>56</v>
      </c>
      <c r="I929" s="417"/>
      <c r="J929" s="418"/>
      <c r="K929" s="83" t="s">
        <v>1</v>
      </c>
      <c r="L929" s="83" t="s">
        <v>2</v>
      </c>
      <c r="M929" s="416" t="s">
        <v>74</v>
      </c>
      <c r="N929" s="417"/>
      <c r="O929" s="418"/>
      <c r="P929" s="416" t="s">
        <v>75</v>
      </c>
      <c r="Q929" s="418"/>
      <c r="R929" s="423" t="s">
        <v>65</v>
      </c>
      <c r="S929" s="424"/>
    </row>
    <row r="930" spans="1:19" ht="19.5" customHeight="1">
      <c r="A930" s="1"/>
      <c r="B930" s="413"/>
      <c r="C930" s="414"/>
      <c r="D930" s="415"/>
      <c r="E930" s="84" t="s">
        <v>4</v>
      </c>
      <c r="F930" s="84" t="s">
        <v>5</v>
      </c>
      <c r="G930" s="84" t="s">
        <v>6</v>
      </c>
      <c r="H930" s="84" t="s">
        <v>7</v>
      </c>
      <c r="I930" s="84" t="s">
        <v>8</v>
      </c>
      <c r="J930" s="84" t="s">
        <v>9</v>
      </c>
      <c r="K930" s="85" t="s">
        <v>3</v>
      </c>
      <c r="L930" s="86" t="s">
        <v>3</v>
      </c>
      <c r="M930" s="84" t="s">
        <v>10</v>
      </c>
      <c r="N930" s="84" t="s">
        <v>11</v>
      </c>
      <c r="O930" s="84" t="s">
        <v>3</v>
      </c>
      <c r="P930" s="84" t="s">
        <v>12</v>
      </c>
      <c r="Q930" s="84" t="s">
        <v>13</v>
      </c>
      <c r="R930" s="146"/>
      <c r="S930" s="147" t="s">
        <v>73</v>
      </c>
    </row>
    <row r="931" spans="1:19" ht="19.5" customHeight="1">
      <c r="A931" s="1"/>
      <c r="B931" s="22" t="s">
        <v>42</v>
      </c>
      <c r="C931" s="29" t="s">
        <v>18</v>
      </c>
      <c r="D931" s="27"/>
      <c r="E931" s="106">
        <v>0.2</v>
      </c>
      <c r="F931" s="106">
        <v>0</v>
      </c>
      <c r="G931" s="90">
        <v>0.2</v>
      </c>
      <c r="H931" s="106">
        <v>0</v>
      </c>
      <c r="I931" s="106">
        <v>0</v>
      </c>
      <c r="J931" s="90">
        <v>0</v>
      </c>
      <c r="K931" s="90">
        <v>0.2</v>
      </c>
      <c r="L931" s="106">
        <v>2</v>
      </c>
      <c r="M931" s="106">
        <v>2</v>
      </c>
      <c r="N931" s="106">
        <v>0</v>
      </c>
      <c r="O931" s="90">
        <v>2</v>
      </c>
      <c r="P931" s="106">
        <v>2</v>
      </c>
      <c r="Q931" s="106">
        <v>0</v>
      </c>
      <c r="R931" s="160">
        <v>1</v>
      </c>
      <c r="S931" s="160">
        <v>1</v>
      </c>
    </row>
    <row r="932" spans="1:19" ht="19.5" customHeight="1">
      <c r="A932" s="1"/>
      <c r="B932" s="23"/>
      <c r="C932" s="24" t="s">
        <v>20</v>
      </c>
      <c r="D932" s="19"/>
      <c r="E932" s="106">
        <v>0.4</v>
      </c>
      <c r="F932" s="106"/>
      <c r="G932" s="90">
        <v>0.4</v>
      </c>
      <c r="H932" s="106"/>
      <c r="I932" s="106"/>
      <c r="J932" s="90">
        <v>0</v>
      </c>
      <c r="K932" s="90">
        <v>0.4</v>
      </c>
      <c r="L932" s="106">
        <v>2</v>
      </c>
      <c r="M932" s="106">
        <v>2</v>
      </c>
      <c r="N932" s="106"/>
      <c r="O932" s="90">
        <v>2</v>
      </c>
      <c r="P932" s="106">
        <v>2</v>
      </c>
      <c r="Q932" s="106"/>
      <c r="R932" s="160">
        <v>3</v>
      </c>
      <c r="S932" s="160">
        <v>3</v>
      </c>
    </row>
    <row r="933" spans="1:19" ht="19.5" customHeight="1">
      <c r="A933" s="1"/>
      <c r="B933" s="17"/>
      <c r="C933" s="39" t="s">
        <v>3</v>
      </c>
      <c r="D933" s="33"/>
      <c r="E933" s="89">
        <f t="shared" ref="E933:S933" si="294">E932+E931</f>
        <v>0.60000000000000009</v>
      </c>
      <c r="F933" s="89">
        <f t="shared" si="294"/>
        <v>0</v>
      </c>
      <c r="G933" s="89">
        <f t="shared" si="294"/>
        <v>0.60000000000000009</v>
      </c>
      <c r="H933" s="89">
        <f t="shared" si="294"/>
        <v>0</v>
      </c>
      <c r="I933" s="89">
        <f t="shared" si="294"/>
        <v>0</v>
      </c>
      <c r="J933" s="89">
        <f t="shared" si="294"/>
        <v>0</v>
      </c>
      <c r="K933" s="89">
        <f t="shared" si="294"/>
        <v>0.60000000000000009</v>
      </c>
      <c r="L933" s="89">
        <f t="shared" si="294"/>
        <v>4</v>
      </c>
      <c r="M933" s="89">
        <f t="shared" si="294"/>
        <v>4</v>
      </c>
      <c r="N933" s="89">
        <f t="shared" si="294"/>
        <v>0</v>
      </c>
      <c r="O933" s="89">
        <f t="shared" si="294"/>
        <v>4</v>
      </c>
      <c r="P933" s="89">
        <f t="shared" si="294"/>
        <v>4</v>
      </c>
      <c r="Q933" s="89">
        <f t="shared" si="294"/>
        <v>0</v>
      </c>
      <c r="R933" s="157">
        <f t="shared" si="294"/>
        <v>4</v>
      </c>
      <c r="S933" s="157">
        <f t="shared" si="294"/>
        <v>4</v>
      </c>
    </row>
    <row r="934" spans="1:19" ht="19.5" customHeight="1">
      <c r="A934" s="1"/>
      <c r="B934" s="22" t="s">
        <v>44</v>
      </c>
      <c r="C934" s="24" t="s">
        <v>23</v>
      </c>
      <c r="D934" s="19"/>
      <c r="E934" s="106">
        <v>0.2</v>
      </c>
      <c r="F934" s="106"/>
      <c r="G934" s="90">
        <v>0.2</v>
      </c>
      <c r="H934" s="106"/>
      <c r="I934" s="106"/>
      <c r="J934" s="90">
        <v>0</v>
      </c>
      <c r="K934" s="90">
        <v>0.2</v>
      </c>
      <c r="L934" s="106">
        <v>1</v>
      </c>
      <c r="M934" s="106">
        <v>1</v>
      </c>
      <c r="N934" s="106"/>
      <c r="O934" s="90">
        <v>1</v>
      </c>
      <c r="P934" s="106">
        <v>1</v>
      </c>
      <c r="Q934" s="106"/>
      <c r="R934" s="160">
        <v>1</v>
      </c>
      <c r="S934" s="160">
        <v>1</v>
      </c>
    </row>
    <row r="935" spans="1:19" ht="19.5" customHeight="1">
      <c r="A935" s="1"/>
      <c r="B935" s="17"/>
      <c r="C935" s="39" t="s">
        <v>3</v>
      </c>
      <c r="D935" s="33"/>
      <c r="E935" s="89">
        <f t="shared" ref="E935:S935" si="295">E934</f>
        <v>0.2</v>
      </c>
      <c r="F935" s="89">
        <f t="shared" si="295"/>
        <v>0</v>
      </c>
      <c r="G935" s="89">
        <f t="shared" si="295"/>
        <v>0.2</v>
      </c>
      <c r="H935" s="89">
        <f t="shared" si="295"/>
        <v>0</v>
      </c>
      <c r="I935" s="89">
        <f t="shared" si="295"/>
        <v>0</v>
      </c>
      <c r="J935" s="89">
        <f t="shared" si="295"/>
        <v>0</v>
      </c>
      <c r="K935" s="89">
        <f t="shared" si="295"/>
        <v>0.2</v>
      </c>
      <c r="L935" s="89">
        <f t="shared" si="295"/>
        <v>1</v>
      </c>
      <c r="M935" s="89">
        <f t="shared" si="295"/>
        <v>1</v>
      </c>
      <c r="N935" s="89">
        <f t="shared" si="295"/>
        <v>0</v>
      </c>
      <c r="O935" s="89">
        <f t="shared" si="295"/>
        <v>1</v>
      </c>
      <c r="P935" s="89">
        <f t="shared" si="295"/>
        <v>1</v>
      </c>
      <c r="Q935" s="89">
        <f t="shared" si="295"/>
        <v>0</v>
      </c>
      <c r="R935" s="157">
        <f t="shared" si="295"/>
        <v>1</v>
      </c>
      <c r="S935" s="157">
        <f t="shared" si="295"/>
        <v>1</v>
      </c>
    </row>
    <row r="936" spans="1:19" ht="19.5" customHeight="1">
      <c r="A936" s="1"/>
      <c r="B936" s="22" t="s">
        <v>45</v>
      </c>
      <c r="C936" s="15" t="s">
        <v>25</v>
      </c>
      <c r="D936" s="30"/>
      <c r="E936" s="106">
        <v>23.2</v>
      </c>
      <c r="F936" s="106"/>
      <c r="G936" s="90">
        <v>23.2</v>
      </c>
      <c r="H936" s="106"/>
      <c r="I936" s="106"/>
      <c r="J936" s="90">
        <v>0</v>
      </c>
      <c r="K936" s="90">
        <v>23.2</v>
      </c>
      <c r="L936" s="106">
        <v>543.6</v>
      </c>
      <c r="M936" s="106">
        <v>300.8</v>
      </c>
      <c r="N936" s="106">
        <v>242.8</v>
      </c>
      <c r="O936" s="90">
        <v>543.6</v>
      </c>
      <c r="P936" s="106">
        <v>543.6</v>
      </c>
      <c r="Q936" s="106"/>
      <c r="R936" s="160">
        <v>26</v>
      </c>
      <c r="S936" s="160">
        <v>26</v>
      </c>
    </row>
    <row r="937" spans="1:19" ht="19.5" customHeight="1">
      <c r="A937" s="1"/>
      <c r="B937" s="15"/>
      <c r="C937" s="24" t="s">
        <v>26</v>
      </c>
      <c r="D937" s="19"/>
      <c r="E937" s="106">
        <v>0.4</v>
      </c>
      <c r="F937" s="106"/>
      <c r="G937" s="90">
        <v>0.4</v>
      </c>
      <c r="H937" s="106"/>
      <c r="I937" s="106"/>
      <c r="J937" s="90">
        <v>0</v>
      </c>
      <c r="K937" s="90">
        <v>0.4</v>
      </c>
      <c r="L937" s="106">
        <v>7.5</v>
      </c>
      <c r="M937" s="106">
        <v>7.5</v>
      </c>
      <c r="N937" s="106"/>
      <c r="O937" s="90">
        <v>7.5</v>
      </c>
      <c r="P937" s="106">
        <v>7.5</v>
      </c>
      <c r="Q937" s="106"/>
      <c r="R937" s="160">
        <v>1</v>
      </c>
      <c r="S937" s="160">
        <v>1</v>
      </c>
    </row>
    <row r="938" spans="1:19" ht="19.5" customHeight="1">
      <c r="A938" s="1"/>
      <c r="B938" s="15"/>
      <c r="C938" s="24" t="s">
        <v>27</v>
      </c>
      <c r="D938" s="19"/>
      <c r="E938" s="106">
        <v>2.1</v>
      </c>
      <c r="F938" s="106">
        <v>0</v>
      </c>
      <c r="G938" s="90">
        <v>2.1</v>
      </c>
      <c r="H938" s="106"/>
      <c r="I938" s="106"/>
      <c r="J938" s="90">
        <v>0</v>
      </c>
      <c r="K938" s="90">
        <v>2.1</v>
      </c>
      <c r="L938" s="106">
        <v>35</v>
      </c>
      <c r="M938" s="106">
        <v>35</v>
      </c>
      <c r="N938" s="106">
        <v>0</v>
      </c>
      <c r="O938" s="90">
        <v>35</v>
      </c>
      <c r="P938" s="106">
        <v>35</v>
      </c>
      <c r="Q938" s="106">
        <v>0</v>
      </c>
      <c r="R938" s="160">
        <v>4</v>
      </c>
      <c r="S938" s="160">
        <v>4</v>
      </c>
    </row>
    <row r="939" spans="1:19" ht="19.5" customHeight="1">
      <c r="A939" s="1"/>
      <c r="B939" s="17"/>
      <c r="C939" s="39" t="s">
        <v>3</v>
      </c>
      <c r="D939" s="33"/>
      <c r="E939" s="89">
        <f t="shared" ref="E939:S939" si="296">SUM(E936:E938)</f>
        <v>25.7</v>
      </c>
      <c r="F939" s="89">
        <f t="shared" si="296"/>
        <v>0</v>
      </c>
      <c r="G939" s="89">
        <f t="shared" si="296"/>
        <v>25.7</v>
      </c>
      <c r="H939" s="89">
        <f t="shared" si="296"/>
        <v>0</v>
      </c>
      <c r="I939" s="89">
        <f t="shared" si="296"/>
        <v>0</v>
      </c>
      <c r="J939" s="89">
        <f t="shared" si="296"/>
        <v>0</v>
      </c>
      <c r="K939" s="89">
        <f t="shared" si="296"/>
        <v>25.7</v>
      </c>
      <c r="L939" s="89">
        <f t="shared" si="296"/>
        <v>586.1</v>
      </c>
      <c r="M939" s="89">
        <f t="shared" si="296"/>
        <v>343.3</v>
      </c>
      <c r="N939" s="89">
        <f t="shared" si="296"/>
        <v>242.8</v>
      </c>
      <c r="O939" s="89">
        <f t="shared" si="296"/>
        <v>586.1</v>
      </c>
      <c r="P939" s="89">
        <f t="shared" si="296"/>
        <v>586.1</v>
      </c>
      <c r="Q939" s="89">
        <f t="shared" si="296"/>
        <v>0</v>
      </c>
      <c r="R939" s="157">
        <f t="shared" si="296"/>
        <v>31</v>
      </c>
      <c r="S939" s="157">
        <f t="shared" si="296"/>
        <v>31</v>
      </c>
    </row>
    <row r="940" spans="1:19" ht="19.5" customHeight="1">
      <c r="A940" s="1"/>
      <c r="B940" s="23" t="s">
        <v>158</v>
      </c>
      <c r="C940" s="24" t="s">
        <v>29</v>
      </c>
      <c r="D940" s="19"/>
      <c r="E940" s="90">
        <v>3.3</v>
      </c>
      <c r="F940" s="90">
        <v>0.7</v>
      </c>
      <c r="G940" s="90">
        <v>4</v>
      </c>
      <c r="H940" s="90"/>
      <c r="I940" s="90"/>
      <c r="J940" s="90">
        <v>0</v>
      </c>
      <c r="K940" s="90">
        <v>4</v>
      </c>
      <c r="L940" s="90">
        <v>8</v>
      </c>
      <c r="M940" s="90">
        <v>8</v>
      </c>
      <c r="N940" s="90"/>
      <c r="O940" s="90">
        <v>8</v>
      </c>
      <c r="P940" s="90">
        <v>8</v>
      </c>
      <c r="Q940" s="90"/>
      <c r="R940" s="156">
        <v>2</v>
      </c>
      <c r="S940" s="156">
        <v>2</v>
      </c>
    </row>
    <row r="941" spans="1:19" ht="18.75" customHeight="1">
      <c r="A941" s="1"/>
      <c r="B941" s="15"/>
      <c r="C941" s="24" t="s">
        <v>30</v>
      </c>
      <c r="D941" s="19"/>
      <c r="E941" s="106">
        <v>2</v>
      </c>
      <c r="F941" s="106">
        <v>0</v>
      </c>
      <c r="G941" s="90">
        <v>2</v>
      </c>
      <c r="H941" s="106">
        <v>0</v>
      </c>
      <c r="I941" s="106">
        <v>0</v>
      </c>
      <c r="J941" s="90">
        <v>0</v>
      </c>
      <c r="K941" s="90">
        <v>2</v>
      </c>
      <c r="L941" s="106">
        <v>2</v>
      </c>
      <c r="M941" s="106">
        <v>2</v>
      </c>
      <c r="N941" s="106">
        <v>0</v>
      </c>
      <c r="O941" s="90">
        <v>2</v>
      </c>
      <c r="P941" s="106">
        <v>2</v>
      </c>
      <c r="Q941" s="106">
        <v>0</v>
      </c>
      <c r="R941" s="160">
        <v>1</v>
      </c>
      <c r="S941" s="160">
        <v>1</v>
      </c>
    </row>
    <row r="942" spans="1:19" ht="19.5" customHeight="1">
      <c r="A942" s="1"/>
      <c r="B942" s="15"/>
      <c r="C942" s="24" t="s">
        <v>31</v>
      </c>
      <c r="D942" s="19"/>
      <c r="E942" s="106">
        <v>5</v>
      </c>
      <c r="F942" s="106"/>
      <c r="G942" s="90">
        <v>5</v>
      </c>
      <c r="H942" s="106"/>
      <c r="I942" s="106"/>
      <c r="J942" s="90">
        <v>0</v>
      </c>
      <c r="K942" s="90">
        <v>5</v>
      </c>
      <c r="L942" s="106">
        <v>41</v>
      </c>
      <c r="M942" s="106">
        <v>25</v>
      </c>
      <c r="N942" s="106">
        <v>16</v>
      </c>
      <c r="O942" s="90">
        <v>41</v>
      </c>
      <c r="P942" s="106">
        <v>41</v>
      </c>
      <c r="Q942" s="106"/>
      <c r="R942" s="160">
        <v>6</v>
      </c>
      <c r="S942" s="160">
        <v>6</v>
      </c>
    </row>
    <row r="943" spans="1:19" ht="19.5" customHeight="1">
      <c r="A943" s="1"/>
      <c r="B943" s="15"/>
      <c r="C943" s="24" t="s">
        <v>39</v>
      </c>
      <c r="D943" s="19"/>
      <c r="E943" s="106">
        <v>8</v>
      </c>
      <c r="F943" s="106"/>
      <c r="G943" s="90">
        <v>8</v>
      </c>
      <c r="H943" s="106"/>
      <c r="I943" s="106"/>
      <c r="J943" s="90">
        <v>0</v>
      </c>
      <c r="K943" s="90">
        <v>8</v>
      </c>
      <c r="L943" s="106">
        <v>110</v>
      </c>
      <c r="M943" s="106">
        <v>110</v>
      </c>
      <c r="N943" s="106"/>
      <c r="O943" s="90">
        <v>110</v>
      </c>
      <c r="P943" s="106">
        <v>110</v>
      </c>
      <c r="Q943" s="106"/>
      <c r="R943" s="160">
        <v>8</v>
      </c>
      <c r="S943" s="160">
        <v>8</v>
      </c>
    </row>
    <row r="944" spans="1:19" ht="19.5" customHeight="1">
      <c r="A944" s="1"/>
      <c r="B944" s="15"/>
      <c r="C944" s="32" t="s">
        <v>3</v>
      </c>
      <c r="D944" s="33"/>
      <c r="E944" s="89">
        <f t="shared" ref="E944:S944" si="297">SUM(E940:E943)</f>
        <v>18.3</v>
      </c>
      <c r="F944" s="89">
        <f t="shared" si="297"/>
        <v>0.7</v>
      </c>
      <c r="G944" s="89">
        <f t="shared" si="297"/>
        <v>19</v>
      </c>
      <c r="H944" s="89">
        <f t="shared" si="297"/>
        <v>0</v>
      </c>
      <c r="I944" s="89">
        <f t="shared" si="297"/>
        <v>0</v>
      </c>
      <c r="J944" s="89">
        <f t="shared" si="297"/>
        <v>0</v>
      </c>
      <c r="K944" s="89">
        <f t="shared" si="297"/>
        <v>19</v>
      </c>
      <c r="L944" s="89">
        <f t="shared" si="297"/>
        <v>161</v>
      </c>
      <c r="M944" s="89">
        <f t="shared" si="297"/>
        <v>145</v>
      </c>
      <c r="N944" s="89">
        <f t="shared" si="297"/>
        <v>16</v>
      </c>
      <c r="O944" s="89">
        <f t="shared" si="297"/>
        <v>161</v>
      </c>
      <c r="P944" s="89">
        <f t="shared" si="297"/>
        <v>161</v>
      </c>
      <c r="Q944" s="89">
        <f t="shared" si="297"/>
        <v>0</v>
      </c>
      <c r="R944" s="157">
        <f t="shared" si="297"/>
        <v>17</v>
      </c>
      <c r="S944" s="157">
        <f t="shared" si="297"/>
        <v>17</v>
      </c>
    </row>
    <row r="945" spans="1:19" ht="19.5" customHeight="1">
      <c r="A945" s="1"/>
      <c r="B945" s="29" t="s">
        <v>49</v>
      </c>
      <c r="C945" s="24" t="s">
        <v>50</v>
      </c>
      <c r="D945" s="19"/>
      <c r="E945" s="106">
        <v>0.6</v>
      </c>
      <c r="F945" s="106"/>
      <c r="G945" s="90">
        <v>0.6</v>
      </c>
      <c r="H945" s="106"/>
      <c r="I945" s="106"/>
      <c r="J945" s="90">
        <v>0</v>
      </c>
      <c r="K945" s="90">
        <v>0.6</v>
      </c>
      <c r="L945" s="106">
        <v>2</v>
      </c>
      <c r="M945" s="106">
        <v>1.8</v>
      </c>
      <c r="N945" s="106"/>
      <c r="O945" s="90">
        <v>1.8</v>
      </c>
      <c r="P945" s="106">
        <v>1.8</v>
      </c>
      <c r="Q945" s="106"/>
      <c r="R945" s="160">
        <v>1</v>
      </c>
      <c r="S945" s="160">
        <v>1</v>
      </c>
    </row>
    <row r="946" spans="1:19" ht="19.5" customHeight="1">
      <c r="A946" s="1"/>
      <c r="B946" s="15"/>
      <c r="C946" s="24" t="s">
        <v>64</v>
      </c>
      <c r="D946" s="19"/>
      <c r="E946" s="122">
        <v>1.6</v>
      </c>
      <c r="F946" s="91">
        <v>0.3</v>
      </c>
      <c r="G946" s="90">
        <v>1.9000000000000001</v>
      </c>
      <c r="H946" s="91">
        <v>0</v>
      </c>
      <c r="I946" s="90">
        <v>0</v>
      </c>
      <c r="J946" s="122">
        <v>0</v>
      </c>
      <c r="K946" s="122">
        <v>1.9000000000000001</v>
      </c>
      <c r="L946" s="122">
        <v>8.8000000000000007</v>
      </c>
      <c r="M946" s="91">
        <v>8.8000000000000007</v>
      </c>
      <c r="N946" s="90">
        <v>0</v>
      </c>
      <c r="O946" s="122">
        <v>8.8000000000000007</v>
      </c>
      <c r="P946" s="91">
        <v>8.8000000000000007</v>
      </c>
      <c r="Q946" s="90">
        <v>0</v>
      </c>
      <c r="R946" s="164">
        <v>5</v>
      </c>
      <c r="S946" s="156">
        <v>5</v>
      </c>
    </row>
    <row r="947" spans="1:19" ht="19.5" customHeight="1">
      <c r="A947" s="1"/>
      <c r="B947" s="17"/>
      <c r="C947" s="39" t="s">
        <v>3</v>
      </c>
      <c r="D947" s="33"/>
      <c r="E947" s="129">
        <f t="shared" ref="E947:S947" si="298">E945+E946</f>
        <v>2.2000000000000002</v>
      </c>
      <c r="F947" s="129">
        <f t="shared" si="298"/>
        <v>0.3</v>
      </c>
      <c r="G947" s="129">
        <f t="shared" si="298"/>
        <v>2.5</v>
      </c>
      <c r="H947" s="129">
        <f t="shared" si="298"/>
        <v>0</v>
      </c>
      <c r="I947" s="129">
        <f t="shared" si="298"/>
        <v>0</v>
      </c>
      <c r="J947" s="129">
        <f t="shared" si="298"/>
        <v>0</v>
      </c>
      <c r="K947" s="129">
        <f t="shared" si="298"/>
        <v>2.5</v>
      </c>
      <c r="L947" s="129">
        <f t="shared" si="298"/>
        <v>10.8</v>
      </c>
      <c r="M947" s="129">
        <f t="shared" si="298"/>
        <v>10.600000000000001</v>
      </c>
      <c r="N947" s="129">
        <f t="shared" si="298"/>
        <v>0</v>
      </c>
      <c r="O947" s="129">
        <f t="shared" si="298"/>
        <v>10.600000000000001</v>
      </c>
      <c r="P947" s="129">
        <f t="shared" si="298"/>
        <v>10.600000000000001</v>
      </c>
      <c r="Q947" s="129">
        <f t="shared" si="298"/>
        <v>0</v>
      </c>
      <c r="R947" s="195">
        <f t="shared" si="298"/>
        <v>6</v>
      </c>
      <c r="S947" s="195">
        <f t="shared" si="298"/>
        <v>6</v>
      </c>
    </row>
    <row r="948" spans="1:19" ht="8.25" customHeight="1">
      <c r="A948" s="1"/>
      <c r="B948" s="24"/>
      <c r="C948" s="25"/>
      <c r="D948" s="25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155"/>
      <c r="S948" s="164"/>
    </row>
    <row r="949" spans="1:19" ht="19.5" customHeight="1">
      <c r="A949" s="1"/>
      <c r="B949" s="24"/>
      <c r="C949" s="25" t="s">
        <v>58</v>
      </c>
      <c r="D949" s="19"/>
      <c r="E949" s="90">
        <f t="shared" ref="E949:S949" si="299">E947+E944+E939+E935+E933</f>
        <v>47.000000000000007</v>
      </c>
      <c r="F949" s="90">
        <f t="shared" si="299"/>
        <v>1</v>
      </c>
      <c r="G949" s="90">
        <f t="shared" si="299"/>
        <v>48.000000000000007</v>
      </c>
      <c r="H949" s="90">
        <f t="shared" si="299"/>
        <v>0</v>
      </c>
      <c r="I949" s="90">
        <f t="shared" si="299"/>
        <v>0</v>
      </c>
      <c r="J949" s="90">
        <f t="shared" si="299"/>
        <v>0</v>
      </c>
      <c r="K949" s="90">
        <f t="shared" si="299"/>
        <v>48.000000000000007</v>
      </c>
      <c r="L949" s="90">
        <f t="shared" si="299"/>
        <v>762.90000000000009</v>
      </c>
      <c r="M949" s="90">
        <f t="shared" si="299"/>
        <v>503.9</v>
      </c>
      <c r="N949" s="90">
        <f t="shared" si="299"/>
        <v>258.8</v>
      </c>
      <c r="O949" s="90">
        <f t="shared" si="299"/>
        <v>762.7</v>
      </c>
      <c r="P949" s="90">
        <f t="shared" si="299"/>
        <v>762.7</v>
      </c>
      <c r="Q949" s="90">
        <f t="shared" si="299"/>
        <v>0</v>
      </c>
      <c r="R949" s="156">
        <f t="shared" si="299"/>
        <v>59</v>
      </c>
      <c r="S949" s="156">
        <f t="shared" si="299"/>
        <v>59</v>
      </c>
    </row>
    <row r="950" spans="1:19" ht="19.5" customHeight="1">
      <c r="A950" s="1"/>
      <c r="B950" s="20"/>
      <c r="C950" s="20"/>
      <c r="D950" s="20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159"/>
      <c r="S950" s="144"/>
    </row>
    <row r="951" spans="1:19" ht="19.5" customHeight="1">
      <c r="A951" s="1"/>
      <c r="B951" s="20"/>
      <c r="C951" s="26" t="s">
        <v>181</v>
      </c>
      <c r="D951" s="20"/>
      <c r="E951" s="81"/>
      <c r="F951" s="81"/>
      <c r="G951" s="81"/>
      <c r="H951" s="80"/>
      <c r="I951" s="81"/>
      <c r="J951" s="81"/>
      <c r="K951" s="80"/>
      <c r="L951" s="80"/>
      <c r="M951" s="81"/>
      <c r="N951" s="81"/>
      <c r="O951" s="81"/>
      <c r="P951" s="81"/>
      <c r="Q951" s="81"/>
      <c r="R951" s="159"/>
      <c r="S951" s="145" t="s">
        <v>0</v>
      </c>
    </row>
    <row r="952" spans="1:19" ht="19.5" customHeight="1">
      <c r="A952" s="1"/>
      <c r="B952" s="410" t="s">
        <v>72</v>
      </c>
      <c r="C952" s="411"/>
      <c r="D952" s="412"/>
      <c r="E952" s="416" t="s">
        <v>57</v>
      </c>
      <c r="F952" s="417"/>
      <c r="G952" s="418"/>
      <c r="H952" s="416" t="s">
        <v>56</v>
      </c>
      <c r="I952" s="417"/>
      <c r="J952" s="418"/>
      <c r="K952" s="83" t="s">
        <v>1</v>
      </c>
      <c r="L952" s="83" t="s">
        <v>2</v>
      </c>
      <c r="M952" s="416" t="s">
        <v>74</v>
      </c>
      <c r="N952" s="417"/>
      <c r="O952" s="418"/>
      <c r="P952" s="416" t="s">
        <v>75</v>
      </c>
      <c r="Q952" s="418"/>
      <c r="R952" s="423" t="s">
        <v>65</v>
      </c>
      <c r="S952" s="424"/>
    </row>
    <row r="953" spans="1:19" ht="19.5" customHeight="1">
      <c r="A953" s="1"/>
      <c r="B953" s="413"/>
      <c r="C953" s="414"/>
      <c r="D953" s="415"/>
      <c r="E953" s="84" t="s">
        <v>4</v>
      </c>
      <c r="F953" s="84" t="s">
        <v>5</v>
      </c>
      <c r="G953" s="84" t="s">
        <v>6</v>
      </c>
      <c r="H953" s="84" t="s">
        <v>7</v>
      </c>
      <c r="I953" s="84" t="s">
        <v>8</v>
      </c>
      <c r="J953" s="84" t="s">
        <v>9</v>
      </c>
      <c r="K953" s="85" t="s">
        <v>3</v>
      </c>
      <c r="L953" s="86" t="s">
        <v>3</v>
      </c>
      <c r="M953" s="84" t="s">
        <v>10</v>
      </c>
      <c r="N953" s="84" t="s">
        <v>11</v>
      </c>
      <c r="O953" s="84" t="s">
        <v>3</v>
      </c>
      <c r="P953" s="84" t="s">
        <v>12</v>
      </c>
      <c r="Q953" s="84" t="s">
        <v>13</v>
      </c>
      <c r="R953" s="146"/>
      <c r="S953" s="147" t="s">
        <v>73</v>
      </c>
    </row>
    <row r="954" spans="1:19" ht="19.5" customHeight="1">
      <c r="A954" s="1"/>
      <c r="B954" s="23" t="s">
        <v>42</v>
      </c>
      <c r="C954" s="15" t="s">
        <v>20</v>
      </c>
      <c r="D954" s="19"/>
      <c r="E954" s="106">
        <v>0.2</v>
      </c>
      <c r="F954" s="106"/>
      <c r="G954" s="90">
        <v>0.2</v>
      </c>
      <c r="H954" s="106"/>
      <c r="I954" s="106"/>
      <c r="J954" s="90">
        <v>0</v>
      </c>
      <c r="K954" s="90">
        <v>0.2</v>
      </c>
      <c r="L954" s="106">
        <v>2</v>
      </c>
      <c r="M954" s="106">
        <v>1</v>
      </c>
      <c r="N954" s="106">
        <v>1</v>
      </c>
      <c r="O954" s="90">
        <v>2</v>
      </c>
      <c r="P954" s="106">
        <v>2</v>
      </c>
      <c r="Q954" s="106"/>
      <c r="R954" s="160">
        <v>3</v>
      </c>
      <c r="S954" s="160">
        <v>3</v>
      </c>
    </row>
    <row r="955" spans="1:19" ht="19.5" customHeight="1">
      <c r="A955" s="1"/>
      <c r="B955" s="23"/>
      <c r="C955" s="17"/>
      <c r="D955" s="18" t="s">
        <v>14</v>
      </c>
      <c r="E955" s="98">
        <v>0.2</v>
      </c>
      <c r="F955" s="98"/>
      <c r="G955" s="89">
        <v>0.2</v>
      </c>
      <c r="H955" s="98"/>
      <c r="I955" s="98"/>
      <c r="J955" s="89">
        <v>0</v>
      </c>
      <c r="K955" s="89">
        <v>0.2</v>
      </c>
      <c r="L955" s="98">
        <v>2</v>
      </c>
      <c r="M955" s="98">
        <v>1</v>
      </c>
      <c r="N955" s="98">
        <v>1</v>
      </c>
      <c r="O955" s="89">
        <v>2</v>
      </c>
      <c r="P955" s="98">
        <v>2</v>
      </c>
      <c r="Q955" s="98"/>
      <c r="R955" s="161">
        <v>3</v>
      </c>
      <c r="S955" s="161">
        <v>3</v>
      </c>
    </row>
    <row r="956" spans="1:19" ht="19.5" customHeight="1">
      <c r="A956" s="1"/>
      <c r="B956" s="15"/>
      <c r="C956" s="13" t="s">
        <v>3</v>
      </c>
      <c r="D956" s="19"/>
      <c r="E956" s="90">
        <f t="shared" ref="E956:S956" si="300">E954</f>
        <v>0.2</v>
      </c>
      <c r="F956" s="90">
        <f t="shared" si="300"/>
        <v>0</v>
      </c>
      <c r="G956" s="90">
        <f t="shared" si="300"/>
        <v>0.2</v>
      </c>
      <c r="H956" s="90">
        <f t="shared" si="300"/>
        <v>0</v>
      </c>
      <c r="I956" s="90">
        <f t="shared" si="300"/>
        <v>0</v>
      </c>
      <c r="J956" s="90">
        <f t="shared" si="300"/>
        <v>0</v>
      </c>
      <c r="K956" s="90">
        <f t="shared" si="300"/>
        <v>0.2</v>
      </c>
      <c r="L956" s="90">
        <f t="shared" si="300"/>
        <v>2</v>
      </c>
      <c r="M956" s="90">
        <f t="shared" si="300"/>
        <v>1</v>
      </c>
      <c r="N956" s="90">
        <f t="shared" si="300"/>
        <v>1</v>
      </c>
      <c r="O956" s="90">
        <f t="shared" si="300"/>
        <v>2</v>
      </c>
      <c r="P956" s="90">
        <f t="shared" si="300"/>
        <v>2</v>
      </c>
      <c r="Q956" s="90">
        <f t="shared" si="300"/>
        <v>0</v>
      </c>
      <c r="R956" s="156">
        <f t="shared" si="300"/>
        <v>3</v>
      </c>
      <c r="S956" s="156">
        <f t="shared" si="300"/>
        <v>3</v>
      </c>
    </row>
    <row r="957" spans="1:19" ht="19.5" customHeight="1">
      <c r="A957" s="1"/>
      <c r="B957" s="17"/>
      <c r="C957" s="20"/>
      <c r="D957" s="21" t="s">
        <v>14</v>
      </c>
      <c r="E957" s="76">
        <f t="shared" ref="E957:S957" si="301">E955</f>
        <v>0.2</v>
      </c>
      <c r="F957" s="76">
        <f t="shared" si="301"/>
        <v>0</v>
      </c>
      <c r="G957" s="76">
        <f t="shared" si="301"/>
        <v>0.2</v>
      </c>
      <c r="H957" s="76">
        <f t="shared" si="301"/>
        <v>0</v>
      </c>
      <c r="I957" s="76">
        <f t="shared" si="301"/>
        <v>0</v>
      </c>
      <c r="J957" s="76">
        <f t="shared" si="301"/>
        <v>0</v>
      </c>
      <c r="K957" s="76">
        <f t="shared" si="301"/>
        <v>0.2</v>
      </c>
      <c r="L957" s="76">
        <f t="shared" si="301"/>
        <v>2</v>
      </c>
      <c r="M957" s="76">
        <f t="shared" si="301"/>
        <v>1</v>
      </c>
      <c r="N957" s="76">
        <f t="shared" si="301"/>
        <v>1</v>
      </c>
      <c r="O957" s="76">
        <f t="shared" si="301"/>
        <v>2</v>
      </c>
      <c r="P957" s="76">
        <f t="shared" si="301"/>
        <v>2</v>
      </c>
      <c r="Q957" s="76">
        <f t="shared" si="301"/>
        <v>0</v>
      </c>
      <c r="R957" s="154">
        <f t="shared" si="301"/>
        <v>3</v>
      </c>
      <c r="S957" s="154">
        <f t="shared" si="301"/>
        <v>3</v>
      </c>
    </row>
    <row r="958" spans="1:19" ht="19.5" customHeight="1">
      <c r="A958" s="1"/>
      <c r="B958" s="22"/>
      <c r="C958" s="15" t="s">
        <v>21</v>
      </c>
      <c r="D958" s="19"/>
      <c r="E958" s="106">
        <v>0.2</v>
      </c>
      <c r="F958" s="106">
        <v>0</v>
      </c>
      <c r="G958" s="90">
        <v>0.2</v>
      </c>
      <c r="H958" s="106">
        <v>0</v>
      </c>
      <c r="I958" s="106">
        <v>0</v>
      </c>
      <c r="J958" s="90">
        <v>0</v>
      </c>
      <c r="K958" s="90">
        <v>0.2</v>
      </c>
      <c r="L958" s="106">
        <v>2</v>
      </c>
      <c r="M958" s="106">
        <v>2</v>
      </c>
      <c r="N958" s="106">
        <v>0</v>
      </c>
      <c r="O958" s="90">
        <v>2</v>
      </c>
      <c r="P958" s="106">
        <v>2</v>
      </c>
      <c r="Q958" s="106">
        <v>0</v>
      </c>
      <c r="R958" s="160">
        <v>1</v>
      </c>
      <c r="S958" s="160">
        <v>1</v>
      </c>
    </row>
    <row r="959" spans="1:19" ht="19.5" customHeight="1">
      <c r="A959" s="1"/>
      <c r="B959" s="23" t="s">
        <v>43</v>
      </c>
      <c r="C959" s="17"/>
      <c r="D959" s="18" t="s">
        <v>14</v>
      </c>
      <c r="E959" s="98">
        <v>0.2</v>
      </c>
      <c r="F959" s="98">
        <v>0</v>
      </c>
      <c r="G959" s="89">
        <v>0.2</v>
      </c>
      <c r="H959" s="98">
        <v>0</v>
      </c>
      <c r="I959" s="98">
        <v>0</v>
      </c>
      <c r="J959" s="89">
        <v>0</v>
      </c>
      <c r="K959" s="89">
        <v>0.2</v>
      </c>
      <c r="L959" s="98">
        <v>2</v>
      </c>
      <c r="M959" s="98">
        <v>2</v>
      </c>
      <c r="N959" s="98">
        <v>0</v>
      </c>
      <c r="O959" s="89">
        <v>2</v>
      </c>
      <c r="P959" s="98">
        <v>2</v>
      </c>
      <c r="Q959" s="98">
        <v>0</v>
      </c>
      <c r="R959" s="161">
        <v>1</v>
      </c>
      <c r="S959" s="161">
        <v>1</v>
      </c>
    </row>
    <row r="960" spans="1:19" ht="19.5" customHeight="1">
      <c r="A960" s="1"/>
      <c r="B960" s="15"/>
      <c r="C960" s="13" t="s">
        <v>3</v>
      </c>
      <c r="D960" s="19"/>
      <c r="E960" s="90">
        <f t="shared" ref="E960:S960" si="302">E958</f>
        <v>0.2</v>
      </c>
      <c r="F960" s="90">
        <f t="shared" si="302"/>
        <v>0</v>
      </c>
      <c r="G960" s="90">
        <f t="shared" si="302"/>
        <v>0.2</v>
      </c>
      <c r="H960" s="90">
        <f t="shared" si="302"/>
        <v>0</v>
      </c>
      <c r="I960" s="90">
        <f t="shared" si="302"/>
        <v>0</v>
      </c>
      <c r="J960" s="90">
        <f t="shared" si="302"/>
        <v>0</v>
      </c>
      <c r="K960" s="90">
        <f t="shared" si="302"/>
        <v>0.2</v>
      </c>
      <c r="L960" s="90">
        <f t="shared" si="302"/>
        <v>2</v>
      </c>
      <c r="M960" s="90">
        <f t="shared" si="302"/>
        <v>2</v>
      </c>
      <c r="N960" s="90">
        <f t="shared" si="302"/>
        <v>0</v>
      </c>
      <c r="O960" s="90">
        <f t="shared" si="302"/>
        <v>2</v>
      </c>
      <c r="P960" s="90">
        <f t="shared" si="302"/>
        <v>2</v>
      </c>
      <c r="Q960" s="90">
        <f t="shared" si="302"/>
        <v>0</v>
      </c>
      <c r="R960" s="156">
        <f t="shared" si="302"/>
        <v>1</v>
      </c>
      <c r="S960" s="156">
        <f t="shared" si="302"/>
        <v>1</v>
      </c>
    </row>
    <row r="961" spans="1:19" ht="19.5" customHeight="1">
      <c r="A961" s="1"/>
      <c r="B961" s="17"/>
      <c r="C961" s="20"/>
      <c r="D961" s="21" t="s">
        <v>14</v>
      </c>
      <c r="E961" s="76">
        <f t="shared" ref="E961:S961" si="303">E959</f>
        <v>0.2</v>
      </c>
      <c r="F961" s="76">
        <f t="shared" si="303"/>
        <v>0</v>
      </c>
      <c r="G961" s="76">
        <f t="shared" si="303"/>
        <v>0.2</v>
      </c>
      <c r="H961" s="76">
        <f t="shared" si="303"/>
        <v>0</v>
      </c>
      <c r="I961" s="76">
        <f t="shared" si="303"/>
        <v>0</v>
      </c>
      <c r="J961" s="76">
        <f t="shared" si="303"/>
        <v>0</v>
      </c>
      <c r="K961" s="76">
        <f t="shared" si="303"/>
        <v>0.2</v>
      </c>
      <c r="L961" s="76">
        <f t="shared" si="303"/>
        <v>2</v>
      </c>
      <c r="M961" s="76">
        <f t="shared" si="303"/>
        <v>2</v>
      </c>
      <c r="N961" s="76">
        <f t="shared" si="303"/>
        <v>0</v>
      </c>
      <c r="O961" s="76">
        <f t="shared" si="303"/>
        <v>2</v>
      </c>
      <c r="P961" s="76">
        <f t="shared" si="303"/>
        <v>2</v>
      </c>
      <c r="Q961" s="76">
        <f t="shared" si="303"/>
        <v>0</v>
      </c>
      <c r="R961" s="154">
        <f t="shared" si="303"/>
        <v>1</v>
      </c>
      <c r="S961" s="154">
        <f t="shared" si="303"/>
        <v>1</v>
      </c>
    </row>
    <row r="962" spans="1:19" ht="19.5" customHeight="1">
      <c r="A962" s="1"/>
      <c r="B962" s="15"/>
      <c r="C962" s="15" t="s">
        <v>23</v>
      </c>
      <c r="D962" s="19"/>
      <c r="E962" s="106">
        <v>2.4</v>
      </c>
      <c r="F962" s="106"/>
      <c r="G962" s="90">
        <v>2.4</v>
      </c>
      <c r="H962" s="106"/>
      <c r="I962" s="106"/>
      <c r="J962" s="90">
        <v>0</v>
      </c>
      <c r="K962" s="90">
        <v>2.4</v>
      </c>
      <c r="L962" s="106">
        <v>7</v>
      </c>
      <c r="M962" s="106">
        <v>7</v>
      </c>
      <c r="N962" s="106"/>
      <c r="O962" s="90">
        <v>7</v>
      </c>
      <c r="P962" s="106">
        <v>2.5</v>
      </c>
      <c r="Q962" s="106">
        <v>4.5</v>
      </c>
      <c r="R962" s="160">
        <v>3</v>
      </c>
      <c r="S962" s="160">
        <v>3</v>
      </c>
    </row>
    <row r="963" spans="1:19" ht="19.5" customHeight="1">
      <c r="A963" s="1"/>
      <c r="B963" s="23" t="s">
        <v>44</v>
      </c>
      <c r="C963" s="17"/>
      <c r="D963" s="18" t="s">
        <v>14</v>
      </c>
      <c r="E963" s="89">
        <v>0.2</v>
      </c>
      <c r="F963" s="89"/>
      <c r="G963" s="89">
        <v>0.2</v>
      </c>
      <c r="H963" s="89"/>
      <c r="I963" s="89"/>
      <c r="J963" s="89">
        <v>0</v>
      </c>
      <c r="K963" s="89">
        <v>0.2</v>
      </c>
      <c r="L963" s="89">
        <v>2</v>
      </c>
      <c r="M963" s="89">
        <v>2</v>
      </c>
      <c r="N963" s="89"/>
      <c r="O963" s="89">
        <v>2</v>
      </c>
      <c r="P963" s="89">
        <v>2</v>
      </c>
      <c r="Q963" s="89"/>
      <c r="R963" s="157">
        <v>1</v>
      </c>
      <c r="S963" s="157">
        <v>1</v>
      </c>
    </row>
    <row r="964" spans="1:19" ht="19.5" customHeight="1">
      <c r="A964" s="1"/>
      <c r="B964" s="15"/>
      <c r="C964" s="15" t="s">
        <v>24</v>
      </c>
      <c r="D964" s="19"/>
      <c r="E964" s="106">
        <v>0.34</v>
      </c>
      <c r="F964" s="106"/>
      <c r="G964" s="90">
        <v>0.34</v>
      </c>
      <c r="H964" s="106"/>
      <c r="I964" s="106"/>
      <c r="J964" s="90">
        <v>0</v>
      </c>
      <c r="K964" s="90">
        <v>0.34</v>
      </c>
      <c r="L964" s="106">
        <v>1.5</v>
      </c>
      <c r="M964" s="106">
        <v>1.5</v>
      </c>
      <c r="N964" s="106"/>
      <c r="O964" s="90">
        <v>1.5</v>
      </c>
      <c r="P964" s="106">
        <v>1.5</v>
      </c>
      <c r="Q964" s="106"/>
      <c r="R964" s="160">
        <v>3</v>
      </c>
      <c r="S964" s="160">
        <v>3</v>
      </c>
    </row>
    <row r="965" spans="1:19" ht="19.5" customHeight="1">
      <c r="A965" s="1"/>
      <c r="B965" s="23"/>
      <c r="C965" s="17"/>
      <c r="D965" s="18" t="s">
        <v>14</v>
      </c>
      <c r="E965" s="89">
        <v>0.34</v>
      </c>
      <c r="F965" s="89"/>
      <c r="G965" s="89">
        <v>0.34</v>
      </c>
      <c r="H965" s="89"/>
      <c r="I965" s="89"/>
      <c r="J965" s="89">
        <v>0</v>
      </c>
      <c r="K965" s="89">
        <v>0.34</v>
      </c>
      <c r="L965" s="89">
        <v>1.5</v>
      </c>
      <c r="M965" s="89">
        <v>1.5</v>
      </c>
      <c r="N965" s="89"/>
      <c r="O965" s="89">
        <v>1.5</v>
      </c>
      <c r="P965" s="89">
        <v>1.5</v>
      </c>
      <c r="Q965" s="89"/>
      <c r="R965" s="157">
        <v>3</v>
      </c>
      <c r="S965" s="157">
        <v>3</v>
      </c>
    </row>
    <row r="966" spans="1:19" ht="19.5" customHeight="1">
      <c r="A966" s="1"/>
      <c r="B966" s="15"/>
      <c r="C966" s="13" t="s">
        <v>3</v>
      </c>
      <c r="D966" s="19"/>
      <c r="E966" s="90">
        <f t="shared" ref="E966:S966" si="304">E962+E964</f>
        <v>2.7399999999999998</v>
      </c>
      <c r="F966" s="90">
        <f t="shared" si="304"/>
        <v>0</v>
      </c>
      <c r="G966" s="90">
        <f t="shared" si="304"/>
        <v>2.7399999999999998</v>
      </c>
      <c r="H966" s="90">
        <f t="shared" si="304"/>
        <v>0</v>
      </c>
      <c r="I966" s="90">
        <f t="shared" si="304"/>
        <v>0</v>
      </c>
      <c r="J966" s="90">
        <f t="shared" si="304"/>
        <v>0</v>
      </c>
      <c r="K966" s="90">
        <f t="shared" si="304"/>
        <v>2.7399999999999998</v>
      </c>
      <c r="L966" s="90">
        <f t="shared" si="304"/>
        <v>8.5</v>
      </c>
      <c r="M966" s="90">
        <f t="shared" si="304"/>
        <v>8.5</v>
      </c>
      <c r="N966" s="90">
        <f t="shared" si="304"/>
        <v>0</v>
      </c>
      <c r="O966" s="90">
        <f t="shared" si="304"/>
        <v>8.5</v>
      </c>
      <c r="P966" s="90">
        <f t="shared" si="304"/>
        <v>4</v>
      </c>
      <c r="Q966" s="90">
        <f t="shared" si="304"/>
        <v>4.5</v>
      </c>
      <c r="R966" s="156">
        <f t="shared" si="304"/>
        <v>6</v>
      </c>
      <c r="S966" s="156">
        <f t="shared" si="304"/>
        <v>6</v>
      </c>
    </row>
    <row r="967" spans="1:19" ht="19.5" customHeight="1">
      <c r="A967" s="1"/>
      <c r="B967" s="17"/>
      <c r="C967" s="20"/>
      <c r="D967" s="21" t="s">
        <v>14</v>
      </c>
      <c r="E967" s="76">
        <f t="shared" ref="E967:S967" si="305">E963+E965</f>
        <v>0.54</v>
      </c>
      <c r="F967" s="76">
        <f t="shared" si="305"/>
        <v>0</v>
      </c>
      <c r="G967" s="76">
        <f t="shared" si="305"/>
        <v>0.54</v>
      </c>
      <c r="H967" s="76">
        <f t="shared" si="305"/>
        <v>0</v>
      </c>
      <c r="I967" s="76">
        <f t="shared" si="305"/>
        <v>0</v>
      </c>
      <c r="J967" s="76">
        <f t="shared" si="305"/>
        <v>0</v>
      </c>
      <c r="K967" s="76">
        <f t="shared" si="305"/>
        <v>0.54</v>
      </c>
      <c r="L967" s="76">
        <f t="shared" si="305"/>
        <v>3.5</v>
      </c>
      <c r="M967" s="76">
        <f t="shared" si="305"/>
        <v>3.5</v>
      </c>
      <c r="N967" s="76">
        <f t="shared" si="305"/>
        <v>0</v>
      </c>
      <c r="O967" s="76">
        <f t="shared" si="305"/>
        <v>3.5</v>
      </c>
      <c r="P967" s="76">
        <f t="shared" si="305"/>
        <v>3.5</v>
      </c>
      <c r="Q967" s="76">
        <f t="shared" si="305"/>
        <v>0</v>
      </c>
      <c r="R967" s="154">
        <f t="shared" si="305"/>
        <v>4</v>
      </c>
      <c r="S967" s="154">
        <f t="shared" si="305"/>
        <v>4</v>
      </c>
    </row>
    <row r="968" spans="1:19" ht="19.5" customHeight="1">
      <c r="A968" s="1"/>
      <c r="B968" s="15"/>
      <c r="C968" s="15" t="s">
        <v>25</v>
      </c>
      <c r="D968" s="19"/>
      <c r="E968" s="106">
        <v>53.9</v>
      </c>
      <c r="F968" s="106"/>
      <c r="G968" s="90">
        <v>53.9</v>
      </c>
      <c r="H968" s="106"/>
      <c r="I968" s="106"/>
      <c r="J968" s="90">
        <v>0</v>
      </c>
      <c r="K968" s="90">
        <v>53.9</v>
      </c>
      <c r="L968" s="106">
        <v>688.8</v>
      </c>
      <c r="M968" s="106">
        <v>559.1</v>
      </c>
      <c r="N968" s="106">
        <v>129.69999999999999</v>
      </c>
      <c r="O968" s="90">
        <v>688.8</v>
      </c>
      <c r="P968" s="106">
        <v>688.8</v>
      </c>
      <c r="Q968" s="106"/>
      <c r="R968" s="160">
        <v>44</v>
      </c>
      <c r="S968" s="160">
        <v>44</v>
      </c>
    </row>
    <row r="969" spans="1:19" ht="19.5" customHeight="1">
      <c r="A969" s="1"/>
      <c r="B969" s="15" t="s">
        <v>45</v>
      </c>
      <c r="C969" s="17"/>
      <c r="D969" s="18" t="s">
        <v>14</v>
      </c>
      <c r="E969" s="98">
        <v>16.600000000000001</v>
      </c>
      <c r="F969" s="98"/>
      <c r="G969" s="89">
        <v>16.600000000000001</v>
      </c>
      <c r="H969" s="98"/>
      <c r="I969" s="98"/>
      <c r="J969" s="89">
        <v>0</v>
      </c>
      <c r="K969" s="89">
        <v>16.600000000000001</v>
      </c>
      <c r="L969" s="98">
        <v>202.4</v>
      </c>
      <c r="M969" s="98">
        <v>160.1</v>
      </c>
      <c r="N969" s="98">
        <v>42.3</v>
      </c>
      <c r="O969" s="89">
        <v>202.4</v>
      </c>
      <c r="P969" s="98">
        <v>202.4</v>
      </c>
      <c r="Q969" s="98"/>
      <c r="R969" s="161">
        <v>30</v>
      </c>
      <c r="S969" s="161">
        <v>30</v>
      </c>
    </row>
    <row r="970" spans="1:19" ht="19.5" customHeight="1">
      <c r="A970" s="1"/>
      <c r="B970" s="15"/>
      <c r="C970" s="15" t="s">
        <v>26</v>
      </c>
      <c r="D970" s="19"/>
      <c r="E970" s="106">
        <v>1.2</v>
      </c>
      <c r="F970" s="106"/>
      <c r="G970" s="90">
        <v>1.2</v>
      </c>
      <c r="H970" s="106"/>
      <c r="I970" s="106"/>
      <c r="J970" s="90">
        <v>0</v>
      </c>
      <c r="K970" s="90">
        <v>1.2</v>
      </c>
      <c r="L970" s="106">
        <v>18</v>
      </c>
      <c r="M970" s="106">
        <v>18</v>
      </c>
      <c r="N970" s="106"/>
      <c r="O970" s="90">
        <v>18</v>
      </c>
      <c r="P970" s="106">
        <v>18</v>
      </c>
      <c r="Q970" s="106"/>
      <c r="R970" s="160">
        <v>4</v>
      </c>
      <c r="S970" s="160">
        <v>4</v>
      </c>
    </row>
    <row r="971" spans="1:19" ht="19.5" customHeight="1">
      <c r="A971" s="1"/>
      <c r="B971" s="15"/>
      <c r="C971" s="17"/>
      <c r="D971" s="18" t="s">
        <v>14</v>
      </c>
      <c r="E971" s="98">
        <v>0.6</v>
      </c>
      <c r="F971" s="98"/>
      <c r="G971" s="89">
        <v>0.6</v>
      </c>
      <c r="H971" s="98"/>
      <c r="I971" s="98"/>
      <c r="J971" s="89">
        <v>0</v>
      </c>
      <c r="K971" s="89">
        <v>0.6</v>
      </c>
      <c r="L971" s="98">
        <v>9</v>
      </c>
      <c r="M971" s="98">
        <v>9</v>
      </c>
      <c r="N971" s="98"/>
      <c r="O971" s="89">
        <v>9</v>
      </c>
      <c r="P971" s="98">
        <v>9</v>
      </c>
      <c r="Q971" s="98"/>
      <c r="R971" s="161">
        <v>2</v>
      </c>
      <c r="S971" s="161">
        <v>2</v>
      </c>
    </row>
    <row r="972" spans="1:19" ht="19.5" customHeight="1">
      <c r="A972" s="1"/>
      <c r="B972" s="15"/>
      <c r="C972" s="15" t="s">
        <v>27</v>
      </c>
      <c r="D972" s="19"/>
      <c r="E972" s="106">
        <v>5.4</v>
      </c>
      <c r="F972" s="106">
        <v>0.4</v>
      </c>
      <c r="G972" s="90">
        <v>5.8000000000000007</v>
      </c>
      <c r="H972" s="106"/>
      <c r="I972" s="106"/>
      <c r="J972" s="90">
        <v>0</v>
      </c>
      <c r="K972" s="90">
        <v>5.8000000000000007</v>
      </c>
      <c r="L972" s="106">
        <v>75</v>
      </c>
      <c r="M972" s="106">
        <v>75</v>
      </c>
      <c r="N972" s="106">
        <v>0</v>
      </c>
      <c r="O972" s="90">
        <v>75</v>
      </c>
      <c r="P972" s="106">
        <v>75</v>
      </c>
      <c r="Q972" s="106">
        <v>0</v>
      </c>
      <c r="R972" s="160">
        <v>4</v>
      </c>
      <c r="S972" s="160">
        <v>4</v>
      </c>
    </row>
    <row r="973" spans="1:19" ht="19.5" customHeight="1">
      <c r="A973" s="1"/>
      <c r="B973" s="15"/>
      <c r="C973" s="17"/>
      <c r="D973" s="18" t="s">
        <v>14</v>
      </c>
      <c r="E973" s="98">
        <v>1.1000000000000001</v>
      </c>
      <c r="F973" s="98">
        <v>0</v>
      </c>
      <c r="G973" s="89">
        <v>1.1000000000000001</v>
      </c>
      <c r="H973" s="98"/>
      <c r="I973" s="98"/>
      <c r="J973" s="89">
        <v>0</v>
      </c>
      <c r="K973" s="89">
        <v>1.1000000000000001</v>
      </c>
      <c r="L973" s="98">
        <v>13</v>
      </c>
      <c r="M973" s="98">
        <v>13</v>
      </c>
      <c r="N973" s="98">
        <v>0</v>
      </c>
      <c r="O973" s="89">
        <v>13</v>
      </c>
      <c r="P973" s="98">
        <v>13</v>
      </c>
      <c r="Q973" s="98">
        <v>0</v>
      </c>
      <c r="R973" s="161">
        <v>3</v>
      </c>
      <c r="S973" s="161">
        <v>3</v>
      </c>
    </row>
    <row r="974" spans="1:19" ht="19.5" customHeight="1">
      <c r="A974" s="1"/>
      <c r="B974" s="15"/>
      <c r="C974" s="13" t="s">
        <v>3</v>
      </c>
      <c r="D974" s="19"/>
      <c r="E974" s="90">
        <f t="shared" ref="E974:S974" si="306">E972+E970+E968</f>
        <v>60.5</v>
      </c>
      <c r="F974" s="90">
        <f t="shared" si="306"/>
        <v>0.4</v>
      </c>
      <c r="G974" s="90">
        <f t="shared" si="306"/>
        <v>60.9</v>
      </c>
      <c r="H974" s="90">
        <f t="shared" si="306"/>
        <v>0</v>
      </c>
      <c r="I974" s="90">
        <f t="shared" si="306"/>
        <v>0</v>
      </c>
      <c r="J974" s="90">
        <f t="shared" si="306"/>
        <v>0</v>
      </c>
      <c r="K974" s="90">
        <f t="shared" si="306"/>
        <v>60.9</v>
      </c>
      <c r="L974" s="90">
        <f t="shared" si="306"/>
        <v>781.8</v>
      </c>
      <c r="M974" s="90">
        <f t="shared" si="306"/>
        <v>652.1</v>
      </c>
      <c r="N974" s="90">
        <f t="shared" si="306"/>
        <v>129.69999999999999</v>
      </c>
      <c r="O974" s="90">
        <f t="shared" si="306"/>
        <v>781.8</v>
      </c>
      <c r="P974" s="90">
        <f t="shared" si="306"/>
        <v>781.8</v>
      </c>
      <c r="Q974" s="90">
        <f t="shared" si="306"/>
        <v>0</v>
      </c>
      <c r="R974" s="156">
        <f t="shared" si="306"/>
        <v>52</v>
      </c>
      <c r="S974" s="156">
        <f t="shared" si="306"/>
        <v>52</v>
      </c>
    </row>
    <row r="975" spans="1:19" ht="19.5" customHeight="1">
      <c r="A975" s="1"/>
      <c r="B975" s="17"/>
      <c r="C975" s="20"/>
      <c r="D975" s="21" t="s">
        <v>14</v>
      </c>
      <c r="E975" s="76">
        <f t="shared" ref="E975:S975" si="307">E969+E971+E973</f>
        <v>18.300000000000004</v>
      </c>
      <c r="F975" s="76">
        <f t="shared" si="307"/>
        <v>0</v>
      </c>
      <c r="G975" s="76">
        <f t="shared" si="307"/>
        <v>18.300000000000004</v>
      </c>
      <c r="H975" s="76">
        <f t="shared" si="307"/>
        <v>0</v>
      </c>
      <c r="I975" s="76">
        <f t="shared" si="307"/>
        <v>0</v>
      </c>
      <c r="J975" s="76">
        <f t="shared" si="307"/>
        <v>0</v>
      </c>
      <c r="K975" s="76">
        <f t="shared" si="307"/>
        <v>18.300000000000004</v>
      </c>
      <c r="L975" s="76">
        <f t="shared" si="307"/>
        <v>224.4</v>
      </c>
      <c r="M975" s="76">
        <f t="shared" si="307"/>
        <v>182.1</v>
      </c>
      <c r="N975" s="76">
        <f t="shared" si="307"/>
        <v>42.3</v>
      </c>
      <c r="O975" s="76">
        <f t="shared" si="307"/>
        <v>224.4</v>
      </c>
      <c r="P975" s="76">
        <f t="shared" si="307"/>
        <v>224.4</v>
      </c>
      <c r="Q975" s="76">
        <f t="shared" si="307"/>
        <v>0</v>
      </c>
      <c r="R975" s="154">
        <f t="shared" si="307"/>
        <v>35</v>
      </c>
      <c r="S975" s="154">
        <f t="shared" si="307"/>
        <v>35</v>
      </c>
    </row>
    <row r="976" spans="1:19" ht="19.5" customHeight="1">
      <c r="A976" s="1"/>
      <c r="B976" s="20"/>
      <c r="C976" s="20"/>
      <c r="D976" s="65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204"/>
      <c r="S976" s="205"/>
    </row>
    <row r="977" spans="1:20" ht="19.5" customHeight="1">
      <c r="A977" s="1"/>
      <c r="B977" s="20"/>
      <c r="C977" s="26"/>
      <c r="D977" s="26" t="s">
        <v>120</v>
      </c>
      <c r="E977" s="81"/>
      <c r="F977" s="81"/>
      <c r="G977" s="81"/>
      <c r="H977" s="80"/>
      <c r="I977" s="81"/>
      <c r="J977" s="81"/>
      <c r="K977" s="80"/>
      <c r="L977" s="80"/>
      <c r="M977" s="81"/>
      <c r="N977" s="81"/>
      <c r="O977" s="81"/>
      <c r="P977" s="81"/>
      <c r="Q977" s="81"/>
      <c r="R977" s="159"/>
      <c r="S977" s="145" t="s">
        <v>0</v>
      </c>
    </row>
    <row r="978" spans="1:20" ht="19.5" customHeight="1">
      <c r="A978" s="1"/>
      <c r="B978" s="410" t="s">
        <v>72</v>
      </c>
      <c r="C978" s="411"/>
      <c r="D978" s="412"/>
      <c r="E978" s="416" t="s">
        <v>119</v>
      </c>
      <c r="F978" s="417"/>
      <c r="G978" s="418"/>
      <c r="H978" s="416" t="s">
        <v>118</v>
      </c>
      <c r="I978" s="417"/>
      <c r="J978" s="418"/>
      <c r="K978" s="83" t="s">
        <v>1</v>
      </c>
      <c r="L978" s="83" t="s">
        <v>2</v>
      </c>
      <c r="M978" s="416" t="s">
        <v>117</v>
      </c>
      <c r="N978" s="417"/>
      <c r="O978" s="418"/>
      <c r="P978" s="416" t="s">
        <v>116</v>
      </c>
      <c r="Q978" s="418"/>
      <c r="R978" s="423" t="s">
        <v>65</v>
      </c>
      <c r="S978" s="424"/>
    </row>
    <row r="979" spans="1:20" ht="19.5" customHeight="1">
      <c r="A979" s="1"/>
      <c r="B979" s="413"/>
      <c r="C979" s="414"/>
      <c r="D979" s="415"/>
      <c r="E979" s="84" t="s">
        <v>4</v>
      </c>
      <c r="F979" s="84" t="s">
        <v>5</v>
      </c>
      <c r="G979" s="84" t="s">
        <v>6</v>
      </c>
      <c r="H979" s="84" t="s">
        <v>7</v>
      </c>
      <c r="I979" s="84" t="s">
        <v>8</v>
      </c>
      <c r="J979" s="84" t="s">
        <v>9</v>
      </c>
      <c r="K979" s="85" t="s">
        <v>3</v>
      </c>
      <c r="L979" s="86" t="s">
        <v>3</v>
      </c>
      <c r="M979" s="84" t="s">
        <v>10</v>
      </c>
      <c r="N979" s="84" t="s">
        <v>11</v>
      </c>
      <c r="O979" s="84" t="s">
        <v>3</v>
      </c>
      <c r="P979" s="84" t="s">
        <v>12</v>
      </c>
      <c r="Q979" s="84" t="s">
        <v>13</v>
      </c>
      <c r="R979" s="146"/>
      <c r="S979" s="147" t="s">
        <v>73</v>
      </c>
    </row>
    <row r="980" spans="1:20" ht="19.5" customHeight="1">
      <c r="A980" s="1"/>
      <c r="B980" s="15"/>
      <c r="C980" s="15" t="s">
        <v>69</v>
      </c>
      <c r="D980" s="16"/>
      <c r="E980" s="106">
        <v>0.5</v>
      </c>
      <c r="F980" s="106">
        <v>0</v>
      </c>
      <c r="G980" s="90">
        <v>0.5</v>
      </c>
      <c r="H980" s="106">
        <v>0</v>
      </c>
      <c r="I980" s="106">
        <v>0</v>
      </c>
      <c r="J980" s="90">
        <v>0</v>
      </c>
      <c r="K980" s="90">
        <v>0.5</v>
      </c>
      <c r="L980" s="106">
        <v>5</v>
      </c>
      <c r="M980" s="106">
        <v>5</v>
      </c>
      <c r="N980" s="106">
        <v>0</v>
      </c>
      <c r="O980" s="90">
        <v>5</v>
      </c>
      <c r="P980" s="106">
        <v>5</v>
      </c>
      <c r="Q980" s="106">
        <v>0</v>
      </c>
      <c r="R980" s="160">
        <v>2</v>
      </c>
      <c r="S980" s="160">
        <v>2</v>
      </c>
    </row>
    <row r="981" spans="1:20" ht="19.5" customHeight="1">
      <c r="A981" s="1"/>
      <c r="B981" s="15" t="s">
        <v>46</v>
      </c>
      <c r="C981" s="17"/>
      <c r="D981" s="18" t="s">
        <v>14</v>
      </c>
      <c r="E981" s="89">
        <v>0.5</v>
      </c>
      <c r="F981" s="89">
        <v>0</v>
      </c>
      <c r="G981" s="89">
        <v>0.5</v>
      </c>
      <c r="H981" s="89">
        <v>0</v>
      </c>
      <c r="I981" s="89">
        <v>0</v>
      </c>
      <c r="J981" s="89">
        <v>0</v>
      </c>
      <c r="K981" s="89">
        <v>0.5</v>
      </c>
      <c r="L981" s="89">
        <v>5</v>
      </c>
      <c r="M981" s="89">
        <v>5</v>
      </c>
      <c r="N981" s="89">
        <v>0</v>
      </c>
      <c r="O981" s="89">
        <v>5</v>
      </c>
      <c r="P981" s="89">
        <v>5</v>
      </c>
      <c r="Q981" s="89">
        <v>0</v>
      </c>
      <c r="R981" s="157">
        <v>2</v>
      </c>
      <c r="S981" s="157">
        <v>2</v>
      </c>
    </row>
    <row r="982" spans="1:20" ht="19.5" customHeight="1">
      <c r="A982" s="1"/>
      <c r="B982" s="15"/>
      <c r="C982" s="15" t="s">
        <v>31</v>
      </c>
      <c r="D982" s="19"/>
      <c r="E982" s="106">
        <v>9</v>
      </c>
      <c r="F982" s="106"/>
      <c r="G982" s="90">
        <v>9</v>
      </c>
      <c r="H982" s="106"/>
      <c r="I982" s="106"/>
      <c r="J982" s="90">
        <v>0</v>
      </c>
      <c r="K982" s="90">
        <v>9</v>
      </c>
      <c r="L982" s="106">
        <v>77.8</v>
      </c>
      <c r="M982" s="326">
        <v>74.099999999999994</v>
      </c>
      <c r="N982" s="326">
        <v>3.7</v>
      </c>
      <c r="O982" s="111">
        <v>77.8</v>
      </c>
      <c r="P982" s="326">
        <v>21.7</v>
      </c>
      <c r="Q982" s="326">
        <v>56.1</v>
      </c>
      <c r="R982" s="160">
        <v>7</v>
      </c>
      <c r="S982" s="160">
        <v>7</v>
      </c>
    </row>
    <row r="983" spans="1:20" ht="19.5" customHeight="1">
      <c r="A983" s="1"/>
      <c r="B983" s="15"/>
      <c r="C983" s="17"/>
      <c r="D983" s="18" t="s">
        <v>14</v>
      </c>
      <c r="E983" s="98">
        <v>4.3</v>
      </c>
      <c r="F983" s="98"/>
      <c r="G983" s="89">
        <v>4.3</v>
      </c>
      <c r="H983" s="98"/>
      <c r="I983" s="98"/>
      <c r="J983" s="89">
        <v>0</v>
      </c>
      <c r="K983" s="89">
        <v>4.3</v>
      </c>
      <c r="L983" s="98">
        <v>17.899999999999999</v>
      </c>
      <c r="M983" s="98">
        <v>17.899999999999999</v>
      </c>
      <c r="N983" s="98"/>
      <c r="O983" s="89">
        <v>17.899999999999999</v>
      </c>
      <c r="P983" s="98">
        <v>17.899999999999999</v>
      </c>
      <c r="Q983" s="98"/>
      <c r="R983" s="161">
        <v>7</v>
      </c>
      <c r="S983" s="161">
        <v>7</v>
      </c>
    </row>
    <row r="984" spans="1:20" ht="19.5" customHeight="1">
      <c r="A984" s="1"/>
      <c r="B984" s="15"/>
      <c r="C984" s="15" t="s">
        <v>39</v>
      </c>
      <c r="D984" s="19"/>
      <c r="E984" s="106">
        <v>48.4</v>
      </c>
      <c r="F984" s="106"/>
      <c r="G984" s="90">
        <v>48.4</v>
      </c>
      <c r="H984" s="106"/>
      <c r="I984" s="106"/>
      <c r="J984" s="90">
        <v>0</v>
      </c>
      <c r="K984" s="90">
        <v>48.4</v>
      </c>
      <c r="L984" s="106">
        <v>501</v>
      </c>
      <c r="M984" s="106">
        <v>451</v>
      </c>
      <c r="N984" s="106">
        <v>50</v>
      </c>
      <c r="O984" s="90">
        <v>501</v>
      </c>
      <c r="P984" s="106">
        <v>140</v>
      </c>
      <c r="Q984" s="106">
        <v>361</v>
      </c>
      <c r="R984" s="160">
        <v>41</v>
      </c>
      <c r="S984" s="160">
        <v>41</v>
      </c>
    </row>
    <row r="985" spans="1:20" ht="19.5" customHeight="1">
      <c r="A985" s="1"/>
      <c r="B985" s="23"/>
      <c r="C985" s="17"/>
      <c r="D985" s="18" t="s">
        <v>14</v>
      </c>
      <c r="E985" s="98">
        <v>19.100000000000001</v>
      </c>
      <c r="F985" s="98"/>
      <c r="G985" s="89">
        <v>19.100000000000001</v>
      </c>
      <c r="H985" s="98"/>
      <c r="I985" s="98"/>
      <c r="J985" s="89">
        <v>0</v>
      </c>
      <c r="K985" s="89">
        <v>19.100000000000001</v>
      </c>
      <c r="L985" s="98">
        <v>96</v>
      </c>
      <c r="M985" s="98">
        <v>96</v>
      </c>
      <c r="N985" s="98"/>
      <c r="O985" s="89">
        <v>96</v>
      </c>
      <c r="P985" s="98">
        <v>96</v>
      </c>
      <c r="Q985" s="98"/>
      <c r="R985" s="161">
        <v>35</v>
      </c>
      <c r="S985" s="161">
        <v>35</v>
      </c>
    </row>
    <row r="986" spans="1:20" ht="19.5" customHeight="1">
      <c r="A986" s="1"/>
      <c r="B986" s="15"/>
      <c r="C986" s="13" t="s">
        <v>3</v>
      </c>
      <c r="D986" s="19"/>
      <c r="E986" s="90">
        <f>E980+E982+E984</f>
        <v>57.9</v>
      </c>
      <c r="F986" s="90">
        <f t="shared" ref="F986:S986" si="308">F980+F982+F984</f>
        <v>0</v>
      </c>
      <c r="G986" s="90">
        <f t="shared" si="308"/>
        <v>57.9</v>
      </c>
      <c r="H986" s="90">
        <f t="shared" si="308"/>
        <v>0</v>
      </c>
      <c r="I986" s="90">
        <f t="shared" si="308"/>
        <v>0</v>
      </c>
      <c r="J986" s="90">
        <f t="shared" si="308"/>
        <v>0</v>
      </c>
      <c r="K986" s="90">
        <f t="shared" si="308"/>
        <v>57.9</v>
      </c>
      <c r="L986" s="90">
        <f t="shared" si="308"/>
        <v>583.79999999999995</v>
      </c>
      <c r="M986" s="90">
        <f t="shared" si="308"/>
        <v>530.1</v>
      </c>
      <c r="N986" s="90">
        <f t="shared" si="308"/>
        <v>53.7</v>
      </c>
      <c r="O986" s="90">
        <f t="shared" si="308"/>
        <v>583.79999999999995</v>
      </c>
      <c r="P986" s="90">
        <f t="shared" si="308"/>
        <v>166.7</v>
      </c>
      <c r="Q986" s="90">
        <f t="shared" si="308"/>
        <v>417.1</v>
      </c>
      <c r="R986" s="156">
        <f t="shared" si="308"/>
        <v>50</v>
      </c>
      <c r="S986" s="156">
        <f t="shared" si="308"/>
        <v>50</v>
      </c>
    </row>
    <row r="987" spans="1:20" ht="19.5" customHeight="1">
      <c r="A987" s="1"/>
      <c r="B987" s="17"/>
      <c r="C987" s="20"/>
      <c r="D987" s="21" t="s">
        <v>14</v>
      </c>
      <c r="E987" s="76">
        <f>E981+E983+E985</f>
        <v>23.900000000000002</v>
      </c>
      <c r="F987" s="76">
        <f t="shared" ref="F987:S987" si="309">F981+F983+F985</f>
        <v>0</v>
      </c>
      <c r="G987" s="76">
        <f t="shared" si="309"/>
        <v>23.900000000000002</v>
      </c>
      <c r="H987" s="76">
        <f t="shared" si="309"/>
        <v>0</v>
      </c>
      <c r="I987" s="76">
        <f t="shared" si="309"/>
        <v>0</v>
      </c>
      <c r="J987" s="76">
        <f t="shared" si="309"/>
        <v>0</v>
      </c>
      <c r="K987" s="76">
        <f t="shared" si="309"/>
        <v>23.900000000000002</v>
      </c>
      <c r="L987" s="76">
        <f t="shared" si="309"/>
        <v>118.9</v>
      </c>
      <c r="M987" s="76">
        <f t="shared" si="309"/>
        <v>118.9</v>
      </c>
      <c r="N987" s="76">
        <f t="shared" si="309"/>
        <v>0</v>
      </c>
      <c r="O987" s="76">
        <f t="shared" si="309"/>
        <v>118.9</v>
      </c>
      <c r="P987" s="76">
        <f t="shared" si="309"/>
        <v>118.9</v>
      </c>
      <c r="Q987" s="76">
        <f t="shared" si="309"/>
        <v>0</v>
      </c>
      <c r="R987" s="154">
        <f t="shared" si="309"/>
        <v>44</v>
      </c>
      <c r="S987" s="154">
        <f t="shared" si="309"/>
        <v>44</v>
      </c>
    </row>
    <row r="988" spans="1:20" ht="19.5" customHeight="1">
      <c r="A988" s="1"/>
      <c r="B988" s="15"/>
      <c r="C988" s="15" t="s">
        <v>50</v>
      </c>
      <c r="D988" s="19"/>
      <c r="E988" s="90">
        <v>2.2999999999999998</v>
      </c>
      <c r="F988" s="342"/>
      <c r="G988" s="90">
        <v>2.2999999999999998</v>
      </c>
      <c r="H988" s="90"/>
      <c r="I988" s="90"/>
      <c r="J988" s="90">
        <v>0</v>
      </c>
      <c r="K988" s="90">
        <v>2.2999999999999998</v>
      </c>
      <c r="L988" s="90">
        <v>28.4</v>
      </c>
      <c r="M988" s="90">
        <v>20.3</v>
      </c>
      <c r="N988" s="90"/>
      <c r="O988" s="90">
        <v>20.3</v>
      </c>
      <c r="P988" s="90">
        <v>17.3</v>
      </c>
      <c r="Q988" s="90">
        <v>3</v>
      </c>
      <c r="R988" s="156">
        <v>13</v>
      </c>
      <c r="S988" s="156">
        <v>13</v>
      </c>
    </row>
    <row r="989" spans="1:20" ht="19.5" customHeight="1">
      <c r="A989" s="1"/>
      <c r="B989" s="15" t="s">
        <v>49</v>
      </c>
      <c r="C989" s="17"/>
      <c r="D989" s="18" t="s">
        <v>14</v>
      </c>
      <c r="E989" s="89">
        <v>1.8</v>
      </c>
      <c r="F989" s="89">
        <v>0.1</v>
      </c>
      <c r="G989" s="89">
        <v>1.9000000000000001</v>
      </c>
      <c r="H989" s="89"/>
      <c r="I989" s="89"/>
      <c r="J989" s="89">
        <v>0</v>
      </c>
      <c r="K989" s="89">
        <v>1.9000000000000001</v>
      </c>
      <c r="L989" s="89">
        <v>16.8</v>
      </c>
      <c r="M989" s="89">
        <v>16.3</v>
      </c>
      <c r="N989" s="89"/>
      <c r="O989" s="89">
        <v>16.3</v>
      </c>
      <c r="P989" s="89">
        <v>16.3</v>
      </c>
      <c r="Q989" s="89"/>
      <c r="R989" s="157">
        <v>13</v>
      </c>
      <c r="S989" s="157">
        <v>12</v>
      </c>
    </row>
    <row r="990" spans="1:20" ht="19.5" customHeight="1">
      <c r="A990" s="1"/>
      <c r="B990" s="15"/>
      <c r="C990" s="15" t="s">
        <v>32</v>
      </c>
      <c r="D990" s="19"/>
      <c r="E990" s="90">
        <v>0.6</v>
      </c>
      <c r="F990" s="90"/>
      <c r="G990" s="90">
        <v>0.6</v>
      </c>
      <c r="H990" s="90"/>
      <c r="I990" s="90"/>
      <c r="J990" s="90">
        <v>0</v>
      </c>
      <c r="K990" s="90">
        <v>0.6</v>
      </c>
      <c r="L990" s="90">
        <v>3.2</v>
      </c>
      <c r="M990" s="90">
        <v>3.2</v>
      </c>
      <c r="N990" s="90"/>
      <c r="O990" s="90">
        <v>3.2</v>
      </c>
      <c r="P990" s="90">
        <v>3.2</v>
      </c>
      <c r="Q990" s="90"/>
      <c r="R990" s="156">
        <v>5</v>
      </c>
      <c r="S990" s="156">
        <v>5</v>
      </c>
    </row>
    <row r="991" spans="1:20" ht="19.5" customHeight="1">
      <c r="A991" s="1"/>
      <c r="B991" s="15"/>
      <c r="C991" s="17"/>
      <c r="D991" s="18" t="s">
        <v>14</v>
      </c>
      <c r="E991" s="89">
        <v>0.5</v>
      </c>
      <c r="F991" s="89"/>
      <c r="G991" s="89">
        <v>0.5</v>
      </c>
      <c r="H991" s="89"/>
      <c r="I991" s="89"/>
      <c r="J991" s="89">
        <v>0</v>
      </c>
      <c r="K991" s="89">
        <v>0.5</v>
      </c>
      <c r="L991" s="89">
        <v>2.6</v>
      </c>
      <c r="M991" s="89">
        <v>2.6</v>
      </c>
      <c r="N991" s="89"/>
      <c r="O991" s="89">
        <v>2.6</v>
      </c>
      <c r="P991" s="89">
        <v>2.6</v>
      </c>
      <c r="Q991" s="89"/>
      <c r="R991" s="157">
        <v>4</v>
      </c>
      <c r="S991" s="157">
        <v>4</v>
      </c>
      <c r="T991" s="7"/>
    </row>
    <row r="992" spans="1:20" ht="19.5" customHeight="1">
      <c r="A992" s="1"/>
      <c r="B992" s="15"/>
      <c r="C992" s="15" t="s">
        <v>64</v>
      </c>
      <c r="D992" s="19"/>
      <c r="E992" s="75">
        <v>0.1</v>
      </c>
      <c r="F992" s="87">
        <v>0</v>
      </c>
      <c r="G992" s="88">
        <v>0.1</v>
      </c>
      <c r="H992" s="87">
        <v>0</v>
      </c>
      <c r="I992" s="88">
        <v>0</v>
      </c>
      <c r="J992" s="75">
        <v>0</v>
      </c>
      <c r="K992" s="75">
        <v>0.1</v>
      </c>
      <c r="L992" s="75">
        <v>0</v>
      </c>
      <c r="M992" s="87">
        <v>0</v>
      </c>
      <c r="N992" s="88">
        <v>0</v>
      </c>
      <c r="O992" s="75">
        <v>0</v>
      </c>
      <c r="P992" s="87">
        <v>0</v>
      </c>
      <c r="Q992" s="88">
        <v>0</v>
      </c>
      <c r="R992" s="164">
        <v>1</v>
      </c>
      <c r="S992" s="156">
        <v>1</v>
      </c>
      <c r="T992" s="7"/>
    </row>
    <row r="993" spans="1:19" ht="18.75" customHeight="1">
      <c r="A993" s="1"/>
      <c r="B993" s="15"/>
      <c r="C993" s="17"/>
      <c r="D993" s="18" t="s">
        <v>14</v>
      </c>
      <c r="E993" s="89">
        <v>0.1</v>
      </c>
      <c r="F993" s="89">
        <v>0</v>
      </c>
      <c r="G993" s="89">
        <v>0.1</v>
      </c>
      <c r="H993" s="89">
        <v>0</v>
      </c>
      <c r="I993" s="89">
        <v>0</v>
      </c>
      <c r="J993" s="89">
        <v>0</v>
      </c>
      <c r="K993" s="89">
        <v>0.1</v>
      </c>
      <c r="L993" s="89">
        <v>0</v>
      </c>
      <c r="M993" s="89">
        <v>0</v>
      </c>
      <c r="N993" s="89">
        <v>0</v>
      </c>
      <c r="O993" s="89">
        <v>0</v>
      </c>
      <c r="P993" s="89">
        <v>0</v>
      </c>
      <c r="Q993" s="89">
        <v>0</v>
      </c>
      <c r="R993" s="157">
        <v>1</v>
      </c>
      <c r="S993" s="157">
        <v>1</v>
      </c>
    </row>
    <row r="994" spans="1:19" ht="19.5" customHeight="1">
      <c r="A994" s="1"/>
      <c r="B994" s="15"/>
      <c r="C994" s="13" t="s">
        <v>3</v>
      </c>
      <c r="D994" s="19"/>
      <c r="E994" s="75">
        <f t="shared" ref="E994:S994" si="310">E992+E990+E988</f>
        <v>3</v>
      </c>
      <c r="F994" s="75">
        <f t="shared" si="310"/>
        <v>0</v>
      </c>
      <c r="G994" s="75">
        <f t="shared" si="310"/>
        <v>3</v>
      </c>
      <c r="H994" s="75">
        <f t="shared" si="310"/>
        <v>0</v>
      </c>
      <c r="I994" s="75">
        <f t="shared" si="310"/>
        <v>0</v>
      </c>
      <c r="J994" s="75">
        <f t="shared" si="310"/>
        <v>0</v>
      </c>
      <c r="K994" s="75">
        <f t="shared" si="310"/>
        <v>3</v>
      </c>
      <c r="L994" s="75">
        <f t="shared" si="310"/>
        <v>31.599999999999998</v>
      </c>
      <c r="M994" s="75">
        <f t="shared" si="310"/>
        <v>23.5</v>
      </c>
      <c r="N994" s="75">
        <f t="shared" si="310"/>
        <v>0</v>
      </c>
      <c r="O994" s="75">
        <f t="shared" si="310"/>
        <v>23.5</v>
      </c>
      <c r="P994" s="75">
        <f t="shared" si="310"/>
        <v>20.5</v>
      </c>
      <c r="Q994" s="75">
        <f t="shared" si="310"/>
        <v>3</v>
      </c>
      <c r="R994" s="153">
        <f t="shared" si="310"/>
        <v>19</v>
      </c>
      <c r="S994" s="153">
        <f t="shared" si="310"/>
        <v>19</v>
      </c>
    </row>
    <row r="995" spans="1:19" ht="19.5" customHeight="1">
      <c r="A995" s="1"/>
      <c r="B995" s="17"/>
      <c r="C995" s="20"/>
      <c r="D995" s="21" t="s">
        <v>14</v>
      </c>
      <c r="E995" s="76">
        <f t="shared" ref="E995:S995" si="311">E993+E991+E989</f>
        <v>2.4</v>
      </c>
      <c r="F995" s="76">
        <f t="shared" si="311"/>
        <v>0.1</v>
      </c>
      <c r="G995" s="76">
        <f t="shared" si="311"/>
        <v>2.5</v>
      </c>
      <c r="H995" s="76">
        <f t="shared" si="311"/>
        <v>0</v>
      </c>
      <c r="I995" s="76">
        <f t="shared" si="311"/>
        <v>0</v>
      </c>
      <c r="J995" s="76">
        <f t="shared" si="311"/>
        <v>0</v>
      </c>
      <c r="K995" s="76">
        <f t="shared" si="311"/>
        <v>2.5</v>
      </c>
      <c r="L995" s="76">
        <f t="shared" si="311"/>
        <v>19.400000000000002</v>
      </c>
      <c r="M995" s="76">
        <f t="shared" si="311"/>
        <v>18.900000000000002</v>
      </c>
      <c r="N995" s="76">
        <f t="shared" si="311"/>
        <v>0</v>
      </c>
      <c r="O995" s="76">
        <f t="shared" si="311"/>
        <v>18.900000000000002</v>
      </c>
      <c r="P995" s="76">
        <f t="shared" si="311"/>
        <v>18.900000000000002</v>
      </c>
      <c r="Q995" s="76">
        <f t="shared" si="311"/>
        <v>0</v>
      </c>
      <c r="R995" s="154">
        <f t="shared" si="311"/>
        <v>18</v>
      </c>
      <c r="S995" s="154">
        <f t="shared" si="311"/>
        <v>17</v>
      </c>
    </row>
    <row r="996" spans="1:19" ht="19.5" customHeight="1">
      <c r="A996" s="4"/>
      <c r="B996" s="15"/>
      <c r="C996" s="15" t="s">
        <v>40</v>
      </c>
      <c r="D996" s="19"/>
      <c r="E996" s="100">
        <v>8.8000000000000007</v>
      </c>
      <c r="F996" s="101">
        <v>1.4</v>
      </c>
      <c r="G996" s="100">
        <v>10.200000000000001</v>
      </c>
      <c r="H996" s="101"/>
      <c r="I996" s="100"/>
      <c r="J996" s="101">
        <v>0</v>
      </c>
      <c r="K996" s="100">
        <v>10.200000000000001</v>
      </c>
      <c r="L996" s="78">
        <v>112.5</v>
      </c>
      <c r="M996" s="78">
        <v>112.5</v>
      </c>
      <c r="N996" s="78"/>
      <c r="O996" s="100">
        <v>112.5</v>
      </c>
      <c r="P996" s="101">
        <v>0.4</v>
      </c>
      <c r="Q996" s="100">
        <v>112.1</v>
      </c>
      <c r="R996" s="183">
        <v>34</v>
      </c>
      <c r="S996" s="184">
        <v>34</v>
      </c>
    </row>
    <row r="997" spans="1:19" ht="19.5" customHeight="1">
      <c r="A997" s="1"/>
      <c r="B997" s="15" t="s">
        <v>52</v>
      </c>
      <c r="C997" s="17"/>
      <c r="D997" s="18" t="s">
        <v>14</v>
      </c>
      <c r="E997" s="102">
        <v>1.2</v>
      </c>
      <c r="F997" s="103">
        <v>0.2</v>
      </c>
      <c r="G997" s="102">
        <v>1.4</v>
      </c>
      <c r="H997" s="103"/>
      <c r="I997" s="102"/>
      <c r="J997" s="103">
        <v>0</v>
      </c>
      <c r="K997" s="102">
        <v>1.4</v>
      </c>
      <c r="L997" s="102">
        <v>13.8</v>
      </c>
      <c r="M997" s="102">
        <v>13.8</v>
      </c>
      <c r="N997" s="102"/>
      <c r="O997" s="102">
        <v>13.8</v>
      </c>
      <c r="P997" s="103"/>
      <c r="Q997" s="102">
        <v>13.8</v>
      </c>
      <c r="R997" s="180">
        <v>11</v>
      </c>
      <c r="S997" s="181">
        <v>11</v>
      </c>
    </row>
    <row r="998" spans="1:19" ht="19.5" customHeight="1">
      <c r="A998" s="1"/>
      <c r="B998" s="15"/>
      <c r="C998" s="13" t="s">
        <v>3</v>
      </c>
      <c r="D998" s="19"/>
      <c r="E998" s="75">
        <f t="shared" ref="E998:S998" si="312">E996</f>
        <v>8.8000000000000007</v>
      </c>
      <c r="F998" s="75">
        <f t="shared" si="312"/>
        <v>1.4</v>
      </c>
      <c r="G998" s="75">
        <f t="shared" si="312"/>
        <v>10.200000000000001</v>
      </c>
      <c r="H998" s="75">
        <f t="shared" si="312"/>
        <v>0</v>
      </c>
      <c r="I998" s="75">
        <f t="shared" si="312"/>
        <v>0</v>
      </c>
      <c r="J998" s="75">
        <f t="shared" si="312"/>
        <v>0</v>
      </c>
      <c r="K998" s="75">
        <f t="shared" si="312"/>
        <v>10.200000000000001</v>
      </c>
      <c r="L998" s="75">
        <f t="shared" si="312"/>
        <v>112.5</v>
      </c>
      <c r="M998" s="75">
        <f t="shared" si="312"/>
        <v>112.5</v>
      </c>
      <c r="N998" s="75">
        <f t="shared" si="312"/>
        <v>0</v>
      </c>
      <c r="O998" s="75">
        <f t="shared" si="312"/>
        <v>112.5</v>
      </c>
      <c r="P998" s="75">
        <f t="shared" si="312"/>
        <v>0.4</v>
      </c>
      <c r="Q998" s="75">
        <f t="shared" si="312"/>
        <v>112.1</v>
      </c>
      <c r="R998" s="153">
        <f t="shared" si="312"/>
        <v>34</v>
      </c>
      <c r="S998" s="153">
        <f t="shared" si="312"/>
        <v>34</v>
      </c>
    </row>
    <row r="999" spans="1:19" ht="19.5" customHeight="1">
      <c r="A999" s="1"/>
      <c r="B999" s="17"/>
      <c r="C999" s="20"/>
      <c r="D999" s="21" t="s">
        <v>14</v>
      </c>
      <c r="E999" s="76">
        <f t="shared" ref="E999:S999" si="313">E997</f>
        <v>1.2</v>
      </c>
      <c r="F999" s="76">
        <f t="shared" si="313"/>
        <v>0.2</v>
      </c>
      <c r="G999" s="76">
        <f t="shared" si="313"/>
        <v>1.4</v>
      </c>
      <c r="H999" s="76">
        <f t="shared" si="313"/>
        <v>0</v>
      </c>
      <c r="I999" s="76">
        <f t="shared" si="313"/>
        <v>0</v>
      </c>
      <c r="J999" s="76">
        <f t="shared" si="313"/>
        <v>0</v>
      </c>
      <c r="K999" s="76">
        <f t="shared" si="313"/>
        <v>1.4</v>
      </c>
      <c r="L999" s="76">
        <f t="shared" si="313"/>
        <v>13.8</v>
      </c>
      <c r="M999" s="76">
        <f t="shared" si="313"/>
        <v>13.8</v>
      </c>
      <c r="N999" s="76">
        <f t="shared" si="313"/>
        <v>0</v>
      </c>
      <c r="O999" s="76">
        <f t="shared" si="313"/>
        <v>13.8</v>
      </c>
      <c r="P999" s="76">
        <f t="shared" si="313"/>
        <v>0</v>
      </c>
      <c r="Q999" s="76">
        <f t="shared" si="313"/>
        <v>13.8</v>
      </c>
      <c r="R999" s="154">
        <f t="shared" si="313"/>
        <v>11</v>
      </c>
      <c r="S999" s="154">
        <f t="shared" si="313"/>
        <v>11</v>
      </c>
    </row>
    <row r="1000" spans="1:19" ht="8.25" customHeight="1">
      <c r="A1000" s="1"/>
      <c r="B1000" s="24"/>
      <c r="C1000" s="25"/>
      <c r="D1000" s="25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155"/>
      <c r="S1000" s="164"/>
    </row>
    <row r="1001" spans="1:19" ht="19.5" customHeight="1">
      <c r="A1001" s="1"/>
      <c r="B1001" s="15"/>
      <c r="C1001" s="13" t="s">
        <v>58</v>
      </c>
      <c r="D1001" s="19"/>
      <c r="E1001" s="88">
        <f t="shared" ref="E1001:S1001" si="314">E998+E994+E986+E974+E966+E960+E956</f>
        <v>133.33999999999997</v>
      </c>
      <c r="F1001" s="88">
        <f t="shared" si="314"/>
        <v>1.7999999999999998</v>
      </c>
      <c r="G1001" s="88">
        <f t="shared" si="314"/>
        <v>135.13999999999999</v>
      </c>
      <c r="H1001" s="88">
        <f t="shared" si="314"/>
        <v>0</v>
      </c>
      <c r="I1001" s="88">
        <f t="shared" si="314"/>
        <v>0</v>
      </c>
      <c r="J1001" s="88">
        <f t="shared" si="314"/>
        <v>0</v>
      </c>
      <c r="K1001" s="88">
        <f t="shared" si="314"/>
        <v>135.13999999999999</v>
      </c>
      <c r="L1001" s="88">
        <f t="shared" si="314"/>
        <v>1522.1999999999998</v>
      </c>
      <c r="M1001" s="88">
        <f t="shared" si="314"/>
        <v>1329.7</v>
      </c>
      <c r="N1001" s="88">
        <f t="shared" si="314"/>
        <v>184.39999999999998</v>
      </c>
      <c r="O1001" s="88">
        <f t="shared" si="314"/>
        <v>1514.1</v>
      </c>
      <c r="P1001" s="88">
        <f t="shared" si="314"/>
        <v>977.4</v>
      </c>
      <c r="Q1001" s="88">
        <f t="shared" si="314"/>
        <v>536.70000000000005</v>
      </c>
      <c r="R1001" s="158">
        <f t="shared" si="314"/>
        <v>165</v>
      </c>
      <c r="S1001" s="158">
        <f t="shared" si="314"/>
        <v>165</v>
      </c>
    </row>
    <row r="1002" spans="1:19" ht="19.5" customHeight="1">
      <c r="A1002" s="1"/>
      <c r="B1002" s="17"/>
      <c r="C1002" s="20"/>
      <c r="D1002" s="21" t="s">
        <v>14</v>
      </c>
      <c r="E1002" s="76">
        <f t="shared" ref="E1002:S1002" si="315">E999+E995+E987+E975+E967+E961+E957</f>
        <v>46.740000000000009</v>
      </c>
      <c r="F1002" s="76">
        <f t="shared" si="315"/>
        <v>0.30000000000000004</v>
      </c>
      <c r="G1002" s="76">
        <f t="shared" si="315"/>
        <v>47.040000000000013</v>
      </c>
      <c r="H1002" s="76">
        <f t="shared" si="315"/>
        <v>0</v>
      </c>
      <c r="I1002" s="76">
        <f t="shared" si="315"/>
        <v>0</v>
      </c>
      <c r="J1002" s="76">
        <f t="shared" si="315"/>
        <v>0</v>
      </c>
      <c r="K1002" s="76">
        <f t="shared" si="315"/>
        <v>47.040000000000013</v>
      </c>
      <c r="L1002" s="76">
        <f t="shared" si="315"/>
        <v>384</v>
      </c>
      <c r="M1002" s="76">
        <f t="shared" si="315"/>
        <v>340.20000000000005</v>
      </c>
      <c r="N1002" s="76">
        <f t="shared" si="315"/>
        <v>43.3</v>
      </c>
      <c r="O1002" s="76">
        <f t="shared" si="315"/>
        <v>383.5</v>
      </c>
      <c r="P1002" s="76">
        <f t="shared" si="315"/>
        <v>369.70000000000005</v>
      </c>
      <c r="Q1002" s="76">
        <f t="shared" si="315"/>
        <v>13.8</v>
      </c>
      <c r="R1002" s="154">
        <f t="shared" si="315"/>
        <v>116</v>
      </c>
      <c r="S1002" s="154">
        <f t="shared" si="315"/>
        <v>115</v>
      </c>
    </row>
    <row r="1003" spans="1:19" ht="19.5" customHeight="1">
      <c r="B1003" s="13"/>
      <c r="C1003" s="13"/>
      <c r="D1003" s="13"/>
      <c r="E1003" s="81"/>
      <c r="F1003" s="81"/>
      <c r="G1003" s="81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144"/>
      <c r="S1003" s="144"/>
    </row>
    <row r="1004" spans="1:19" ht="19.5" customHeight="1">
      <c r="A1004" s="1"/>
      <c r="B1004" s="20"/>
      <c r="C1004" s="26" t="s">
        <v>182</v>
      </c>
      <c r="D1004" s="20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159"/>
      <c r="S1004" s="145" t="s">
        <v>0</v>
      </c>
    </row>
    <row r="1005" spans="1:19" ht="19.5" customHeight="1">
      <c r="A1005" s="1"/>
      <c r="B1005" s="410" t="s">
        <v>72</v>
      </c>
      <c r="C1005" s="411"/>
      <c r="D1005" s="412"/>
      <c r="E1005" s="416" t="s">
        <v>57</v>
      </c>
      <c r="F1005" s="417"/>
      <c r="G1005" s="418"/>
      <c r="H1005" s="416" t="s">
        <v>56</v>
      </c>
      <c r="I1005" s="417"/>
      <c r="J1005" s="418"/>
      <c r="K1005" s="83" t="s">
        <v>1</v>
      </c>
      <c r="L1005" s="83" t="s">
        <v>2</v>
      </c>
      <c r="M1005" s="416" t="s">
        <v>74</v>
      </c>
      <c r="N1005" s="417"/>
      <c r="O1005" s="418"/>
      <c r="P1005" s="416" t="s">
        <v>75</v>
      </c>
      <c r="Q1005" s="418"/>
      <c r="R1005" s="423" t="s">
        <v>65</v>
      </c>
      <c r="S1005" s="424"/>
    </row>
    <row r="1006" spans="1:19" ht="19.5" customHeight="1">
      <c r="A1006" s="1"/>
      <c r="B1006" s="413"/>
      <c r="C1006" s="414"/>
      <c r="D1006" s="415"/>
      <c r="E1006" s="84" t="s">
        <v>4</v>
      </c>
      <c r="F1006" s="84" t="s">
        <v>5</v>
      </c>
      <c r="G1006" s="84" t="s">
        <v>6</v>
      </c>
      <c r="H1006" s="84" t="s">
        <v>7</v>
      </c>
      <c r="I1006" s="84" t="s">
        <v>8</v>
      </c>
      <c r="J1006" s="84" t="s">
        <v>9</v>
      </c>
      <c r="K1006" s="85" t="s">
        <v>3</v>
      </c>
      <c r="L1006" s="86" t="s">
        <v>3</v>
      </c>
      <c r="M1006" s="84" t="s">
        <v>10</v>
      </c>
      <c r="N1006" s="84" t="s">
        <v>11</v>
      </c>
      <c r="O1006" s="84" t="s">
        <v>3</v>
      </c>
      <c r="P1006" s="84" t="s">
        <v>12</v>
      </c>
      <c r="Q1006" s="84" t="s">
        <v>13</v>
      </c>
      <c r="R1006" s="146"/>
      <c r="S1006" s="147" t="s">
        <v>73</v>
      </c>
    </row>
    <row r="1007" spans="1:19" ht="19.5" customHeight="1">
      <c r="A1007" s="1"/>
      <c r="B1007" s="22" t="s">
        <v>42</v>
      </c>
      <c r="C1007" s="15" t="s">
        <v>18</v>
      </c>
      <c r="D1007" s="19"/>
      <c r="E1007" s="106">
        <v>0</v>
      </c>
      <c r="F1007" s="106">
        <v>0.1</v>
      </c>
      <c r="G1007" s="90">
        <v>0.1</v>
      </c>
      <c r="H1007" s="106">
        <v>0</v>
      </c>
      <c r="I1007" s="106">
        <v>0</v>
      </c>
      <c r="J1007" s="90">
        <v>0</v>
      </c>
      <c r="K1007" s="90">
        <v>0.1</v>
      </c>
      <c r="L1007" s="106">
        <v>0</v>
      </c>
      <c r="M1007" s="106">
        <v>0</v>
      </c>
      <c r="N1007" s="106">
        <v>0</v>
      </c>
      <c r="O1007" s="90">
        <v>0</v>
      </c>
      <c r="P1007" s="106">
        <v>0</v>
      </c>
      <c r="Q1007" s="106">
        <v>0</v>
      </c>
      <c r="R1007" s="160">
        <v>1</v>
      </c>
      <c r="S1007" s="160">
        <v>0</v>
      </c>
    </row>
    <row r="1008" spans="1:19" ht="19.5" customHeight="1">
      <c r="A1008" s="1"/>
      <c r="B1008" s="15"/>
      <c r="C1008" s="17"/>
      <c r="D1008" s="18" t="s">
        <v>14</v>
      </c>
      <c r="E1008" s="89">
        <v>0</v>
      </c>
      <c r="F1008" s="89">
        <v>0</v>
      </c>
      <c r="G1008" s="89">
        <v>0</v>
      </c>
      <c r="H1008" s="89">
        <v>0</v>
      </c>
      <c r="I1008" s="89">
        <v>0</v>
      </c>
      <c r="J1008" s="89">
        <v>0</v>
      </c>
      <c r="K1008" s="89">
        <v>0</v>
      </c>
      <c r="L1008" s="89">
        <v>0</v>
      </c>
      <c r="M1008" s="89">
        <v>0</v>
      </c>
      <c r="N1008" s="89">
        <v>0</v>
      </c>
      <c r="O1008" s="89">
        <v>0</v>
      </c>
      <c r="P1008" s="89">
        <v>0</v>
      </c>
      <c r="Q1008" s="89">
        <v>0</v>
      </c>
      <c r="R1008" s="157">
        <v>0</v>
      </c>
      <c r="S1008" s="157">
        <v>0</v>
      </c>
    </row>
    <row r="1009" spans="1:19" ht="19.5" customHeight="1">
      <c r="A1009" s="1"/>
      <c r="B1009" s="15"/>
      <c r="C1009" s="13" t="s">
        <v>3</v>
      </c>
      <c r="D1009" s="19"/>
      <c r="E1009" s="88">
        <f t="shared" ref="E1009:S1009" si="316">E1007</f>
        <v>0</v>
      </c>
      <c r="F1009" s="88">
        <f t="shared" si="316"/>
        <v>0.1</v>
      </c>
      <c r="G1009" s="88">
        <f t="shared" si="316"/>
        <v>0.1</v>
      </c>
      <c r="H1009" s="88">
        <f t="shared" si="316"/>
        <v>0</v>
      </c>
      <c r="I1009" s="88">
        <f t="shared" si="316"/>
        <v>0</v>
      </c>
      <c r="J1009" s="88">
        <f t="shared" si="316"/>
        <v>0</v>
      </c>
      <c r="K1009" s="88">
        <f t="shared" si="316"/>
        <v>0.1</v>
      </c>
      <c r="L1009" s="88">
        <f t="shared" si="316"/>
        <v>0</v>
      </c>
      <c r="M1009" s="88">
        <f t="shared" si="316"/>
        <v>0</v>
      </c>
      <c r="N1009" s="88">
        <f t="shared" si="316"/>
        <v>0</v>
      </c>
      <c r="O1009" s="88">
        <f t="shared" si="316"/>
        <v>0</v>
      </c>
      <c r="P1009" s="88">
        <f t="shared" si="316"/>
        <v>0</v>
      </c>
      <c r="Q1009" s="88">
        <f t="shared" si="316"/>
        <v>0</v>
      </c>
      <c r="R1009" s="158">
        <f t="shared" si="316"/>
        <v>1</v>
      </c>
      <c r="S1009" s="158">
        <f t="shared" si="316"/>
        <v>0</v>
      </c>
    </row>
    <row r="1010" spans="1:19" ht="18.75" customHeight="1">
      <c r="A1010" s="1"/>
      <c r="B1010" s="17"/>
      <c r="C1010" s="20"/>
      <c r="D1010" s="21" t="s">
        <v>14</v>
      </c>
      <c r="E1010" s="76">
        <f t="shared" ref="E1010:S1010" si="317">E1008</f>
        <v>0</v>
      </c>
      <c r="F1010" s="76">
        <f t="shared" si="317"/>
        <v>0</v>
      </c>
      <c r="G1010" s="76">
        <f t="shared" si="317"/>
        <v>0</v>
      </c>
      <c r="H1010" s="76">
        <f t="shared" si="317"/>
        <v>0</v>
      </c>
      <c r="I1010" s="76">
        <f t="shared" si="317"/>
        <v>0</v>
      </c>
      <c r="J1010" s="76">
        <f t="shared" si="317"/>
        <v>0</v>
      </c>
      <c r="K1010" s="76">
        <f t="shared" si="317"/>
        <v>0</v>
      </c>
      <c r="L1010" s="76">
        <f t="shared" si="317"/>
        <v>0</v>
      </c>
      <c r="M1010" s="76">
        <f t="shared" si="317"/>
        <v>0</v>
      </c>
      <c r="N1010" s="76">
        <f t="shared" si="317"/>
        <v>0</v>
      </c>
      <c r="O1010" s="76">
        <f t="shared" si="317"/>
        <v>0</v>
      </c>
      <c r="P1010" s="76">
        <f t="shared" si="317"/>
        <v>0</v>
      </c>
      <c r="Q1010" s="76">
        <f t="shared" si="317"/>
        <v>0</v>
      </c>
      <c r="R1010" s="154">
        <f t="shared" si="317"/>
        <v>0</v>
      </c>
      <c r="S1010" s="154">
        <f t="shared" si="317"/>
        <v>0</v>
      </c>
    </row>
    <row r="1011" spans="1:19" ht="19.5" customHeight="1">
      <c r="A1011" s="1"/>
      <c r="B1011" s="22" t="s">
        <v>43</v>
      </c>
      <c r="C1011" s="15" t="s">
        <v>21</v>
      </c>
      <c r="D1011" s="19"/>
      <c r="E1011" s="106">
        <v>3</v>
      </c>
      <c r="F1011" s="106">
        <v>0</v>
      </c>
      <c r="G1011" s="90">
        <v>3</v>
      </c>
      <c r="H1011" s="106">
        <v>0</v>
      </c>
      <c r="I1011" s="106">
        <v>0</v>
      </c>
      <c r="J1011" s="90">
        <v>0</v>
      </c>
      <c r="K1011" s="90">
        <v>3</v>
      </c>
      <c r="L1011" s="106">
        <v>10</v>
      </c>
      <c r="M1011" s="106">
        <v>9</v>
      </c>
      <c r="N1011" s="106">
        <v>0</v>
      </c>
      <c r="O1011" s="90">
        <v>9</v>
      </c>
      <c r="P1011" s="106">
        <v>9</v>
      </c>
      <c r="Q1011" s="106">
        <v>0</v>
      </c>
      <c r="R1011" s="160">
        <v>5</v>
      </c>
      <c r="S1011" s="160">
        <v>5</v>
      </c>
    </row>
    <row r="1012" spans="1:19" ht="19.5" customHeight="1">
      <c r="A1012" s="1"/>
      <c r="B1012" s="15"/>
      <c r="C1012" s="17"/>
      <c r="D1012" s="18" t="s">
        <v>14</v>
      </c>
      <c r="E1012" s="211"/>
      <c r="F1012" s="211"/>
      <c r="G1012" s="211"/>
      <c r="H1012" s="211"/>
      <c r="I1012" s="211"/>
      <c r="J1012" s="211"/>
      <c r="K1012" s="211"/>
      <c r="L1012" s="211"/>
      <c r="M1012" s="211"/>
      <c r="N1012" s="211"/>
      <c r="O1012" s="211"/>
      <c r="P1012" s="211"/>
      <c r="Q1012" s="211"/>
      <c r="R1012" s="212"/>
      <c r="S1012" s="212"/>
    </row>
    <row r="1013" spans="1:19" ht="19.5" customHeight="1">
      <c r="A1013" s="1"/>
      <c r="B1013" s="15"/>
      <c r="C1013" s="13" t="s">
        <v>3</v>
      </c>
      <c r="D1013" s="19"/>
      <c r="E1013" s="88">
        <f t="shared" ref="E1013:S1013" si="318">E1011</f>
        <v>3</v>
      </c>
      <c r="F1013" s="88">
        <f t="shared" si="318"/>
        <v>0</v>
      </c>
      <c r="G1013" s="88">
        <f t="shared" si="318"/>
        <v>3</v>
      </c>
      <c r="H1013" s="88">
        <f t="shared" si="318"/>
        <v>0</v>
      </c>
      <c r="I1013" s="88">
        <f t="shared" si="318"/>
        <v>0</v>
      </c>
      <c r="J1013" s="88">
        <f t="shared" si="318"/>
        <v>0</v>
      </c>
      <c r="K1013" s="88">
        <f t="shared" si="318"/>
        <v>3</v>
      </c>
      <c r="L1013" s="88">
        <f t="shared" si="318"/>
        <v>10</v>
      </c>
      <c r="M1013" s="88">
        <f t="shared" si="318"/>
        <v>9</v>
      </c>
      <c r="N1013" s="88">
        <f t="shared" si="318"/>
        <v>0</v>
      </c>
      <c r="O1013" s="88">
        <f t="shared" si="318"/>
        <v>9</v>
      </c>
      <c r="P1013" s="88">
        <f t="shared" si="318"/>
        <v>9</v>
      </c>
      <c r="Q1013" s="88">
        <f t="shared" si="318"/>
        <v>0</v>
      </c>
      <c r="R1013" s="158">
        <f t="shared" si="318"/>
        <v>5</v>
      </c>
      <c r="S1013" s="158">
        <f t="shared" si="318"/>
        <v>5</v>
      </c>
    </row>
    <row r="1014" spans="1:19" ht="19.5" customHeight="1">
      <c r="A1014" s="1"/>
      <c r="B1014" s="17"/>
      <c r="C1014" s="20"/>
      <c r="D1014" s="21" t="s">
        <v>14</v>
      </c>
      <c r="E1014" s="76">
        <f t="shared" ref="E1014:S1014" si="319">E1012</f>
        <v>0</v>
      </c>
      <c r="F1014" s="76">
        <f t="shared" si="319"/>
        <v>0</v>
      </c>
      <c r="G1014" s="76">
        <f t="shared" si="319"/>
        <v>0</v>
      </c>
      <c r="H1014" s="76">
        <f t="shared" si="319"/>
        <v>0</v>
      </c>
      <c r="I1014" s="76">
        <f t="shared" si="319"/>
        <v>0</v>
      </c>
      <c r="J1014" s="76">
        <f t="shared" si="319"/>
        <v>0</v>
      </c>
      <c r="K1014" s="76">
        <f t="shared" si="319"/>
        <v>0</v>
      </c>
      <c r="L1014" s="76">
        <f t="shared" si="319"/>
        <v>0</v>
      </c>
      <c r="M1014" s="76">
        <f t="shared" si="319"/>
        <v>0</v>
      </c>
      <c r="N1014" s="76">
        <f t="shared" si="319"/>
        <v>0</v>
      </c>
      <c r="O1014" s="76">
        <f t="shared" si="319"/>
        <v>0</v>
      </c>
      <c r="P1014" s="76">
        <f t="shared" si="319"/>
        <v>0</v>
      </c>
      <c r="Q1014" s="76">
        <f t="shared" si="319"/>
        <v>0</v>
      </c>
      <c r="R1014" s="154">
        <f t="shared" si="319"/>
        <v>0</v>
      </c>
      <c r="S1014" s="154">
        <f t="shared" si="319"/>
        <v>0</v>
      </c>
    </row>
    <row r="1015" spans="1:19" ht="19.5" customHeight="1">
      <c r="A1015" s="1"/>
      <c r="B1015" s="15" t="s">
        <v>49</v>
      </c>
      <c r="C1015" s="15" t="s">
        <v>50</v>
      </c>
      <c r="D1015" s="19"/>
      <c r="E1015" s="75">
        <v>1.8</v>
      </c>
      <c r="F1015" s="87">
        <v>0.2</v>
      </c>
      <c r="G1015" s="88">
        <v>2</v>
      </c>
      <c r="H1015" s="87"/>
      <c r="I1015" s="88"/>
      <c r="J1015" s="75">
        <v>0</v>
      </c>
      <c r="K1015" s="75">
        <v>2</v>
      </c>
      <c r="L1015" s="75">
        <v>20</v>
      </c>
      <c r="M1015" s="87">
        <v>13</v>
      </c>
      <c r="N1015" s="88">
        <v>7</v>
      </c>
      <c r="O1015" s="75">
        <v>20</v>
      </c>
      <c r="P1015" s="87">
        <v>18</v>
      </c>
      <c r="Q1015" s="88">
        <v>2</v>
      </c>
      <c r="R1015" s="164">
        <v>13</v>
      </c>
      <c r="S1015" s="156">
        <v>13</v>
      </c>
    </row>
    <row r="1016" spans="1:19" ht="19.5" customHeight="1">
      <c r="B1016" s="23"/>
      <c r="C1016" s="17"/>
      <c r="D1016" s="18" t="s">
        <v>14</v>
      </c>
      <c r="E1016" s="89">
        <v>0.6</v>
      </c>
      <c r="F1016" s="89"/>
      <c r="G1016" s="89">
        <v>0.6</v>
      </c>
      <c r="H1016" s="89"/>
      <c r="I1016" s="89"/>
      <c r="J1016" s="89">
        <v>0</v>
      </c>
      <c r="K1016" s="89">
        <v>0.6</v>
      </c>
      <c r="L1016" s="89">
        <v>5</v>
      </c>
      <c r="M1016" s="89">
        <v>3</v>
      </c>
      <c r="N1016" s="89">
        <v>2</v>
      </c>
      <c r="O1016" s="89">
        <v>5</v>
      </c>
      <c r="P1016" s="89">
        <v>4.5</v>
      </c>
      <c r="Q1016" s="89">
        <v>0.5</v>
      </c>
      <c r="R1016" s="157">
        <v>3</v>
      </c>
      <c r="S1016" s="157">
        <v>3</v>
      </c>
    </row>
    <row r="1017" spans="1:19" ht="19.5" customHeight="1">
      <c r="A1017" s="1"/>
      <c r="B1017" s="15"/>
      <c r="C1017" s="13" t="s">
        <v>3</v>
      </c>
      <c r="D1017" s="19"/>
      <c r="E1017" s="88">
        <f t="shared" ref="E1017:S1017" si="320">E1015</f>
        <v>1.8</v>
      </c>
      <c r="F1017" s="88">
        <f t="shared" si="320"/>
        <v>0.2</v>
      </c>
      <c r="G1017" s="88">
        <f t="shared" si="320"/>
        <v>2</v>
      </c>
      <c r="H1017" s="88">
        <f t="shared" si="320"/>
        <v>0</v>
      </c>
      <c r="I1017" s="88">
        <f t="shared" si="320"/>
        <v>0</v>
      </c>
      <c r="J1017" s="88">
        <f t="shared" si="320"/>
        <v>0</v>
      </c>
      <c r="K1017" s="88">
        <f t="shared" si="320"/>
        <v>2</v>
      </c>
      <c r="L1017" s="88">
        <f t="shared" si="320"/>
        <v>20</v>
      </c>
      <c r="M1017" s="88">
        <f t="shared" si="320"/>
        <v>13</v>
      </c>
      <c r="N1017" s="88">
        <f t="shared" si="320"/>
        <v>7</v>
      </c>
      <c r="O1017" s="88">
        <f t="shared" si="320"/>
        <v>20</v>
      </c>
      <c r="P1017" s="88">
        <f t="shared" si="320"/>
        <v>18</v>
      </c>
      <c r="Q1017" s="88">
        <f t="shared" si="320"/>
        <v>2</v>
      </c>
      <c r="R1017" s="158">
        <f t="shared" si="320"/>
        <v>13</v>
      </c>
      <c r="S1017" s="158">
        <f t="shared" si="320"/>
        <v>13</v>
      </c>
    </row>
    <row r="1018" spans="1:19" ht="19.5" customHeight="1">
      <c r="A1018" s="1"/>
      <c r="B1018" s="17"/>
      <c r="C1018" s="20"/>
      <c r="D1018" s="21" t="s">
        <v>14</v>
      </c>
      <c r="E1018" s="76">
        <f t="shared" ref="E1018:S1018" si="321">E1016</f>
        <v>0.6</v>
      </c>
      <c r="F1018" s="76">
        <f t="shared" si="321"/>
        <v>0</v>
      </c>
      <c r="G1018" s="76">
        <f t="shared" si="321"/>
        <v>0.6</v>
      </c>
      <c r="H1018" s="76">
        <f t="shared" si="321"/>
        <v>0</v>
      </c>
      <c r="I1018" s="76">
        <f t="shared" si="321"/>
        <v>0</v>
      </c>
      <c r="J1018" s="76">
        <f t="shared" si="321"/>
        <v>0</v>
      </c>
      <c r="K1018" s="76">
        <f t="shared" si="321"/>
        <v>0.6</v>
      </c>
      <c r="L1018" s="76">
        <f t="shared" si="321"/>
        <v>5</v>
      </c>
      <c r="M1018" s="76">
        <f t="shared" si="321"/>
        <v>3</v>
      </c>
      <c r="N1018" s="76">
        <f t="shared" si="321"/>
        <v>2</v>
      </c>
      <c r="O1018" s="76">
        <f t="shared" si="321"/>
        <v>5</v>
      </c>
      <c r="P1018" s="76">
        <f t="shared" si="321"/>
        <v>4.5</v>
      </c>
      <c r="Q1018" s="76">
        <f t="shared" si="321"/>
        <v>0.5</v>
      </c>
      <c r="R1018" s="154">
        <f t="shared" si="321"/>
        <v>3</v>
      </c>
      <c r="S1018" s="154">
        <f t="shared" si="321"/>
        <v>3</v>
      </c>
    </row>
    <row r="1019" spans="1:19" ht="7.5" customHeight="1">
      <c r="A1019" s="1"/>
      <c r="B1019" s="24"/>
      <c r="C1019" s="25"/>
      <c r="D1019" s="25"/>
      <c r="E1019" s="91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155"/>
      <c r="S1019" s="164"/>
    </row>
    <row r="1020" spans="1:19" ht="19.5" customHeight="1">
      <c r="A1020" s="1"/>
      <c r="B1020" s="15"/>
      <c r="C1020" s="13" t="s">
        <v>58</v>
      </c>
      <c r="D1020" s="19"/>
      <c r="E1020" s="88">
        <f t="shared" ref="E1020:S1020" si="322">E1009+E1013+E1017</f>
        <v>4.8</v>
      </c>
      <c r="F1020" s="88">
        <f t="shared" si="322"/>
        <v>0.30000000000000004</v>
      </c>
      <c r="G1020" s="88">
        <f t="shared" si="322"/>
        <v>5.0999999999999996</v>
      </c>
      <c r="H1020" s="88">
        <f t="shared" si="322"/>
        <v>0</v>
      </c>
      <c r="I1020" s="88">
        <f t="shared" si="322"/>
        <v>0</v>
      </c>
      <c r="J1020" s="88">
        <f t="shared" si="322"/>
        <v>0</v>
      </c>
      <c r="K1020" s="88">
        <f t="shared" si="322"/>
        <v>5.0999999999999996</v>
      </c>
      <c r="L1020" s="88">
        <f t="shared" si="322"/>
        <v>30</v>
      </c>
      <c r="M1020" s="88">
        <f t="shared" si="322"/>
        <v>22</v>
      </c>
      <c r="N1020" s="88">
        <f t="shared" si="322"/>
        <v>7</v>
      </c>
      <c r="O1020" s="88">
        <f t="shared" si="322"/>
        <v>29</v>
      </c>
      <c r="P1020" s="88">
        <f t="shared" si="322"/>
        <v>27</v>
      </c>
      <c r="Q1020" s="88">
        <f t="shared" si="322"/>
        <v>2</v>
      </c>
      <c r="R1020" s="158">
        <f t="shared" si="322"/>
        <v>19</v>
      </c>
      <c r="S1020" s="158">
        <f t="shared" si="322"/>
        <v>18</v>
      </c>
    </row>
    <row r="1021" spans="1:19" ht="19.5" customHeight="1">
      <c r="A1021" s="1"/>
      <c r="B1021" s="17"/>
      <c r="C1021" s="20"/>
      <c r="D1021" s="21" t="s">
        <v>14</v>
      </c>
      <c r="E1021" s="76">
        <f t="shared" ref="E1021:S1021" si="323">E1010+E1014+E1018</f>
        <v>0.6</v>
      </c>
      <c r="F1021" s="76">
        <f t="shared" si="323"/>
        <v>0</v>
      </c>
      <c r="G1021" s="76">
        <f t="shared" si="323"/>
        <v>0.6</v>
      </c>
      <c r="H1021" s="76">
        <f t="shared" si="323"/>
        <v>0</v>
      </c>
      <c r="I1021" s="76">
        <f t="shared" si="323"/>
        <v>0</v>
      </c>
      <c r="J1021" s="76">
        <f t="shared" si="323"/>
        <v>0</v>
      </c>
      <c r="K1021" s="76">
        <f t="shared" si="323"/>
        <v>0.6</v>
      </c>
      <c r="L1021" s="76">
        <f t="shared" si="323"/>
        <v>5</v>
      </c>
      <c r="M1021" s="76">
        <f t="shared" si="323"/>
        <v>3</v>
      </c>
      <c r="N1021" s="76">
        <f t="shared" si="323"/>
        <v>2</v>
      </c>
      <c r="O1021" s="76">
        <f t="shared" si="323"/>
        <v>5</v>
      </c>
      <c r="P1021" s="76">
        <f t="shared" si="323"/>
        <v>4.5</v>
      </c>
      <c r="Q1021" s="76">
        <f t="shared" si="323"/>
        <v>0.5</v>
      </c>
      <c r="R1021" s="154">
        <f t="shared" si="323"/>
        <v>3</v>
      </c>
      <c r="S1021" s="154">
        <f t="shared" si="323"/>
        <v>3</v>
      </c>
    </row>
    <row r="1022" spans="1:19" ht="19.5" customHeight="1">
      <c r="A1022" s="1"/>
      <c r="B1022" s="20"/>
      <c r="C1022" s="26" t="s">
        <v>183</v>
      </c>
      <c r="D1022" s="20"/>
      <c r="E1022" s="92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159"/>
      <c r="S1022" s="145" t="s">
        <v>0</v>
      </c>
    </row>
    <row r="1023" spans="1:19" ht="19.5" customHeight="1">
      <c r="A1023" s="1"/>
      <c r="B1023" s="410" t="s">
        <v>72</v>
      </c>
      <c r="C1023" s="411"/>
      <c r="D1023" s="412"/>
      <c r="E1023" s="416" t="s">
        <v>115</v>
      </c>
      <c r="F1023" s="417"/>
      <c r="G1023" s="418"/>
      <c r="H1023" s="416" t="s">
        <v>114</v>
      </c>
      <c r="I1023" s="417"/>
      <c r="J1023" s="418"/>
      <c r="K1023" s="83" t="s">
        <v>1</v>
      </c>
      <c r="L1023" s="83" t="s">
        <v>2</v>
      </c>
      <c r="M1023" s="416" t="s">
        <v>113</v>
      </c>
      <c r="N1023" s="417"/>
      <c r="O1023" s="418"/>
      <c r="P1023" s="416" t="s">
        <v>112</v>
      </c>
      <c r="Q1023" s="418"/>
      <c r="R1023" s="423" t="s">
        <v>65</v>
      </c>
      <c r="S1023" s="424"/>
    </row>
    <row r="1024" spans="1:19" ht="19.5" customHeight="1">
      <c r="A1024" s="1"/>
      <c r="B1024" s="413"/>
      <c r="C1024" s="414"/>
      <c r="D1024" s="415"/>
      <c r="E1024" s="84" t="s">
        <v>4</v>
      </c>
      <c r="F1024" s="84" t="s">
        <v>5</v>
      </c>
      <c r="G1024" s="84" t="s">
        <v>6</v>
      </c>
      <c r="H1024" s="84" t="s">
        <v>7</v>
      </c>
      <c r="I1024" s="84" t="s">
        <v>8</v>
      </c>
      <c r="J1024" s="84" t="s">
        <v>9</v>
      </c>
      <c r="K1024" s="85" t="s">
        <v>3</v>
      </c>
      <c r="L1024" s="86" t="s">
        <v>3</v>
      </c>
      <c r="M1024" s="84" t="s">
        <v>10</v>
      </c>
      <c r="N1024" s="84" t="s">
        <v>11</v>
      </c>
      <c r="O1024" s="84" t="s">
        <v>3</v>
      </c>
      <c r="P1024" s="84" t="s">
        <v>12</v>
      </c>
      <c r="Q1024" s="84" t="s">
        <v>13</v>
      </c>
      <c r="R1024" s="146"/>
      <c r="S1024" s="147" t="s">
        <v>73</v>
      </c>
    </row>
    <row r="1025" spans="1:19" ht="19.5" customHeight="1">
      <c r="A1025" s="1"/>
      <c r="B1025" s="15" t="s">
        <v>44</v>
      </c>
      <c r="C1025" s="24" t="s">
        <v>23</v>
      </c>
      <c r="D1025" s="19"/>
      <c r="E1025" s="106">
        <v>0.5</v>
      </c>
      <c r="F1025" s="106"/>
      <c r="G1025" s="90">
        <v>0.5</v>
      </c>
      <c r="H1025" s="106"/>
      <c r="I1025" s="106"/>
      <c r="J1025" s="90">
        <v>0</v>
      </c>
      <c r="K1025" s="90">
        <v>0.5</v>
      </c>
      <c r="L1025" s="106">
        <v>1</v>
      </c>
      <c r="M1025" s="106">
        <v>1</v>
      </c>
      <c r="N1025" s="106"/>
      <c r="O1025" s="90">
        <v>1</v>
      </c>
      <c r="P1025" s="106">
        <v>1</v>
      </c>
      <c r="Q1025" s="106"/>
      <c r="R1025" s="160">
        <v>1</v>
      </c>
      <c r="S1025" s="160">
        <v>1</v>
      </c>
    </row>
    <row r="1026" spans="1:19" ht="19.5" customHeight="1">
      <c r="A1026" s="1"/>
      <c r="B1026" s="17"/>
      <c r="C1026" s="51" t="s">
        <v>3</v>
      </c>
      <c r="D1026" s="34"/>
      <c r="E1026" s="89">
        <f t="shared" ref="E1026:S1026" si="324">E1025</f>
        <v>0.5</v>
      </c>
      <c r="F1026" s="89">
        <f t="shared" si="324"/>
        <v>0</v>
      </c>
      <c r="G1026" s="89">
        <f t="shared" si="324"/>
        <v>0.5</v>
      </c>
      <c r="H1026" s="89">
        <f t="shared" si="324"/>
        <v>0</v>
      </c>
      <c r="I1026" s="89">
        <f t="shared" si="324"/>
        <v>0</v>
      </c>
      <c r="J1026" s="89">
        <f t="shared" si="324"/>
        <v>0</v>
      </c>
      <c r="K1026" s="89">
        <f t="shared" si="324"/>
        <v>0.5</v>
      </c>
      <c r="L1026" s="89">
        <f t="shared" si="324"/>
        <v>1</v>
      </c>
      <c r="M1026" s="89">
        <f t="shared" si="324"/>
        <v>1</v>
      </c>
      <c r="N1026" s="89">
        <f t="shared" si="324"/>
        <v>0</v>
      </c>
      <c r="O1026" s="89">
        <f t="shared" si="324"/>
        <v>1</v>
      </c>
      <c r="P1026" s="89">
        <f t="shared" si="324"/>
        <v>1</v>
      </c>
      <c r="Q1026" s="89">
        <f t="shared" si="324"/>
        <v>0</v>
      </c>
      <c r="R1026" s="157">
        <f t="shared" si="324"/>
        <v>1</v>
      </c>
      <c r="S1026" s="157">
        <f t="shared" si="324"/>
        <v>1</v>
      </c>
    </row>
    <row r="1027" spans="1:19" ht="19.5" customHeight="1">
      <c r="A1027" s="1"/>
      <c r="B1027" s="22" t="s">
        <v>45</v>
      </c>
      <c r="C1027" s="24" t="s">
        <v>25</v>
      </c>
      <c r="D1027" s="19"/>
      <c r="E1027" s="106">
        <v>3.4</v>
      </c>
      <c r="F1027" s="106"/>
      <c r="G1027" s="90">
        <v>3.4</v>
      </c>
      <c r="H1027" s="106"/>
      <c r="I1027" s="106"/>
      <c r="J1027" s="90">
        <v>0</v>
      </c>
      <c r="K1027" s="90">
        <v>3.4</v>
      </c>
      <c r="L1027" s="106">
        <v>36</v>
      </c>
      <c r="M1027" s="106">
        <v>36</v>
      </c>
      <c r="N1027" s="106"/>
      <c r="O1027" s="90">
        <v>36</v>
      </c>
      <c r="P1027" s="106">
        <v>36</v>
      </c>
      <c r="Q1027" s="106"/>
      <c r="R1027" s="160">
        <v>1</v>
      </c>
      <c r="S1027" s="160">
        <v>1</v>
      </c>
    </row>
    <row r="1028" spans="1:19" ht="19.5" customHeight="1">
      <c r="A1028" s="1"/>
      <c r="B1028" s="17"/>
      <c r="C1028" s="35" t="s">
        <v>3</v>
      </c>
      <c r="D1028" s="38"/>
      <c r="E1028" s="89">
        <f t="shared" ref="E1028:S1028" si="325">E1027</f>
        <v>3.4</v>
      </c>
      <c r="F1028" s="89">
        <f t="shared" si="325"/>
        <v>0</v>
      </c>
      <c r="G1028" s="89">
        <f t="shared" si="325"/>
        <v>3.4</v>
      </c>
      <c r="H1028" s="89">
        <f t="shared" si="325"/>
        <v>0</v>
      </c>
      <c r="I1028" s="89">
        <f t="shared" si="325"/>
        <v>0</v>
      </c>
      <c r="J1028" s="89">
        <f t="shared" si="325"/>
        <v>0</v>
      </c>
      <c r="K1028" s="89">
        <f t="shared" si="325"/>
        <v>3.4</v>
      </c>
      <c r="L1028" s="89">
        <f t="shared" si="325"/>
        <v>36</v>
      </c>
      <c r="M1028" s="89">
        <f t="shared" si="325"/>
        <v>36</v>
      </c>
      <c r="N1028" s="89">
        <f t="shared" si="325"/>
        <v>0</v>
      </c>
      <c r="O1028" s="89">
        <f t="shared" si="325"/>
        <v>36</v>
      </c>
      <c r="P1028" s="89">
        <f t="shared" si="325"/>
        <v>36</v>
      </c>
      <c r="Q1028" s="89">
        <f t="shared" si="325"/>
        <v>0</v>
      </c>
      <c r="R1028" s="157">
        <f t="shared" si="325"/>
        <v>1</v>
      </c>
      <c r="S1028" s="157">
        <f t="shared" si="325"/>
        <v>1</v>
      </c>
    </row>
    <row r="1029" spans="1:19" ht="8.25" customHeight="1">
      <c r="A1029" s="1"/>
      <c r="B1029" s="24"/>
      <c r="C1029" s="25"/>
      <c r="D1029" s="25"/>
      <c r="E1029" s="91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155"/>
      <c r="S1029" s="164"/>
    </row>
    <row r="1030" spans="1:19" ht="19.5" customHeight="1">
      <c r="A1030" s="1"/>
      <c r="B1030" s="24"/>
      <c r="C1030" s="25" t="s">
        <v>58</v>
      </c>
      <c r="D1030" s="19"/>
      <c r="E1030" s="90">
        <f t="shared" ref="E1030:S1030" si="326">E1026+E1028</f>
        <v>3.9</v>
      </c>
      <c r="F1030" s="90">
        <f t="shared" si="326"/>
        <v>0</v>
      </c>
      <c r="G1030" s="90">
        <f t="shared" si="326"/>
        <v>3.9</v>
      </c>
      <c r="H1030" s="90">
        <f t="shared" si="326"/>
        <v>0</v>
      </c>
      <c r="I1030" s="90">
        <f t="shared" si="326"/>
        <v>0</v>
      </c>
      <c r="J1030" s="90">
        <f t="shared" si="326"/>
        <v>0</v>
      </c>
      <c r="K1030" s="90">
        <f t="shared" si="326"/>
        <v>3.9</v>
      </c>
      <c r="L1030" s="90">
        <f t="shared" si="326"/>
        <v>37</v>
      </c>
      <c r="M1030" s="90">
        <f t="shared" si="326"/>
        <v>37</v>
      </c>
      <c r="N1030" s="90">
        <f t="shared" si="326"/>
        <v>0</v>
      </c>
      <c r="O1030" s="90">
        <f t="shared" si="326"/>
        <v>37</v>
      </c>
      <c r="P1030" s="90">
        <f t="shared" si="326"/>
        <v>37</v>
      </c>
      <c r="Q1030" s="90">
        <f t="shared" si="326"/>
        <v>0</v>
      </c>
      <c r="R1030" s="156">
        <f t="shared" si="326"/>
        <v>2</v>
      </c>
      <c r="S1030" s="156">
        <f t="shared" si="326"/>
        <v>2</v>
      </c>
    </row>
    <row r="1031" spans="1:19" ht="19.5" customHeight="1">
      <c r="A1031" s="1"/>
      <c r="B1031" s="20"/>
      <c r="C1031" s="20"/>
      <c r="D1031" s="20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159"/>
      <c r="S1031" s="144"/>
    </row>
    <row r="1032" spans="1:19" ht="19.5" customHeight="1">
      <c r="A1032" s="1"/>
      <c r="B1032" s="20"/>
      <c r="C1032" s="26" t="s">
        <v>184</v>
      </c>
      <c r="D1032" s="20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159"/>
      <c r="S1032" s="145" t="s">
        <v>0</v>
      </c>
    </row>
    <row r="1033" spans="1:19" ht="19.5" customHeight="1">
      <c r="A1033" s="1"/>
      <c r="B1033" s="410" t="s">
        <v>72</v>
      </c>
      <c r="C1033" s="411"/>
      <c r="D1033" s="412"/>
      <c r="E1033" s="416" t="s">
        <v>111</v>
      </c>
      <c r="F1033" s="417"/>
      <c r="G1033" s="418"/>
      <c r="H1033" s="416" t="s">
        <v>110</v>
      </c>
      <c r="I1033" s="417"/>
      <c r="J1033" s="418"/>
      <c r="K1033" s="83" t="s">
        <v>1</v>
      </c>
      <c r="L1033" s="83" t="s">
        <v>2</v>
      </c>
      <c r="M1033" s="416" t="s">
        <v>109</v>
      </c>
      <c r="N1033" s="417"/>
      <c r="O1033" s="418"/>
      <c r="P1033" s="416" t="s">
        <v>108</v>
      </c>
      <c r="Q1033" s="418"/>
      <c r="R1033" s="423" t="s">
        <v>65</v>
      </c>
      <c r="S1033" s="424"/>
    </row>
    <row r="1034" spans="1:19" ht="19.5" customHeight="1">
      <c r="A1034" s="1"/>
      <c r="B1034" s="413"/>
      <c r="C1034" s="414"/>
      <c r="D1034" s="415"/>
      <c r="E1034" s="84" t="s">
        <v>4</v>
      </c>
      <c r="F1034" s="84" t="s">
        <v>5</v>
      </c>
      <c r="G1034" s="84" t="s">
        <v>6</v>
      </c>
      <c r="H1034" s="84" t="s">
        <v>7</v>
      </c>
      <c r="I1034" s="84" t="s">
        <v>8</v>
      </c>
      <c r="J1034" s="84" t="s">
        <v>9</v>
      </c>
      <c r="K1034" s="85" t="s">
        <v>3</v>
      </c>
      <c r="L1034" s="86" t="s">
        <v>3</v>
      </c>
      <c r="M1034" s="84" t="s">
        <v>10</v>
      </c>
      <c r="N1034" s="84" t="s">
        <v>11</v>
      </c>
      <c r="O1034" s="84" t="s">
        <v>3</v>
      </c>
      <c r="P1034" s="84" t="s">
        <v>12</v>
      </c>
      <c r="Q1034" s="84" t="s">
        <v>13</v>
      </c>
      <c r="R1034" s="146"/>
      <c r="S1034" s="147" t="s">
        <v>73</v>
      </c>
    </row>
    <row r="1035" spans="1:19" ht="19.5" customHeight="1">
      <c r="A1035" s="1"/>
      <c r="B1035" s="22" t="s">
        <v>42</v>
      </c>
      <c r="C1035" s="15" t="s">
        <v>18</v>
      </c>
      <c r="D1035" s="19"/>
      <c r="E1035" s="75">
        <v>0.7</v>
      </c>
      <c r="F1035" s="87">
        <v>0</v>
      </c>
      <c r="G1035" s="88">
        <v>0.7</v>
      </c>
      <c r="H1035" s="87">
        <v>0</v>
      </c>
      <c r="I1035" s="88">
        <v>0</v>
      </c>
      <c r="J1035" s="75">
        <v>0</v>
      </c>
      <c r="K1035" s="75">
        <v>0.7</v>
      </c>
      <c r="L1035" s="75">
        <v>9.8000000000000007</v>
      </c>
      <c r="M1035" s="87">
        <v>8.9</v>
      </c>
      <c r="N1035" s="88">
        <v>0</v>
      </c>
      <c r="O1035" s="75">
        <v>8.9</v>
      </c>
      <c r="P1035" s="87">
        <v>8.9</v>
      </c>
      <c r="Q1035" s="88">
        <v>0</v>
      </c>
      <c r="R1035" s="164">
        <v>4</v>
      </c>
      <c r="S1035" s="156">
        <v>4</v>
      </c>
    </row>
    <row r="1036" spans="1:19" ht="18.75" customHeight="1">
      <c r="A1036" s="1"/>
      <c r="B1036" s="23"/>
      <c r="C1036" s="17"/>
      <c r="D1036" s="18" t="s">
        <v>14</v>
      </c>
      <c r="E1036" s="89">
        <v>0.1</v>
      </c>
      <c r="F1036" s="89">
        <v>0</v>
      </c>
      <c r="G1036" s="89">
        <v>0.1</v>
      </c>
      <c r="H1036" s="89">
        <v>0</v>
      </c>
      <c r="I1036" s="89">
        <v>0</v>
      </c>
      <c r="J1036" s="89">
        <v>0</v>
      </c>
      <c r="K1036" s="89">
        <v>0.1</v>
      </c>
      <c r="L1036" s="89">
        <v>2</v>
      </c>
      <c r="M1036" s="89">
        <v>1.8</v>
      </c>
      <c r="N1036" s="89">
        <v>0</v>
      </c>
      <c r="O1036" s="89">
        <v>1.8</v>
      </c>
      <c r="P1036" s="89">
        <v>1.8</v>
      </c>
      <c r="Q1036" s="89">
        <v>0</v>
      </c>
      <c r="R1036" s="157">
        <v>1</v>
      </c>
      <c r="S1036" s="157">
        <v>1</v>
      </c>
    </row>
    <row r="1037" spans="1:19" ht="19.5" customHeight="1">
      <c r="A1037" s="1"/>
      <c r="B1037" s="15"/>
      <c r="C1037" s="13" t="s">
        <v>3</v>
      </c>
      <c r="D1037" s="19"/>
      <c r="E1037" s="88">
        <f t="shared" ref="E1037:S1037" si="327">E1035</f>
        <v>0.7</v>
      </c>
      <c r="F1037" s="88">
        <f t="shared" si="327"/>
        <v>0</v>
      </c>
      <c r="G1037" s="88">
        <f t="shared" si="327"/>
        <v>0.7</v>
      </c>
      <c r="H1037" s="88">
        <f t="shared" si="327"/>
        <v>0</v>
      </c>
      <c r="I1037" s="88">
        <f t="shared" si="327"/>
        <v>0</v>
      </c>
      <c r="J1037" s="88">
        <f t="shared" si="327"/>
        <v>0</v>
      </c>
      <c r="K1037" s="88">
        <f t="shared" si="327"/>
        <v>0.7</v>
      </c>
      <c r="L1037" s="88">
        <f t="shared" si="327"/>
        <v>9.8000000000000007</v>
      </c>
      <c r="M1037" s="88">
        <f t="shared" si="327"/>
        <v>8.9</v>
      </c>
      <c r="N1037" s="88">
        <f t="shared" si="327"/>
        <v>0</v>
      </c>
      <c r="O1037" s="88">
        <f t="shared" si="327"/>
        <v>8.9</v>
      </c>
      <c r="P1037" s="88">
        <f t="shared" si="327"/>
        <v>8.9</v>
      </c>
      <c r="Q1037" s="88">
        <f t="shared" si="327"/>
        <v>0</v>
      </c>
      <c r="R1037" s="158">
        <f t="shared" si="327"/>
        <v>4</v>
      </c>
      <c r="S1037" s="158">
        <f t="shared" si="327"/>
        <v>4</v>
      </c>
    </row>
    <row r="1038" spans="1:19" ht="19.5" customHeight="1">
      <c r="A1038" s="1"/>
      <c r="B1038" s="17"/>
      <c r="C1038" s="20"/>
      <c r="D1038" s="21" t="s">
        <v>14</v>
      </c>
      <c r="E1038" s="76">
        <f t="shared" ref="E1038:S1038" si="328">E1036</f>
        <v>0.1</v>
      </c>
      <c r="F1038" s="76">
        <f t="shared" si="328"/>
        <v>0</v>
      </c>
      <c r="G1038" s="76">
        <f t="shared" si="328"/>
        <v>0.1</v>
      </c>
      <c r="H1038" s="76">
        <f t="shared" si="328"/>
        <v>0</v>
      </c>
      <c r="I1038" s="76">
        <f t="shared" si="328"/>
        <v>0</v>
      </c>
      <c r="J1038" s="76">
        <f t="shared" si="328"/>
        <v>0</v>
      </c>
      <c r="K1038" s="76">
        <f t="shared" si="328"/>
        <v>0.1</v>
      </c>
      <c r="L1038" s="76">
        <f t="shared" si="328"/>
        <v>2</v>
      </c>
      <c r="M1038" s="76">
        <f t="shared" si="328"/>
        <v>1.8</v>
      </c>
      <c r="N1038" s="76">
        <f t="shared" si="328"/>
        <v>0</v>
      </c>
      <c r="O1038" s="76">
        <f t="shared" si="328"/>
        <v>1.8</v>
      </c>
      <c r="P1038" s="76">
        <f t="shared" si="328"/>
        <v>1.8</v>
      </c>
      <c r="Q1038" s="76">
        <f t="shared" si="328"/>
        <v>0</v>
      </c>
      <c r="R1038" s="154">
        <f t="shared" si="328"/>
        <v>1</v>
      </c>
      <c r="S1038" s="154">
        <f t="shared" si="328"/>
        <v>1</v>
      </c>
    </row>
    <row r="1039" spans="1:19" ht="19.5" customHeight="1">
      <c r="A1039" s="1"/>
      <c r="B1039" s="22" t="s">
        <v>44</v>
      </c>
      <c r="C1039" s="15" t="s">
        <v>24</v>
      </c>
      <c r="D1039" s="19"/>
      <c r="E1039" s="75"/>
      <c r="F1039" s="87">
        <v>0.1</v>
      </c>
      <c r="G1039" s="88">
        <v>0.1</v>
      </c>
      <c r="H1039" s="87"/>
      <c r="I1039" s="88"/>
      <c r="J1039" s="75">
        <v>0</v>
      </c>
      <c r="K1039" s="75">
        <v>0.1</v>
      </c>
      <c r="L1039" s="75">
        <v>0</v>
      </c>
      <c r="M1039" s="87"/>
      <c r="N1039" s="88"/>
      <c r="O1039" s="75">
        <v>0</v>
      </c>
      <c r="P1039" s="87"/>
      <c r="Q1039" s="88"/>
      <c r="R1039" s="164">
        <v>1</v>
      </c>
      <c r="S1039" s="156">
        <v>1</v>
      </c>
    </row>
    <row r="1040" spans="1:19" ht="19.5" customHeight="1">
      <c r="A1040" s="1"/>
      <c r="B1040" s="23"/>
      <c r="C1040" s="17"/>
      <c r="D1040" s="18" t="s">
        <v>14</v>
      </c>
      <c r="E1040" s="89"/>
      <c r="F1040" s="89"/>
      <c r="G1040" s="89">
        <v>0</v>
      </c>
      <c r="H1040" s="89"/>
      <c r="I1040" s="89"/>
      <c r="J1040" s="89">
        <v>0</v>
      </c>
      <c r="K1040" s="89">
        <v>0</v>
      </c>
      <c r="L1040" s="89">
        <v>0</v>
      </c>
      <c r="M1040" s="89">
        <v>0</v>
      </c>
      <c r="N1040" s="89"/>
      <c r="O1040" s="89">
        <v>0</v>
      </c>
      <c r="P1040" s="89"/>
      <c r="Q1040" s="89"/>
      <c r="R1040" s="157"/>
      <c r="S1040" s="157"/>
    </row>
    <row r="1041" spans="1:19" ht="19.5" customHeight="1">
      <c r="A1041" s="1"/>
      <c r="B1041" s="15"/>
      <c r="C1041" s="13" t="s">
        <v>3</v>
      </c>
      <c r="D1041" s="19"/>
      <c r="E1041" s="88">
        <f t="shared" ref="E1041:S1041" si="329">E1039</f>
        <v>0</v>
      </c>
      <c r="F1041" s="88">
        <f t="shared" si="329"/>
        <v>0.1</v>
      </c>
      <c r="G1041" s="88">
        <f t="shared" si="329"/>
        <v>0.1</v>
      </c>
      <c r="H1041" s="88">
        <f t="shared" si="329"/>
        <v>0</v>
      </c>
      <c r="I1041" s="88">
        <f t="shared" si="329"/>
        <v>0</v>
      </c>
      <c r="J1041" s="88">
        <f t="shared" si="329"/>
        <v>0</v>
      </c>
      <c r="K1041" s="88">
        <f t="shared" si="329"/>
        <v>0.1</v>
      </c>
      <c r="L1041" s="88">
        <f t="shared" si="329"/>
        <v>0</v>
      </c>
      <c r="M1041" s="88">
        <f t="shared" si="329"/>
        <v>0</v>
      </c>
      <c r="N1041" s="88">
        <f t="shared" si="329"/>
        <v>0</v>
      </c>
      <c r="O1041" s="88">
        <f t="shared" si="329"/>
        <v>0</v>
      </c>
      <c r="P1041" s="88">
        <f t="shared" si="329"/>
        <v>0</v>
      </c>
      <c r="Q1041" s="88">
        <f t="shared" si="329"/>
        <v>0</v>
      </c>
      <c r="R1041" s="158">
        <f t="shared" si="329"/>
        <v>1</v>
      </c>
      <c r="S1041" s="158">
        <f t="shared" si="329"/>
        <v>1</v>
      </c>
    </row>
    <row r="1042" spans="1:19" ht="19.5" customHeight="1">
      <c r="A1042" s="1"/>
      <c r="B1042" s="17"/>
      <c r="C1042" s="20"/>
      <c r="D1042" s="21" t="s">
        <v>14</v>
      </c>
      <c r="E1042" s="76">
        <f t="shared" ref="E1042:S1042" si="330">E1040</f>
        <v>0</v>
      </c>
      <c r="F1042" s="76">
        <f t="shared" si="330"/>
        <v>0</v>
      </c>
      <c r="G1042" s="76">
        <f t="shared" si="330"/>
        <v>0</v>
      </c>
      <c r="H1042" s="76">
        <f t="shared" si="330"/>
        <v>0</v>
      </c>
      <c r="I1042" s="76">
        <f t="shared" si="330"/>
        <v>0</v>
      </c>
      <c r="J1042" s="76">
        <f t="shared" si="330"/>
        <v>0</v>
      </c>
      <c r="K1042" s="76">
        <f t="shared" si="330"/>
        <v>0</v>
      </c>
      <c r="L1042" s="76">
        <f t="shared" si="330"/>
        <v>0</v>
      </c>
      <c r="M1042" s="76">
        <f t="shared" si="330"/>
        <v>0</v>
      </c>
      <c r="N1042" s="76">
        <f t="shared" si="330"/>
        <v>0</v>
      </c>
      <c r="O1042" s="76">
        <f t="shared" si="330"/>
        <v>0</v>
      </c>
      <c r="P1042" s="76">
        <f t="shared" si="330"/>
        <v>0</v>
      </c>
      <c r="Q1042" s="76">
        <f t="shared" si="330"/>
        <v>0</v>
      </c>
      <c r="R1042" s="154">
        <f t="shared" si="330"/>
        <v>0</v>
      </c>
      <c r="S1042" s="154">
        <f t="shared" si="330"/>
        <v>0</v>
      </c>
    </row>
    <row r="1043" spans="1:19" ht="19.5" customHeight="1">
      <c r="A1043" s="1"/>
      <c r="B1043" s="15" t="s">
        <v>49</v>
      </c>
      <c r="C1043" s="15" t="s">
        <v>32</v>
      </c>
      <c r="D1043" s="19"/>
      <c r="E1043" s="106">
        <v>0.5</v>
      </c>
      <c r="F1043" s="106"/>
      <c r="G1043" s="90">
        <v>0.5</v>
      </c>
      <c r="H1043" s="106"/>
      <c r="I1043" s="106"/>
      <c r="J1043" s="90">
        <v>0</v>
      </c>
      <c r="K1043" s="90">
        <v>0.5</v>
      </c>
      <c r="L1043" s="106">
        <v>0.1</v>
      </c>
      <c r="M1043" s="106">
        <v>0.1</v>
      </c>
      <c r="N1043" s="106"/>
      <c r="O1043" s="90">
        <v>0.1</v>
      </c>
      <c r="P1043" s="106">
        <v>0.1</v>
      </c>
      <c r="Q1043" s="106"/>
      <c r="R1043" s="160">
        <v>1</v>
      </c>
      <c r="S1043" s="160">
        <v>1</v>
      </c>
    </row>
    <row r="1044" spans="1:19" ht="19.5" customHeight="1">
      <c r="A1044" s="1"/>
      <c r="B1044" s="15"/>
      <c r="C1044" s="17"/>
      <c r="D1044" s="18" t="s">
        <v>14</v>
      </c>
      <c r="E1044" s="89"/>
      <c r="F1044" s="89"/>
      <c r="G1044" s="89">
        <v>0</v>
      </c>
      <c r="H1044" s="89"/>
      <c r="I1044" s="89"/>
      <c r="J1044" s="89">
        <v>0</v>
      </c>
      <c r="K1044" s="89">
        <v>0</v>
      </c>
      <c r="L1044" s="89"/>
      <c r="M1044" s="89"/>
      <c r="N1044" s="89"/>
      <c r="O1044" s="89">
        <v>0</v>
      </c>
      <c r="P1044" s="89"/>
      <c r="Q1044" s="89"/>
      <c r="R1044" s="157"/>
      <c r="S1044" s="157"/>
    </row>
    <row r="1045" spans="1:19" ht="19.5" customHeight="1">
      <c r="A1045" s="1"/>
      <c r="B1045" s="15"/>
      <c r="C1045" s="13" t="s">
        <v>3</v>
      </c>
      <c r="D1045" s="19"/>
      <c r="E1045" s="88">
        <f>E1043</f>
        <v>0.5</v>
      </c>
      <c r="F1045" s="88">
        <f t="shared" ref="F1045:S1045" si="331">F1043</f>
        <v>0</v>
      </c>
      <c r="G1045" s="88">
        <f t="shared" si="331"/>
        <v>0.5</v>
      </c>
      <c r="H1045" s="88">
        <f t="shared" si="331"/>
        <v>0</v>
      </c>
      <c r="I1045" s="88">
        <f t="shared" si="331"/>
        <v>0</v>
      </c>
      <c r="J1045" s="88">
        <f t="shared" si="331"/>
        <v>0</v>
      </c>
      <c r="K1045" s="88">
        <f t="shared" si="331"/>
        <v>0.5</v>
      </c>
      <c r="L1045" s="88">
        <f t="shared" si="331"/>
        <v>0.1</v>
      </c>
      <c r="M1045" s="88">
        <f t="shared" si="331"/>
        <v>0.1</v>
      </c>
      <c r="N1045" s="88">
        <f t="shared" si="331"/>
        <v>0</v>
      </c>
      <c r="O1045" s="88">
        <f t="shared" si="331"/>
        <v>0.1</v>
      </c>
      <c r="P1045" s="88">
        <f t="shared" si="331"/>
        <v>0.1</v>
      </c>
      <c r="Q1045" s="88">
        <f t="shared" si="331"/>
        <v>0</v>
      </c>
      <c r="R1045" s="158">
        <f t="shared" si="331"/>
        <v>1</v>
      </c>
      <c r="S1045" s="158">
        <f t="shared" si="331"/>
        <v>1</v>
      </c>
    </row>
    <row r="1046" spans="1:19" ht="19.5" customHeight="1">
      <c r="A1046" s="1"/>
      <c r="B1046" s="17"/>
      <c r="C1046" s="20"/>
      <c r="D1046" s="21" t="s">
        <v>14</v>
      </c>
      <c r="E1046" s="76">
        <f t="shared" ref="E1046:S1046" si="332">E1044</f>
        <v>0</v>
      </c>
      <c r="F1046" s="76">
        <f t="shared" si="332"/>
        <v>0</v>
      </c>
      <c r="G1046" s="76">
        <f t="shared" si="332"/>
        <v>0</v>
      </c>
      <c r="H1046" s="76">
        <f t="shared" si="332"/>
        <v>0</v>
      </c>
      <c r="I1046" s="76">
        <f t="shared" si="332"/>
        <v>0</v>
      </c>
      <c r="J1046" s="76">
        <f t="shared" si="332"/>
        <v>0</v>
      </c>
      <c r="K1046" s="76">
        <f t="shared" si="332"/>
        <v>0</v>
      </c>
      <c r="L1046" s="76">
        <f t="shared" si="332"/>
        <v>0</v>
      </c>
      <c r="M1046" s="76">
        <f t="shared" si="332"/>
        <v>0</v>
      </c>
      <c r="N1046" s="76">
        <f t="shared" si="332"/>
        <v>0</v>
      </c>
      <c r="O1046" s="76">
        <f t="shared" si="332"/>
        <v>0</v>
      </c>
      <c r="P1046" s="76">
        <f t="shared" si="332"/>
        <v>0</v>
      </c>
      <c r="Q1046" s="76">
        <f t="shared" si="332"/>
        <v>0</v>
      </c>
      <c r="R1046" s="154">
        <f t="shared" si="332"/>
        <v>0</v>
      </c>
      <c r="S1046" s="154">
        <f t="shared" si="332"/>
        <v>0</v>
      </c>
    </row>
    <row r="1047" spans="1:19" ht="7.5" customHeight="1">
      <c r="B1047" s="24"/>
      <c r="C1047" s="25"/>
      <c r="D1047" s="25"/>
      <c r="E1047" s="91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155"/>
      <c r="S1047" s="164"/>
    </row>
    <row r="1048" spans="1:19" ht="19.5" customHeight="1">
      <c r="A1048" s="1"/>
      <c r="B1048" s="15"/>
      <c r="C1048" s="13" t="s">
        <v>58</v>
      </c>
      <c r="D1048" s="19"/>
      <c r="E1048" s="88">
        <f t="shared" ref="E1048:S1048" si="333">E1045+E1041+E1037</f>
        <v>1.2</v>
      </c>
      <c r="F1048" s="88">
        <f t="shared" si="333"/>
        <v>0.1</v>
      </c>
      <c r="G1048" s="88">
        <f t="shared" si="333"/>
        <v>1.2999999999999998</v>
      </c>
      <c r="H1048" s="88">
        <f t="shared" si="333"/>
        <v>0</v>
      </c>
      <c r="I1048" s="88">
        <f t="shared" si="333"/>
        <v>0</v>
      </c>
      <c r="J1048" s="88">
        <f t="shared" si="333"/>
        <v>0</v>
      </c>
      <c r="K1048" s="88">
        <f t="shared" si="333"/>
        <v>1.2999999999999998</v>
      </c>
      <c r="L1048" s="88">
        <f t="shared" si="333"/>
        <v>9.9</v>
      </c>
      <c r="M1048" s="88">
        <f t="shared" si="333"/>
        <v>9</v>
      </c>
      <c r="N1048" s="88">
        <f t="shared" si="333"/>
        <v>0</v>
      </c>
      <c r="O1048" s="88">
        <f t="shared" si="333"/>
        <v>9</v>
      </c>
      <c r="P1048" s="88">
        <f t="shared" si="333"/>
        <v>9</v>
      </c>
      <c r="Q1048" s="88">
        <f t="shared" si="333"/>
        <v>0</v>
      </c>
      <c r="R1048" s="158">
        <f t="shared" si="333"/>
        <v>6</v>
      </c>
      <c r="S1048" s="158">
        <f t="shared" si="333"/>
        <v>6</v>
      </c>
    </row>
    <row r="1049" spans="1:19" ht="19.5" customHeight="1">
      <c r="A1049" s="1"/>
      <c r="B1049" s="17"/>
      <c r="C1049" s="20"/>
      <c r="D1049" s="21" t="s">
        <v>14</v>
      </c>
      <c r="E1049" s="76">
        <f t="shared" ref="E1049:S1049" si="334">E1046+E1042+E1038</f>
        <v>0.1</v>
      </c>
      <c r="F1049" s="76">
        <f t="shared" si="334"/>
        <v>0</v>
      </c>
      <c r="G1049" s="76">
        <f t="shared" si="334"/>
        <v>0.1</v>
      </c>
      <c r="H1049" s="76">
        <f t="shared" si="334"/>
        <v>0</v>
      </c>
      <c r="I1049" s="76">
        <f t="shared" si="334"/>
        <v>0</v>
      </c>
      <c r="J1049" s="76">
        <f t="shared" si="334"/>
        <v>0</v>
      </c>
      <c r="K1049" s="76">
        <f t="shared" si="334"/>
        <v>0.1</v>
      </c>
      <c r="L1049" s="76">
        <f t="shared" si="334"/>
        <v>2</v>
      </c>
      <c r="M1049" s="76">
        <f t="shared" si="334"/>
        <v>1.8</v>
      </c>
      <c r="N1049" s="76">
        <f t="shared" si="334"/>
        <v>0</v>
      </c>
      <c r="O1049" s="76">
        <f t="shared" si="334"/>
        <v>1.8</v>
      </c>
      <c r="P1049" s="76">
        <f t="shared" si="334"/>
        <v>1.8</v>
      </c>
      <c r="Q1049" s="76">
        <f t="shared" si="334"/>
        <v>0</v>
      </c>
      <c r="R1049" s="154">
        <f t="shared" si="334"/>
        <v>1</v>
      </c>
      <c r="S1049" s="154">
        <f t="shared" si="334"/>
        <v>1</v>
      </c>
    </row>
    <row r="1050" spans="1:19" ht="19.5" customHeight="1">
      <c r="A1050" s="1"/>
      <c r="B1050" s="20"/>
      <c r="C1050" s="26" t="s">
        <v>185</v>
      </c>
      <c r="D1050" s="20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159"/>
      <c r="S1050" s="145" t="s">
        <v>0</v>
      </c>
    </row>
    <row r="1051" spans="1:19" ht="19.5" customHeight="1">
      <c r="A1051" s="1"/>
      <c r="B1051" s="410" t="s">
        <v>72</v>
      </c>
      <c r="C1051" s="411"/>
      <c r="D1051" s="412"/>
      <c r="E1051" s="416" t="s">
        <v>57</v>
      </c>
      <c r="F1051" s="417"/>
      <c r="G1051" s="418"/>
      <c r="H1051" s="416" t="s">
        <v>56</v>
      </c>
      <c r="I1051" s="417"/>
      <c r="J1051" s="418"/>
      <c r="K1051" s="83" t="s">
        <v>1</v>
      </c>
      <c r="L1051" s="83" t="s">
        <v>2</v>
      </c>
      <c r="M1051" s="416" t="s">
        <v>74</v>
      </c>
      <c r="N1051" s="417"/>
      <c r="O1051" s="418"/>
      <c r="P1051" s="416" t="s">
        <v>75</v>
      </c>
      <c r="Q1051" s="418"/>
      <c r="R1051" s="423" t="s">
        <v>65</v>
      </c>
      <c r="S1051" s="424"/>
    </row>
    <row r="1052" spans="1:19" ht="19.5" customHeight="1">
      <c r="A1052" s="3"/>
      <c r="B1052" s="413"/>
      <c r="C1052" s="414"/>
      <c r="D1052" s="415"/>
      <c r="E1052" s="84" t="s">
        <v>4</v>
      </c>
      <c r="F1052" s="84" t="s">
        <v>5</v>
      </c>
      <c r="G1052" s="84" t="s">
        <v>6</v>
      </c>
      <c r="H1052" s="84" t="s">
        <v>7</v>
      </c>
      <c r="I1052" s="84" t="s">
        <v>8</v>
      </c>
      <c r="J1052" s="84" t="s">
        <v>9</v>
      </c>
      <c r="K1052" s="85" t="s">
        <v>3</v>
      </c>
      <c r="L1052" s="86" t="s">
        <v>3</v>
      </c>
      <c r="M1052" s="84" t="s">
        <v>10</v>
      </c>
      <c r="N1052" s="84" t="s">
        <v>11</v>
      </c>
      <c r="O1052" s="84" t="s">
        <v>3</v>
      </c>
      <c r="P1052" s="84" t="s">
        <v>12</v>
      </c>
      <c r="Q1052" s="84" t="s">
        <v>13</v>
      </c>
      <c r="R1052" s="146"/>
      <c r="S1052" s="147" t="s">
        <v>73</v>
      </c>
    </row>
    <row r="1053" spans="1:19" ht="19.5" customHeight="1">
      <c r="A1053" s="3"/>
      <c r="B1053" s="15" t="s">
        <v>44</v>
      </c>
      <c r="C1053" s="24" t="s">
        <v>24</v>
      </c>
      <c r="D1053" s="19"/>
      <c r="E1053" s="100">
        <v>0.2</v>
      </c>
      <c r="F1053" s="101">
        <v>0.1</v>
      </c>
      <c r="G1053" s="100">
        <v>0.30000000000000004</v>
      </c>
      <c r="H1053" s="120"/>
      <c r="I1053" s="119"/>
      <c r="J1053" s="120">
        <v>0</v>
      </c>
      <c r="K1053" s="119">
        <v>0.3</v>
      </c>
      <c r="L1053" s="120">
        <v>0.2</v>
      </c>
      <c r="M1053" s="119">
        <v>0</v>
      </c>
      <c r="N1053" s="120"/>
      <c r="O1053" s="119">
        <v>0</v>
      </c>
      <c r="P1053" s="120"/>
      <c r="Q1053" s="119"/>
      <c r="R1053" s="183">
        <v>2</v>
      </c>
      <c r="S1053" s="184">
        <v>2</v>
      </c>
    </row>
    <row r="1054" spans="1:19" ht="19.5" customHeight="1">
      <c r="A1054" s="1"/>
      <c r="B1054" s="15"/>
      <c r="C1054" s="35" t="s">
        <v>3</v>
      </c>
      <c r="D1054" s="38"/>
      <c r="E1054" s="89">
        <f t="shared" ref="E1054:S1054" si="335">E1053</f>
        <v>0.2</v>
      </c>
      <c r="F1054" s="89">
        <f t="shared" si="335"/>
        <v>0.1</v>
      </c>
      <c r="G1054" s="89">
        <f t="shared" si="335"/>
        <v>0.30000000000000004</v>
      </c>
      <c r="H1054" s="89">
        <f t="shared" si="335"/>
        <v>0</v>
      </c>
      <c r="I1054" s="89">
        <f t="shared" si="335"/>
        <v>0</v>
      </c>
      <c r="J1054" s="89">
        <f t="shared" si="335"/>
        <v>0</v>
      </c>
      <c r="K1054" s="89">
        <f t="shared" si="335"/>
        <v>0.3</v>
      </c>
      <c r="L1054" s="89">
        <f t="shared" si="335"/>
        <v>0.2</v>
      </c>
      <c r="M1054" s="89">
        <f t="shared" si="335"/>
        <v>0</v>
      </c>
      <c r="N1054" s="89">
        <f t="shared" si="335"/>
        <v>0</v>
      </c>
      <c r="O1054" s="89">
        <f t="shared" si="335"/>
        <v>0</v>
      </c>
      <c r="P1054" s="89">
        <f t="shared" si="335"/>
        <v>0</v>
      </c>
      <c r="Q1054" s="89">
        <f t="shared" si="335"/>
        <v>0</v>
      </c>
      <c r="R1054" s="157">
        <f t="shared" si="335"/>
        <v>2</v>
      </c>
      <c r="S1054" s="157">
        <f t="shared" si="335"/>
        <v>2</v>
      </c>
    </row>
    <row r="1055" spans="1:19" ht="19.5" customHeight="1">
      <c r="A1055" s="1"/>
      <c r="B1055" s="22" t="s">
        <v>49</v>
      </c>
      <c r="C1055" s="24" t="s">
        <v>50</v>
      </c>
      <c r="D1055" s="19"/>
      <c r="E1055" s="106">
        <v>5</v>
      </c>
      <c r="F1055" s="106"/>
      <c r="G1055" s="90">
        <v>5</v>
      </c>
      <c r="H1055" s="106"/>
      <c r="I1055" s="106"/>
      <c r="J1055" s="90">
        <v>0</v>
      </c>
      <c r="K1055" s="90">
        <v>5</v>
      </c>
      <c r="L1055" s="106">
        <v>0.1</v>
      </c>
      <c r="M1055" s="106">
        <v>0.1</v>
      </c>
      <c r="N1055" s="106"/>
      <c r="O1055" s="90">
        <v>0.1</v>
      </c>
      <c r="P1055" s="106">
        <v>0.1</v>
      </c>
      <c r="Q1055" s="106"/>
      <c r="R1055" s="160">
        <v>5</v>
      </c>
      <c r="S1055" s="160">
        <v>5</v>
      </c>
    </row>
    <row r="1056" spans="1:19" ht="19.5" customHeight="1">
      <c r="A1056" s="1"/>
      <c r="B1056" s="23"/>
      <c r="C1056" s="24" t="s">
        <v>32</v>
      </c>
      <c r="D1056" s="19"/>
      <c r="E1056" s="106">
        <v>0.2</v>
      </c>
      <c r="F1056" s="106"/>
      <c r="G1056" s="90">
        <v>0.2</v>
      </c>
      <c r="H1056" s="106"/>
      <c r="I1056" s="106"/>
      <c r="J1056" s="90">
        <v>0</v>
      </c>
      <c r="K1056" s="90">
        <v>0.2</v>
      </c>
      <c r="L1056" s="106">
        <v>0.9</v>
      </c>
      <c r="M1056" s="106">
        <v>0.9</v>
      </c>
      <c r="N1056" s="106"/>
      <c r="O1056" s="90">
        <v>0.9</v>
      </c>
      <c r="P1056" s="106">
        <v>0.9</v>
      </c>
      <c r="Q1056" s="106"/>
      <c r="R1056" s="160">
        <v>1</v>
      </c>
      <c r="S1056" s="160">
        <v>1</v>
      </c>
    </row>
    <row r="1057" spans="1:19" ht="19.5" customHeight="1">
      <c r="A1057" s="1"/>
      <c r="B1057" s="17"/>
      <c r="C1057" s="51" t="s">
        <v>3</v>
      </c>
      <c r="D1057" s="34"/>
      <c r="E1057" s="89">
        <f t="shared" ref="E1057:S1057" si="336">E1055+E1056</f>
        <v>5.2</v>
      </c>
      <c r="F1057" s="89">
        <f t="shared" si="336"/>
        <v>0</v>
      </c>
      <c r="G1057" s="89">
        <f t="shared" si="336"/>
        <v>5.2</v>
      </c>
      <c r="H1057" s="89">
        <f t="shared" si="336"/>
        <v>0</v>
      </c>
      <c r="I1057" s="89">
        <f t="shared" si="336"/>
        <v>0</v>
      </c>
      <c r="J1057" s="89">
        <f t="shared" si="336"/>
        <v>0</v>
      </c>
      <c r="K1057" s="89">
        <f t="shared" si="336"/>
        <v>5.2</v>
      </c>
      <c r="L1057" s="89">
        <f t="shared" si="336"/>
        <v>1</v>
      </c>
      <c r="M1057" s="89">
        <f t="shared" si="336"/>
        <v>1</v>
      </c>
      <c r="N1057" s="89">
        <f t="shared" si="336"/>
        <v>0</v>
      </c>
      <c r="O1057" s="89">
        <f t="shared" si="336"/>
        <v>1</v>
      </c>
      <c r="P1057" s="89">
        <f t="shared" si="336"/>
        <v>1</v>
      </c>
      <c r="Q1057" s="89">
        <f t="shared" si="336"/>
        <v>0</v>
      </c>
      <c r="R1057" s="157">
        <f t="shared" si="336"/>
        <v>6</v>
      </c>
      <c r="S1057" s="157">
        <f t="shared" si="336"/>
        <v>6</v>
      </c>
    </row>
    <row r="1058" spans="1:19" ht="8.25" customHeight="1">
      <c r="A1058" s="1"/>
      <c r="B1058" s="24"/>
      <c r="C1058" s="25"/>
      <c r="D1058" s="25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155"/>
      <c r="S1058" s="164"/>
    </row>
    <row r="1059" spans="1:19" ht="19.5" customHeight="1">
      <c r="A1059" s="1"/>
      <c r="B1059" s="24"/>
      <c r="C1059" s="25" t="s">
        <v>58</v>
      </c>
      <c r="D1059" s="19"/>
      <c r="E1059" s="90">
        <f t="shared" ref="E1059:S1059" si="337">E1057+E1054</f>
        <v>5.4</v>
      </c>
      <c r="F1059" s="90">
        <f t="shared" si="337"/>
        <v>0.1</v>
      </c>
      <c r="G1059" s="90">
        <f t="shared" si="337"/>
        <v>5.5</v>
      </c>
      <c r="H1059" s="90">
        <f t="shared" si="337"/>
        <v>0</v>
      </c>
      <c r="I1059" s="90">
        <f t="shared" si="337"/>
        <v>0</v>
      </c>
      <c r="J1059" s="90">
        <f t="shared" si="337"/>
        <v>0</v>
      </c>
      <c r="K1059" s="90">
        <f t="shared" si="337"/>
        <v>5.5</v>
      </c>
      <c r="L1059" s="90">
        <f t="shared" si="337"/>
        <v>1.2</v>
      </c>
      <c r="M1059" s="90">
        <f t="shared" si="337"/>
        <v>1</v>
      </c>
      <c r="N1059" s="90">
        <f t="shared" si="337"/>
        <v>0</v>
      </c>
      <c r="O1059" s="90">
        <f t="shared" si="337"/>
        <v>1</v>
      </c>
      <c r="P1059" s="90">
        <f t="shared" si="337"/>
        <v>1</v>
      </c>
      <c r="Q1059" s="90">
        <f t="shared" si="337"/>
        <v>0</v>
      </c>
      <c r="R1059" s="156">
        <f t="shared" si="337"/>
        <v>8</v>
      </c>
      <c r="S1059" s="156">
        <f t="shared" si="337"/>
        <v>8</v>
      </c>
    </row>
    <row r="1060" spans="1:19" ht="19.5" customHeight="1">
      <c r="A1060" s="1"/>
      <c r="B1060" s="20"/>
      <c r="C1060" s="26" t="s">
        <v>186</v>
      </c>
      <c r="D1060" s="20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159"/>
      <c r="S1060" s="145" t="s">
        <v>0</v>
      </c>
    </row>
    <row r="1061" spans="1:19" ht="19.5" customHeight="1">
      <c r="A1061" s="1"/>
      <c r="B1061" s="410" t="s">
        <v>72</v>
      </c>
      <c r="C1061" s="411"/>
      <c r="D1061" s="412"/>
      <c r="E1061" s="416" t="s">
        <v>57</v>
      </c>
      <c r="F1061" s="417"/>
      <c r="G1061" s="418"/>
      <c r="H1061" s="416" t="s">
        <v>56</v>
      </c>
      <c r="I1061" s="417"/>
      <c r="J1061" s="418"/>
      <c r="K1061" s="83" t="s">
        <v>1</v>
      </c>
      <c r="L1061" s="83" t="s">
        <v>2</v>
      </c>
      <c r="M1061" s="416" t="s">
        <v>74</v>
      </c>
      <c r="N1061" s="417"/>
      <c r="O1061" s="418"/>
      <c r="P1061" s="416" t="s">
        <v>75</v>
      </c>
      <c r="Q1061" s="418"/>
      <c r="R1061" s="423" t="s">
        <v>65</v>
      </c>
      <c r="S1061" s="424"/>
    </row>
    <row r="1062" spans="1:19" ht="19.5" customHeight="1">
      <c r="A1062" s="1"/>
      <c r="B1062" s="413"/>
      <c r="C1062" s="414"/>
      <c r="D1062" s="415"/>
      <c r="E1062" s="84" t="s">
        <v>4</v>
      </c>
      <c r="F1062" s="84" t="s">
        <v>5</v>
      </c>
      <c r="G1062" s="84" t="s">
        <v>6</v>
      </c>
      <c r="H1062" s="84" t="s">
        <v>7</v>
      </c>
      <c r="I1062" s="84" t="s">
        <v>8</v>
      </c>
      <c r="J1062" s="84" t="s">
        <v>9</v>
      </c>
      <c r="K1062" s="85" t="s">
        <v>3</v>
      </c>
      <c r="L1062" s="86" t="s">
        <v>3</v>
      </c>
      <c r="M1062" s="84" t="s">
        <v>10</v>
      </c>
      <c r="N1062" s="84" t="s">
        <v>11</v>
      </c>
      <c r="O1062" s="84" t="s">
        <v>3</v>
      </c>
      <c r="P1062" s="84" t="s">
        <v>12</v>
      </c>
      <c r="Q1062" s="84" t="s">
        <v>13</v>
      </c>
      <c r="R1062" s="146"/>
      <c r="S1062" s="147" t="s">
        <v>73</v>
      </c>
    </row>
    <row r="1063" spans="1:19" ht="19.5" customHeight="1">
      <c r="A1063" s="1"/>
      <c r="B1063" s="15" t="s">
        <v>49</v>
      </c>
      <c r="C1063" s="24" t="s">
        <v>50</v>
      </c>
      <c r="D1063" s="19"/>
      <c r="E1063" s="340">
        <v>0.1</v>
      </c>
      <c r="F1063" s="245"/>
      <c r="G1063" s="340">
        <f t="shared" ref="G1063" si="338">E1063+F1063</f>
        <v>0.1</v>
      </c>
      <c r="H1063" s="245"/>
      <c r="I1063" s="340"/>
      <c r="J1063" s="245">
        <f t="shared" ref="J1063" si="339">H1063+I1063</f>
        <v>0</v>
      </c>
      <c r="K1063" s="340">
        <f t="shared" ref="K1063" si="340">G1063+J1063</f>
        <v>0.1</v>
      </c>
      <c r="L1063" s="245">
        <v>0.3</v>
      </c>
      <c r="M1063" s="340">
        <v>0.3</v>
      </c>
      <c r="N1063" s="245"/>
      <c r="O1063" s="340">
        <f t="shared" ref="O1063" si="341">M1063+N1063</f>
        <v>0.3</v>
      </c>
      <c r="P1063" s="245">
        <v>0.3</v>
      </c>
      <c r="Q1063" s="340"/>
      <c r="R1063" s="340">
        <v>1</v>
      </c>
      <c r="S1063" s="341">
        <v>1</v>
      </c>
    </row>
    <row r="1064" spans="1:19" ht="19.5" customHeight="1">
      <c r="A1064" s="1"/>
      <c r="B1064" s="17"/>
      <c r="C1064" s="51" t="s">
        <v>3</v>
      </c>
      <c r="D1064" s="38"/>
      <c r="E1064" s="255">
        <f>SUM(E1063)</f>
        <v>0.1</v>
      </c>
      <c r="F1064" s="255">
        <f t="shared" ref="F1064:S1064" si="342">SUM(F1063)</f>
        <v>0</v>
      </c>
      <c r="G1064" s="255">
        <f t="shared" si="342"/>
        <v>0.1</v>
      </c>
      <c r="H1064" s="255">
        <f t="shared" si="342"/>
        <v>0</v>
      </c>
      <c r="I1064" s="255">
        <f t="shared" si="342"/>
        <v>0</v>
      </c>
      <c r="J1064" s="255">
        <f t="shared" si="342"/>
        <v>0</v>
      </c>
      <c r="K1064" s="255">
        <f t="shared" si="342"/>
        <v>0.1</v>
      </c>
      <c r="L1064" s="255">
        <f t="shared" si="342"/>
        <v>0.3</v>
      </c>
      <c r="M1064" s="255">
        <f t="shared" si="342"/>
        <v>0.3</v>
      </c>
      <c r="N1064" s="255">
        <f t="shared" si="342"/>
        <v>0</v>
      </c>
      <c r="O1064" s="255">
        <f t="shared" si="342"/>
        <v>0.3</v>
      </c>
      <c r="P1064" s="255">
        <f t="shared" si="342"/>
        <v>0.3</v>
      </c>
      <c r="Q1064" s="255">
        <f t="shared" si="342"/>
        <v>0</v>
      </c>
      <c r="R1064" s="255">
        <f t="shared" si="342"/>
        <v>1</v>
      </c>
      <c r="S1064" s="255">
        <f t="shared" si="342"/>
        <v>1</v>
      </c>
    </row>
    <row r="1065" spans="1:19" ht="8.25" customHeight="1">
      <c r="A1065" s="1"/>
      <c r="B1065" s="66"/>
      <c r="C1065" s="66"/>
      <c r="D1065" s="58"/>
      <c r="E1065" s="139"/>
      <c r="F1065" s="139"/>
      <c r="G1065" s="139"/>
      <c r="H1065" s="139"/>
      <c r="I1065" s="139"/>
      <c r="J1065" s="139"/>
      <c r="K1065" s="139"/>
      <c r="L1065" s="139"/>
      <c r="M1065" s="139"/>
      <c r="N1065" s="139"/>
      <c r="O1065" s="139"/>
      <c r="P1065" s="139"/>
      <c r="Q1065" s="139"/>
      <c r="R1065" s="206"/>
      <c r="S1065" s="206"/>
    </row>
    <row r="1066" spans="1:19" ht="19.5" customHeight="1">
      <c r="A1066" s="1"/>
      <c r="B1066" s="24"/>
      <c r="C1066" s="25" t="s">
        <v>58</v>
      </c>
      <c r="D1066" s="19"/>
      <c r="E1066" s="90">
        <f>E1064</f>
        <v>0.1</v>
      </c>
      <c r="F1066" s="90">
        <f t="shared" ref="F1066:S1066" si="343">F1064</f>
        <v>0</v>
      </c>
      <c r="G1066" s="90">
        <f t="shared" si="343"/>
        <v>0.1</v>
      </c>
      <c r="H1066" s="90">
        <f t="shared" si="343"/>
        <v>0</v>
      </c>
      <c r="I1066" s="90">
        <f t="shared" si="343"/>
        <v>0</v>
      </c>
      <c r="J1066" s="90">
        <f t="shared" si="343"/>
        <v>0</v>
      </c>
      <c r="K1066" s="90">
        <f t="shared" si="343"/>
        <v>0.1</v>
      </c>
      <c r="L1066" s="90">
        <f t="shared" si="343"/>
        <v>0.3</v>
      </c>
      <c r="M1066" s="90">
        <f t="shared" si="343"/>
        <v>0.3</v>
      </c>
      <c r="N1066" s="90">
        <f t="shared" si="343"/>
        <v>0</v>
      </c>
      <c r="O1066" s="90">
        <f t="shared" si="343"/>
        <v>0.3</v>
      </c>
      <c r="P1066" s="90">
        <f t="shared" si="343"/>
        <v>0.3</v>
      </c>
      <c r="Q1066" s="90">
        <f t="shared" si="343"/>
        <v>0</v>
      </c>
      <c r="R1066" s="156">
        <f t="shared" si="343"/>
        <v>1</v>
      </c>
      <c r="S1066" s="156">
        <f t="shared" si="343"/>
        <v>1</v>
      </c>
    </row>
    <row r="1067" spans="1:19" ht="19.5" customHeight="1">
      <c r="A1067" s="1"/>
      <c r="B1067" s="28"/>
      <c r="C1067" s="28"/>
      <c r="D1067" s="28"/>
      <c r="E1067" s="140"/>
      <c r="F1067" s="140"/>
      <c r="G1067" s="140"/>
      <c r="H1067" s="140"/>
      <c r="I1067" s="140"/>
      <c r="J1067" s="140"/>
      <c r="K1067" s="140"/>
      <c r="L1067" s="140"/>
      <c r="M1067" s="140"/>
      <c r="N1067" s="140"/>
      <c r="O1067" s="140"/>
      <c r="P1067" s="140"/>
      <c r="Q1067" s="140"/>
      <c r="R1067" s="207"/>
      <c r="S1067" s="207"/>
    </row>
    <row r="1068" spans="1:19" ht="19.5" customHeight="1">
      <c r="A1068" s="1"/>
      <c r="B1068" s="20"/>
      <c r="C1068" s="26" t="s">
        <v>187</v>
      </c>
      <c r="D1068" s="20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92"/>
      <c r="P1068" s="92"/>
      <c r="Q1068" s="92"/>
      <c r="R1068" s="159"/>
      <c r="S1068" s="145" t="s">
        <v>0</v>
      </c>
    </row>
    <row r="1069" spans="1:19" ht="19.5" customHeight="1">
      <c r="A1069" s="1"/>
      <c r="B1069" s="410" t="s">
        <v>72</v>
      </c>
      <c r="C1069" s="411"/>
      <c r="D1069" s="412"/>
      <c r="E1069" s="416" t="s">
        <v>57</v>
      </c>
      <c r="F1069" s="417"/>
      <c r="G1069" s="418"/>
      <c r="H1069" s="416" t="s">
        <v>56</v>
      </c>
      <c r="I1069" s="417"/>
      <c r="J1069" s="418"/>
      <c r="K1069" s="83" t="s">
        <v>1</v>
      </c>
      <c r="L1069" s="83" t="s">
        <v>2</v>
      </c>
      <c r="M1069" s="416" t="s">
        <v>74</v>
      </c>
      <c r="N1069" s="417"/>
      <c r="O1069" s="418"/>
      <c r="P1069" s="416" t="s">
        <v>75</v>
      </c>
      <c r="Q1069" s="418"/>
      <c r="R1069" s="423" t="s">
        <v>65</v>
      </c>
      <c r="S1069" s="424"/>
    </row>
    <row r="1070" spans="1:19" ht="19.5" customHeight="1">
      <c r="A1070" s="1"/>
      <c r="B1070" s="413"/>
      <c r="C1070" s="414"/>
      <c r="D1070" s="415"/>
      <c r="E1070" s="84" t="s">
        <v>4</v>
      </c>
      <c r="F1070" s="84" t="s">
        <v>5</v>
      </c>
      <c r="G1070" s="84" t="s">
        <v>6</v>
      </c>
      <c r="H1070" s="84" t="s">
        <v>7</v>
      </c>
      <c r="I1070" s="84" t="s">
        <v>8</v>
      </c>
      <c r="J1070" s="84" t="s">
        <v>9</v>
      </c>
      <c r="K1070" s="85" t="s">
        <v>3</v>
      </c>
      <c r="L1070" s="86" t="s">
        <v>3</v>
      </c>
      <c r="M1070" s="84" t="s">
        <v>10</v>
      </c>
      <c r="N1070" s="84" t="s">
        <v>11</v>
      </c>
      <c r="O1070" s="84" t="s">
        <v>3</v>
      </c>
      <c r="P1070" s="84" t="s">
        <v>12</v>
      </c>
      <c r="Q1070" s="84" t="s">
        <v>13</v>
      </c>
      <c r="R1070" s="146"/>
      <c r="S1070" s="147" t="s">
        <v>73</v>
      </c>
    </row>
    <row r="1071" spans="1:19" ht="19.5" customHeight="1">
      <c r="A1071" s="1"/>
      <c r="B1071" s="15" t="s">
        <v>42</v>
      </c>
      <c r="C1071" s="29" t="s">
        <v>18</v>
      </c>
      <c r="D1071" s="19"/>
      <c r="E1071" s="90">
        <v>1.1000000000000001</v>
      </c>
      <c r="F1071" s="90">
        <v>0</v>
      </c>
      <c r="G1071" s="90">
        <v>1.1000000000000001</v>
      </c>
      <c r="H1071" s="90">
        <v>0</v>
      </c>
      <c r="I1071" s="90">
        <v>0</v>
      </c>
      <c r="J1071" s="90">
        <v>0</v>
      </c>
      <c r="K1071" s="90">
        <v>1.1000000000000001</v>
      </c>
      <c r="L1071" s="90">
        <v>7.8</v>
      </c>
      <c r="M1071" s="90">
        <v>7</v>
      </c>
      <c r="N1071" s="90">
        <v>0</v>
      </c>
      <c r="O1071" s="90">
        <v>7</v>
      </c>
      <c r="P1071" s="90">
        <v>7</v>
      </c>
      <c r="Q1071" s="90">
        <v>0</v>
      </c>
      <c r="R1071" s="164">
        <v>7</v>
      </c>
      <c r="S1071" s="156">
        <v>7</v>
      </c>
    </row>
    <row r="1072" spans="1:19" ht="19.5" customHeight="1">
      <c r="A1072" s="1"/>
      <c r="B1072" s="15"/>
      <c r="C1072" s="36"/>
      <c r="D1072" s="18" t="s">
        <v>54</v>
      </c>
      <c r="E1072" s="138">
        <v>0.2</v>
      </c>
      <c r="F1072" s="138">
        <v>0</v>
      </c>
      <c r="G1072" s="138">
        <v>0.2</v>
      </c>
      <c r="H1072" s="138">
        <v>0</v>
      </c>
      <c r="I1072" s="138">
        <v>0</v>
      </c>
      <c r="J1072" s="138">
        <v>0</v>
      </c>
      <c r="K1072" s="89">
        <v>0.2</v>
      </c>
      <c r="L1072" s="138">
        <v>1.7</v>
      </c>
      <c r="M1072" s="138">
        <v>1.5</v>
      </c>
      <c r="N1072" s="138">
        <v>0</v>
      </c>
      <c r="O1072" s="138">
        <v>1.5</v>
      </c>
      <c r="P1072" s="138">
        <v>1.5</v>
      </c>
      <c r="Q1072" s="138">
        <v>0</v>
      </c>
      <c r="R1072" s="208">
        <v>2</v>
      </c>
      <c r="S1072" s="208">
        <v>2</v>
      </c>
    </row>
    <row r="1073" spans="1:19" ht="19.5" customHeight="1">
      <c r="A1073" s="1"/>
      <c r="B1073" s="15"/>
      <c r="C1073" s="13" t="s">
        <v>3</v>
      </c>
      <c r="D1073" s="27"/>
      <c r="E1073" s="108">
        <f t="shared" ref="E1073:S1073" si="344">E1071</f>
        <v>1.1000000000000001</v>
      </c>
      <c r="F1073" s="108">
        <f t="shared" si="344"/>
        <v>0</v>
      </c>
      <c r="G1073" s="108">
        <f t="shared" si="344"/>
        <v>1.1000000000000001</v>
      </c>
      <c r="H1073" s="108">
        <f t="shared" si="344"/>
        <v>0</v>
      </c>
      <c r="I1073" s="108">
        <f t="shared" si="344"/>
        <v>0</v>
      </c>
      <c r="J1073" s="108">
        <f t="shared" si="344"/>
        <v>0</v>
      </c>
      <c r="K1073" s="108">
        <f t="shared" si="344"/>
        <v>1.1000000000000001</v>
      </c>
      <c r="L1073" s="108">
        <f t="shared" si="344"/>
        <v>7.8</v>
      </c>
      <c r="M1073" s="108">
        <f t="shared" si="344"/>
        <v>7</v>
      </c>
      <c r="N1073" s="108">
        <f t="shared" si="344"/>
        <v>0</v>
      </c>
      <c r="O1073" s="108">
        <f t="shared" si="344"/>
        <v>7</v>
      </c>
      <c r="P1073" s="108">
        <f t="shared" si="344"/>
        <v>7</v>
      </c>
      <c r="Q1073" s="108">
        <f t="shared" si="344"/>
        <v>0</v>
      </c>
      <c r="R1073" s="166">
        <f t="shared" si="344"/>
        <v>7</v>
      </c>
      <c r="S1073" s="166">
        <f t="shared" si="344"/>
        <v>7</v>
      </c>
    </row>
    <row r="1074" spans="1:19" ht="19.5" customHeight="1">
      <c r="A1074" s="1"/>
      <c r="B1074" s="17"/>
      <c r="C1074" s="13"/>
      <c r="D1074" s="21" t="s">
        <v>54</v>
      </c>
      <c r="E1074" s="116">
        <f t="shared" ref="E1074:S1074" si="345">E1072</f>
        <v>0.2</v>
      </c>
      <c r="F1074" s="116">
        <f t="shared" si="345"/>
        <v>0</v>
      </c>
      <c r="G1074" s="116">
        <f t="shared" si="345"/>
        <v>0.2</v>
      </c>
      <c r="H1074" s="116">
        <f t="shared" si="345"/>
        <v>0</v>
      </c>
      <c r="I1074" s="116">
        <f t="shared" si="345"/>
        <v>0</v>
      </c>
      <c r="J1074" s="116">
        <f t="shared" si="345"/>
        <v>0</v>
      </c>
      <c r="K1074" s="116">
        <f t="shared" si="345"/>
        <v>0.2</v>
      </c>
      <c r="L1074" s="116">
        <f t="shared" si="345"/>
        <v>1.7</v>
      </c>
      <c r="M1074" s="116">
        <f t="shared" si="345"/>
        <v>1.5</v>
      </c>
      <c r="N1074" s="116">
        <f t="shared" si="345"/>
        <v>0</v>
      </c>
      <c r="O1074" s="116">
        <f t="shared" si="345"/>
        <v>1.5</v>
      </c>
      <c r="P1074" s="116">
        <f t="shared" si="345"/>
        <v>1.5</v>
      </c>
      <c r="Q1074" s="116">
        <f t="shared" si="345"/>
        <v>0</v>
      </c>
      <c r="R1074" s="173">
        <f t="shared" si="345"/>
        <v>2</v>
      </c>
      <c r="S1074" s="173">
        <f t="shared" si="345"/>
        <v>2</v>
      </c>
    </row>
    <row r="1075" spans="1:19" ht="19.5" customHeight="1">
      <c r="A1075" s="1"/>
      <c r="B1075" s="15" t="s">
        <v>44</v>
      </c>
      <c r="C1075" s="29" t="s">
        <v>23</v>
      </c>
      <c r="D1075" s="19"/>
      <c r="E1075" s="106">
        <v>2.7</v>
      </c>
      <c r="F1075" s="106"/>
      <c r="G1075" s="90">
        <v>2.7</v>
      </c>
      <c r="H1075" s="106"/>
      <c r="I1075" s="106"/>
      <c r="J1075" s="90">
        <v>0</v>
      </c>
      <c r="K1075" s="90">
        <v>2.7</v>
      </c>
      <c r="L1075" s="106">
        <v>4.0999999999999996</v>
      </c>
      <c r="M1075" s="106">
        <v>4.0999999999999996</v>
      </c>
      <c r="N1075" s="106"/>
      <c r="O1075" s="90">
        <v>4.0999999999999996</v>
      </c>
      <c r="P1075" s="106">
        <v>2.2000000000000002</v>
      </c>
      <c r="Q1075" s="106">
        <v>1.9</v>
      </c>
      <c r="R1075" s="394">
        <v>5</v>
      </c>
      <c r="S1075" s="394">
        <v>5</v>
      </c>
    </row>
    <row r="1076" spans="1:19" ht="19.5" customHeight="1">
      <c r="A1076" s="1"/>
      <c r="B1076" s="15"/>
      <c r="C1076" s="36"/>
      <c r="D1076" s="18" t="s">
        <v>54</v>
      </c>
      <c r="E1076" s="235"/>
      <c r="F1076" s="235"/>
      <c r="G1076" s="235"/>
      <c r="H1076" s="235"/>
      <c r="I1076" s="235"/>
      <c r="J1076" s="235"/>
      <c r="K1076" s="235"/>
      <c r="L1076" s="235"/>
      <c r="M1076" s="235"/>
      <c r="N1076" s="235"/>
      <c r="O1076" s="235"/>
      <c r="P1076" s="235"/>
      <c r="Q1076" s="235"/>
      <c r="R1076" s="236"/>
      <c r="S1076" s="236"/>
    </row>
    <row r="1077" spans="1:19" ht="19.5" customHeight="1">
      <c r="A1077" s="1"/>
      <c r="B1077" s="15"/>
      <c r="C1077" s="29" t="s">
        <v>24</v>
      </c>
      <c r="D1077" s="19"/>
      <c r="E1077" s="106">
        <v>0.3</v>
      </c>
      <c r="F1077" s="106">
        <v>0</v>
      </c>
      <c r="G1077" s="90">
        <v>0.3</v>
      </c>
      <c r="H1077" s="106"/>
      <c r="I1077" s="106"/>
      <c r="J1077" s="90">
        <v>0</v>
      </c>
      <c r="K1077" s="90">
        <v>0.3</v>
      </c>
      <c r="L1077" s="106">
        <v>0.3</v>
      </c>
      <c r="M1077" s="106">
        <v>0.15</v>
      </c>
      <c r="N1077" s="106"/>
      <c r="O1077" s="90">
        <v>0.15</v>
      </c>
      <c r="P1077" s="106">
        <v>0.14000000000000001</v>
      </c>
      <c r="Q1077" s="106">
        <v>0.01</v>
      </c>
      <c r="R1077" s="160">
        <v>2</v>
      </c>
      <c r="S1077" s="160">
        <v>2</v>
      </c>
    </row>
    <row r="1078" spans="1:19" ht="19.5" customHeight="1">
      <c r="A1078" s="1"/>
      <c r="B1078" s="15"/>
      <c r="C1078" s="36"/>
      <c r="D1078" s="34" t="s">
        <v>54</v>
      </c>
      <c r="E1078" s="235"/>
      <c r="F1078" s="235"/>
      <c r="G1078" s="235"/>
      <c r="H1078" s="235"/>
      <c r="I1078" s="235"/>
      <c r="J1078" s="235"/>
      <c r="K1078" s="211"/>
      <c r="L1078" s="235"/>
      <c r="M1078" s="235"/>
      <c r="N1078" s="235"/>
      <c r="O1078" s="235"/>
      <c r="P1078" s="235"/>
      <c r="Q1078" s="235"/>
      <c r="R1078" s="236"/>
      <c r="S1078" s="236"/>
    </row>
    <row r="1079" spans="1:19" ht="19.5" customHeight="1">
      <c r="A1079" s="1"/>
      <c r="B1079" s="15"/>
      <c r="C1079" s="13" t="s">
        <v>3</v>
      </c>
      <c r="D1079" s="27"/>
      <c r="E1079" s="108">
        <f t="shared" ref="E1079:S1079" si="346">E1075+E1077</f>
        <v>3</v>
      </c>
      <c r="F1079" s="108">
        <f t="shared" si="346"/>
        <v>0</v>
      </c>
      <c r="G1079" s="108">
        <f t="shared" si="346"/>
        <v>3</v>
      </c>
      <c r="H1079" s="108">
        <f t="shared" si="346"/>
        <v>0</v>
      </c>
      <c r="I1079" s="108">
        <f t="shared" si="346"/>
        <v>0</v>
      </c>
      <c r="J1079" s="108">
        <f t="shared" si="346"/>
        <v>0</v>
      </c>
      <c r="K1079" s="108">
        <f t="shared" si="346"/>
        <v>3</v>
      </c>
      <c r="L1079" s="108">
        <f t="shared" si="346"/>
        <v>4.3999999999999995</v>
      </c>
      <c r="M1079" s="108">
        <f t="shared" si="346"/>
        <v>4.25</v>
      </c>
      <c r="N1079" s="108">
        <f t="shared" si="346"/>
        <v>0</v>
      </c>
      <c r="O1079" s="108">
        <f t="shared" si="346"/>
        <v>4.25</v>
      </c>
      <c r="P1079" s="108">
        <f t="shared" si="346"/>
        <v>2.3400000000000003</v>
      </c>
      <c r="Q1079" s="108">
        <f t="shared" si="346"/>
        <v>1.91</v>
      </c>
      <c r="R1079" s="166">
        <f t="shared" si="346"/>
        <v>7</v>
      </c>
      <c r="S1079" s="166">
        <f t="shared" si="346"/>
        <v>7</v>
      </c>
    </row>
    <row r="1080" spans="1:19" ht="19.5" customHeight="1">
      <c r="A1080" s="1"/>
      <c r="B1080" s="17"/>
      <c r="C1080" s="13"/>
      <c r="D1080" s="21" t="s">
        <v>54</v>
      </c>
      <c r="E1080" s="116">
        <f t="shared" ref="E1080:S1080" si="347">E1076+E1078</f>
        <v>0</v>
      </c>
      <c r="F1080" s="116">
        <f t="shared" si="347"/>
        <v>0</v>
      </c>
      <c r="G1080" s="116">
        <f t="shared" si="347"/>
        <v>0</v>
      </c>
      <c r="H1080" s="116">
        <f t="shared" si="347"/>
        <v>0</v>
      </c>
      <c r="I1080" s="116">
        <f t="shared" si="347"/>
        <v>0</v>
      </c>
      <c r="J1080" s="116">
        <f t="shared" si="347"/>
        <v>0</v>
      </c>
      <c r="K1080" s="116">
        <f t="shared" si="347"/>
        <v>0</v>
      </c>
      <c r="L1080" s="116">
        <f t="shared" si="347"/>
        <v>0</v>
      </c>
      <c r="M1080" s="116">
        <f t="shared" si="347"/>
        <v>0</v>
      </c>
      <c r="N1080" s="116">
        <f t="shared" si="347"/>
        <v>0</v>
      </c>
      <c r="O1080" s="116">
        <f t="shared" si="347"/>
        <v>0</v>
      </c>
      <c r="P1080" s="116">
        <f t="shared" si="347"/>
        <v>0</v>
      </c>
      <c r="Q1080" s="116">
        <f t="shared" si="347"/>
        <v>0</v>
      </c>
      <c r="R1080" s="173">
        <f t="shared" si="347"/>
        <v>0</v>
      </c>
      <c r="S1080" s="173">
        <f t="shared" si="347"/>
        <v>0</v>
      </c>
    </row>
    <row r="1081" spans="1:19" ht="19.5" customHeight="1">
      <c r="A1081" s="1"/>
      <c r="B1081" s="29" t="s">
        <v>46</v>
      </c>
      <c r="C1081" s="29" t="s">
        <v>28</v>
      </c>
      <c r="D1081" s="19"/>
      <c r="E1081" s="90">
        <v>1.1000000000000001</v>
      </c>
      <c r="F1081" s="90">
        <v>0</v>
      </c>
      <c r="G1081" s="90">
        <v>1.1000000000000001</v>
      </c>
      <c r="H1081" s="90">
        <v>0</v>
      </c>
      <c r="I1081" s="90">
        <v>0</v>
      </c>
      <c r="J1081" s="90">
        <v>0</v>
      </c>
      <c r="K1081" s="90">
        <v>1.1000000000000001</v>
      </c>
      <c r="L1081" s="90">
        <v>4</v>
      </c>
      <c r="M1081" s="90">
        <v>4</v>
      </c>
      <c r="N1081" s="90">
        <v>0</v>
      </c>
      <c r="O1081" s="90">
        <v>4</v>
      </c>
      <c r="P1081" s="90">
        <v>1.6</v>
      </c>
      <c r="Q1081" s="90">
        <v>2.4</v>
      </c>
      <c r="R1081" s="164">
        <v>2</v>
      </c>
      <c r="S1081" s="156">
        <v>2</v>
      </c>
    </row>
    <row r="1082" spans="1:19" ht="19.5" customHeight="1">
      <c r="A1082" s="1"/>
      <c r="B1082" s="15"/>
      <c r="C1082" s="17"/>
      <c r="D1082" s="18" t="s">
        <v>54</v>
      </c>
      <c r="E1082" s="235"/>
      <c r="F1082" s="235"/>
      <c r="G1082" s="235"/>
      <c r="H1082" s="235"/>
      <c r="I1082" s="235"/>
      <c r="J1082" s="235"/>
      <c r="K1082" s="235"/>
      <c r="L1082" s="235"/>
      <c r="M1082" s="235"/>
      <c r="N1082" s="235"/>
      <c r="O1082" s="235"/>
      <c r="P1082" s="235"/>
      <c r="Q1082" s="235"/>
      <c r="R1082" s="236"/>
      <c r="S1082" s="236"/>
    </row>
    <row r="1083" spans="1:19" ht="19.5" customHeight="1">
      <c r="A1083" s="1"/>
      <c r="B1083" s="15"/>
      <c r="C1083" s="29" t="s">
        <v>47</v>
      </c>
      <c r="D1083" s="27"/>
      <c r="E1083" s="106"/>
      <c r="F1083" s="106"/>
      <c r="G1083" s="90">
        <v>0</v>
      </c>
      <c r="H1083" s="106"/>
      <c r="I1083" s="106"/>
      <c r="J1083" s="90">
        <v>0</v>
      </c>
      <c r="K1083" s="90">
        <v>0</v>
      </c>
      <c r="L1083" s="106"/>
      <c r="M1083" s="106"/>
      <c r="N1083" s="106"/>
      <c r="O1083" s="90">
        <v>0</v>
      </c>
      <c r="P1083" s="106"/>
      <c r="Q1083" s="106"/>
      <c r="R1083" s="160"/>
      <c r="S1083" s="160"/>
    </row>
    <row r="1084" spans="1:19" ht="18.75" customHeight="1">
      <c r="A1084" s="1"/>
      <c r="B1084" s="15"/>
      <c r="C1084" s="36"/>
      <c r="D1084" s="18" t="s">
        <v>54</v>
      </c>
      <c r="E1084" s="138"/>
      <c r="F1084" s="138"/>
      <c r="G1084" s="138">
        <v>0</v>
      </c>
      <c r="H1084" s="138"/>
      <c r="I1084" s="138"/>
      <c r="J1084" s="138">
        <v>0</v>
      </c>
      <c r="K1084" s="89">
        <v>0</v>
      </c>
      <c r="L1084" s="138"/>
      <c r="M1084" s="138"/>
      <c r="N1084" s="138"/>
      <c r="O1084" s="138">
        <v>0</v>
      </c>
      <c r="P1084" s="138"/>
      <c r="Q1084" s="138"/>
      <c r="R1084" s="208"/>
      <c r="S1084" s="208"/>
    </row>
    <row r="1085" spans="1:19" ht="19.5" customHeight="1">
      <c r="A1085" s="1"/>
      <c r="B1085" s="15"/>
      <c r="C1085" s="13" t="s">
        <v>3</v>
      </c>
      <c r="D1085" s="27"/>
      <c r="E1085" s="108">
        <f>E1083+E1081</f>
        <v>1.1000000000000001</v>
      </c>
      <c r="F1085" s="108">
        <f t="shared" ref="F1085:S1085" si="348">F1083+F1081</f>
        <v>0</v>
      </c>
      <c r="G1085" s="108">
        <f t="shared" si="348"/>
        <v>1.1000000000000001</v>
      </c>
      <c r="H1085" s="108">
        <f t="shared" si="348"/>
        <v>0</v>
      </c>
      <c r="I1085" s="108">
        <f t="shared" si="348"/>
        <v>0</v>
      </c>
      <c r="J1085" s="108">
        <f t="shared" si="348"/>
        <v>0</v>
      </c>
      <c r="K1085" s="108">
        <f t="shared" si="348"/>
        <v>1.1000000000000001</v>
      </c>
      <c r="L1085" s="108">
        <f t="shared" si="348"/>
        <v>4</v>
      </c>
      <c r="M1085" s="108">
        <f t="shared" si="348"/>
        <v>4</v>
      </c>
      <c r="N1085" s="108">
        <f t="shared" si="348"/>
        <v>0</v>
      </c>
      <c r="O1085" s="108">
        <f t="shared" si="348"/>
        <v>4</v>
      </c>
      <c r="P1085" s="108">
        <f t="shared" si="348"/>
        <v>1.6</v>
      </c>
      <c r="Q1085" s="108">
        <f t="shared" si="348"/>
        <v>2.4</v>
      </c>
      <c r="R1085" s="166">
        <f t="shared" si="348"/>
        <v>2</v>
      </c>
      <c r="S1085" s="166">
        <f t="shared" si="348"/>
        <v>2</v>
      </c>
    </row>
    <row r="1086" spans="1:19" ht="19.5" customHeight="1">
      <c r="A1086" s="1"/>
      <c r="B1086" s="17"/>
      <c r="C1086" s="13"/>
      <c r="D1086" s="21" t="s">
        <v>54</v>
      </c>
      <c r="E1086" s="116">
        <f t="shared" ref="E1086:S1086" si="349">E1084+E1082</f>
        <v>0</v>
      </c>
      <c r="F1086" s="116">
        <f t="shared" si="349"/>
        <v>0</v>
      </c>
      <c r="G1086" s="116">
        <f t="shared" si="349"/>
        <v>0</v>
      </c>
      <c r="H1086" s="116">
        <f t="shared" si="349"/>
        <v>0</v>
      </c>
      <c r="I1086" s="116">
        <f t="shared" si="349"/>
        <v>0</v>
      </c>
      <c r="J1086" s="116">
        <f t="shared" si="349"/>
        <v>0</v>
      </c>
      <c r="K1086" s="116">
        <f t="shared" si="349"/>
        <v>0</v>
      </c>
      <c r="L1086" s="116">
        <f t="shared" si="349"/>
        <v>0</v>
      </c>
      <c r="M1086" s="116">
        <f t="shared" si="349"/>
        <v>0</v>
      </c>
      <c r="N1086" s="116">
        <f t="shared" si="349"/>
        <v>0</v>
      </c>
      <c r="O1086" s="116">
        <f t="shared" si="349"/>
        <v>0</v>
      </c>
      <c r="P1086" s="116">
        <f t="shared" si="349"/>
        <v>0</v>
      </c>
      <c r="Q1086" s="116">
        <f t="shared" si="349"/>
        <v>0</v>
      </c>
      <c r="R1086" s="173">
        <f t="shared" si="349"/>
        <v>0</v>
      </c>
      <c r="S1086" s="173">
        <f t="shared" si="349"/>
        <v>0</v>
      </c>
    </row>
    <row r="1087" spans="1:19" ht="19.5" customHeight="1">
      <c r="A1087" s="1"/>
      <c r="B1087" s="15" t="s">
        <v>49</v>
      </c>
      <c r="C1087" s="29" t="s">
        <v>34</v>
      </c>
      <c r="D1087" s="27"/>
      <c r="E1087" s="108">
        <v>0.5</v>
      </c>
      <c r="F1087" s="108"/>
      <c r="G1087" s="90">
        <v>0.5</v>
      </c>
      <c r="H1087" s="108"/>
      <c r="I1087" s="108"/>
      <c r="J1087" s="90">
        <v>0</v>
      </c>
      <c r="K1087" s="90">
        <v>0.5</v>
      </c>
      <c r="L1087" s="108">
        <v>0.2</v>
      </c>
      <c r="M1087" s="108">
        <v>0.2</v>
      </c>
      <c r="N1087" s="108"/>
      <c r="O1087" s="90">
        <v>0.2</v>
      </c>
      <c r="P1087" s="108">
        <v>0.2</v>
      </c>
      <c r="Q1087" s="108"/>
      <c r="R1087" s="375">
        <v>5</v>
      </c>
      <c r="S1087" s="166">
        <v>5</v>
      </c>
    </row>
    <row r="1088" spans="1:19" ht="19.5" customHeight="1">
      <c r="A1088" s="1"/>
      <c r="B1088" s="23"/>
      <c r="C1088" s="36"/>
      <c r="D1088" s="18" t="s">
        <v>54</v>
      </c>
      <c r="E1088" s="138"/>
      <c r="F1088" s="138"/>
      <c r="G1088" s="138">
        <v>0</v>
      </c>
      <c r="H1088" s="138"/>
      <c r="I1088" s="138"/>
      <c r="J1088" s="138">
        <v>0</v>
      </c>
      <c r="K1088" s="89">
        <v>0</v>
      </c>
      <c r="L1088" s="138"/>
      <c r="M1088" s="138"/>
      <c r="N1088" s="138"/>
      <c r="O1088" s="138">
        <v>0</v>
      </c>
      <c r="P1088" s="138"/>
      <c r="Q1088" s="138"/>
      <c r="R1088" s="208"/>
      <c r="S1088" s="208"/>
    </row>
    <row r="1089" spans="1:19" ht="19.5" customHeight="1">
      <c r="A1089" s="1"/>
      <c r="B1089" s="15"/>
      <c r="C1089" s="13" t="s">
        <v>3</v>
      </c>
      <c r="D1089" s="30"/>
      <c r="E1089" s="108">
        <f t="shared" ref="E1089:S1089" si="350">E1087</f>
        <v>0.5</v>
      </c>
      <c r="F1089" s="108">
        <f t="shared" si="350"/>
        <v>0</v>
      </c>
      <c r="G1089" s="108">
        <f t="shared" si="350"/>
        <v>0.5</v>
      </c>
      <c r="H1089" s="108">
        <f t="shared" si="350"/>
        <v>0</v>
      </c>
      <c r="I1089" s="108">
        <f t="shared" si="350"/>
        <v>0</v>
      </c>
      <c r="J1089" s="108">
        <f t="shared" si="350"/>
        <v>0</v>
      </c>
      <c r="K1089" s="108">
        <f t="shared" si="350"/>
        <v>0.5</v>
      </c>
      <c r="L1089" s="108">
        <f t="shared" si="350"/>
        <v>0.2</v>
      </c>
      <c r="M1089" s="108">
        <f t="shared" si="350"/>
        <v>0.2</v>
      </c>
      <c r="N1089" s="108">
        <f t="shared" si="350"/>
        <v>0</v>
      </c>
      <c r="O1089" s="108">
        <f t="shared" si="350"/>
        <v>0.2</v>
      </c>
      <c r="P1089" s="108">
        <f t="shared" si="350"/>
        <v>0.2</v>
      </c>
      <c r="Q1089" s="108">
        <f t="shared" si="350"/>
        <v>0</v>
      </c>
      <c r="R1089" s="166">
        <f t="shared" si="350"/>
        <v>5</v>
      </c>
      <c r="S1089" s="166">
        <f t="shared" si="350"/>
        <v>5</v>
      </c>
    </row>
    <row r="1090" spans="1:19" ht="18.75" customHeight="1">
      <c r="A1090" s="1"/>
      <c r="B1090" s="17"/>
      <c r="C1090" s="13"/>
      <c r="D1090" s="21" t="s">
        <v>54</v>
      </c>
      <c r="E1090" s="116">
        <f t="shared" ref="E1090:S1090" si="351">E1088</f>
        <v>0</v>
      </c>
      <c r="F1090" s="116">
        <f t="shared" si="351"/>
        <v>0</v>
      </c>
      <c r="G1090" s="116">
        <f t="shared" si="351"/>
        <v>0</v>
      </c>
      <c r="H1090" s="116">
        <f t="shared" si="351"/>
        <v>0</v>
      </c>
      <c r="I1090" s="116">
        <f t="shared" si="351"/>
        <v>0</v>
      </c>
      <c r="J1090" s="116">
        <f t="shared" si="351"/>
        <v>0</v>
      </c>
      <c r="K1090" s="116">
        <f t="shared" si="351"/>
        <v>0</v>
      </c>
      <c r="L1090" s="116">
        <f t="shared" si="351"/>
        <v>0</v>
      </c>
      <c r="M1090" s="116">
        <f t="shared" si="351"/>
        <v>0</v>
      </c>
      <c r="N1090" s="116">
        <f t="shared" si="351"/>
        <v>0</v>
      </c>
      <c r="O1090" s="116">
        <f t="shared" si="351"/>
        <v>0</v>
      </c>
      <c r="P1090" s="116">
        <f t="shared" si="351"/>
        <v>0</v>
      </c>
      <c r="Q1090" s="116">
        <f t="shared" si="351"/>
        <v>0</v>
      </c>
      <c r="R1090" s="173">
        <f t="shared" si="351"/>
        <v>0</v>
      </c>
      <c r="S1090" s="173">
        <f t="shared" si="351"/>
        <v>0</v>
      </c>
    </row>
    <row r="1091" spans="1:19" ht="8.25" customHeight="1">
      <c r="A1091" s="1"/>
      <c r="B1091" s="24"/>
      <c r="C1091" s="25"/>
      <c r="D1091" s="25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  <c r="O1091" s="91"/>
      <c r="P1091" s="91"/>
      <c r="Q1091" s="91"/>
      <c r="R1091" s="155"/>
      <c r="S1091" s="164"/>
    </row>
    <row r="1092" spans="1:19" ht="19.5" customHeight="1">
      <c r="A1092" s="1"/>
      <c r="B1092" s="29"/>
      <c r="C1092" s="28" t="s">
        <v>58</v>
      </c>
      <c r="D1092" s="19"/>
      <c r="E1092" s="111">
        <f>E1089+E1085+E1079+E1073</f>
        <v>5.6999999999999993</v>
      </c>
      <c r="F1092" s="111">
        <f t="shared" ref="F1092:S1092" si="352">F1089+F1085+F1079+F1073</f>
        <v>0</v>
      </c>
      <c r="G1092" s="111">
        <f t="shared" si="352"/>
        <v>5.6999999999999993</v>
      </c>
      <c r="H1092" s="111">
        <f t="shared" si="352"/>
        <v>0</v>
      </c>
      <c r="I1092" s="111">
        <f t="shared" si="352"/>
        <v>0</v>
      </c>
      <c r="J1092" s="111">
        <f t="shared" si="352"/>
        <v>0</v>
      </c>
      <c r="K1092" s="111">
        <f t="shared" si="352"/>
        <v>5.6999999999999993</v>
      </c>
      <c r="L1092" s="111">
        <f t="shared" si="352"/>
        <v>16.399999999999999</v>
      </c>
      <c r="M1092" s="111">
        <f t="shared" si="352"/>
        <v>15.45</v>
      </c>
      <c r="N1092" s="111">
        <f t="shared" si="352"/>
        <v>0</v>
      </c>
      <c r="O1092" s="111">
        <f t="shared" si="352"/>
        <v>15.45</v>
      </c>
      <c r="P1092" s="111">
        <f t="shared" si="352"/>
        <v>11.14</v>
      </c>
      <c r="Q1092" s="111">
        <f t="shared" si="352"/>
        <v>4.3099999999999996</v>
      </c>
      <c r="R1092" s="171">
        <f t="shared" si="352"/>
        <v>21</v>
      </c>
      <c r="S1092" s="171">
        <f t="shared" si="352"/>
        <v>21</v>
      </c>
    </row>
    <row r="1093" spans="1:19" ht="19.5" customHeight="1">
      <c r="A1093" s="1"/>
      <c r="B1093" s="17"/>
      <c r="C1093" s="20"/>
      <c r="D1093" s="21" t="s">
        <v>54</v>
      </c>
      <c r="E1093" s="141">
        <f>E1090+E1086++E1080+E1074</f>
        <v>0.2</v>
      </c>
      <c r="F1093" s="141">
        <f t="shared" ref="F1093:S1093" si="353">F1090+F1086++F1080+F1074</f>
        <v>0</v>
      </c>
      <c r="G1093" s="141">
        <f t="shared" si="353"/>
        <v>0.2</v>
      </c>
      <c r="H1093" s="141">
        <f t="shared" si="353"/>
        <v>0</v>
      </c>
      <c r="I1093" s="141">
        <f t="shared" si="353"/>
        <v>0</v>
      </c>
      <c r="J1093" s="141">
        <f t="shared" si="353"/>
        <v>0</v>
      </c>
      <c r="K1093" s="141">
        <f t="shared" si="353"/>
        <v>0.2</v>
      </c>
      <c r="L1093" s="141">
        <f t="shared" si="353"/>
        <v>1.7</v>
      </c>
      <c r="M1093" s="141">
        <f t="shared" si="353"/>
        <v>1.5</v>
      </c>
      <c r="N1093" s="141">
        <f t="shared" si="353"/>
        <v>0</v>
      </c>
      <c r="O1093" s="141">
        <f t="shared" si="353"/>
        <v>1.5</v>
      </c>
      <c r="P1093" s="141">
        <f t="shared" si="353"/>
        <v>1.5</v>
      </c>
      <c r="Q1093" s="141">
        <f t="shared" si="353"/>
        <v>0</v>
      </c>
      <c r="R1093" s="209">
        <f t="shared" si="353"/>
        <v>2</v>
      </c>
      <c r="S1093" s="209">
        <f t="shared" si="353"/>
        <v>2</v>
      </c>
    </row>
    <row r="1094" spans="1:19" ht="19.5" customHeight="1">
      <c r="A1094" s="1"/>
      <c r="B1094" s="13"/>
      <c r="C1094" s="13"/>
      <c r="D1094" s="13"/>
      <c r="E1094" s="81"/>
      <c r="F1094" s="81"/>
      <c r="G1094" s="81"/>
      <c r="H1094" s="81"/>
      <c r="I1094" s="81"/>
      <c r="J1094" s="81"/>
      <c r="K1094" s="81"/>
      <c r="L1094" s="81"/>
      <c r="M1094" s="81"/>
      <c r="N1094" s="81"/>
      <c r="O1094" s="81"/>
      <c r="P1094" s="81"/>
      <c r="Q1094" s="81"/>
      <c r="R1094" s="144"/>
      <c r="S1094" s="144"/>
    </row>
    <row r="1095" spans="1:19" ht="19.5" customHeight="1">
      <c r="A1095" s="1"/>
      <c r="B1095" s="13"/>
      <c r="C1095" s="13"/>
      <c r="D1095" s="13"/>
      <c r="E1095" s="81"/>
      <c r="F1095" s="81"/>
      <c r="G1095" s="81"/>
      <c r="H1095" s="81"/>
      <c r="I1095" s="81"/>
      <c r="J1095" s="81"/>
      <c r="K1095" s="81"/>
      <c r="L1095" s="81"/>
      <c r="M1095" s="81"/>
      <c r="N1095" s="81"/>
      <c r="O1095" s="81"/>
      <c r="P1095" s="81"/>
      <c r="Q1095" s="81"/>
      <c r="R1095" s="144"/>
      <c r="S1095" s="144"/>
    </row>
    <row r="1096" spans="1:19" ht="19.5" customHeight="1">
      <c r="A1096" s="1"/>
      <c r="B1096" s="14" t="s">
        <v>60</v>
      </c>
      <c r="C1096" s="13"/>
      <c r="D1096" s="13"/>
      <c r="E1096" s="81"/>
      <c r="F1096" s="81"/>
      <c r="G1096" s="81"/>
      <c r="H1096" s="81"/>
      <c r="I1096" s="81"/>
      <c r="J1096" s="81"/>
      <c r="K1096" s="81"/>
      <c r="L1096" s="81"/>
      <c r="M1096" s="81"/>
      <c r="N1096" s="81"/>
      <c r="O1096" s="81"/>
      <c r="P1096" s="81"/>
      <c r="Q1096" s="81"/>
      <c r="R1096" s="144"/>
      <c r="S1096" s="144"/>
    </row>
    <row r="1097" spans="1:19" ht="19.5" customHeight="1">
      <c r="A1097" s="1"/>
      <c r="B1097" s="20"/>
      <c r="C1097" s="26" t="s">
        <v>188</v>
      </c>
      <c r="D1097" s="20"/>
      <c r="E1097" s="92"/>
      <c r="F1097" s="92"/>
      <c r="G1097" s="92"/>
      <c r="H1097" s="92"/>
      <c r="I1097" s="92"/>
      <c r="J1097" s="92"/>
      <c r="K1097" s="92"/>
      <c r="L1097" s="92"/>
      <c r="M1097" s="92"/>
      <c r="N1097" s="92"/>
      <c r="O1097" s="92"/>
      <c r="P1097" s="92"/>
      <c r="Q1097" s="92"/>
      <c r="R1097" s="159"/>
      <c r="S1097" s="145" t="s">
        <v>0</v>
      </c>
    </row>
    <row r="1098" spans="1:19" ht="19.5" customHeight="1">
      <c r="A1098" s="1"/>
      <c r="B1098" s="410" t="s">
        <v>72</v>
      </c>
      <c r="C1098" s="411"/>
      <c r="D1098" s="412"/>
      <c r="E1098" s="416" t="s">
        <v>107</v>
      </c>
      <c r="F1098" s="417"/>
      <c r="G1098" s="418"/>
      <c r="H1098" s="416" t="s">
        <v>106</v>
      </c>
      <c r="I1098" s="417"/>
      <c r="J1098" s="418"/>
      <c r="K1098" s="83" t="s">
        <v>1</v>
      </c>
      <c r="L1098" s="83" t="s">
        <v>2</v>
      </c>
      <c r="M1098" s="416" t="s">
        <v>105</v>
      </c>
      <c r="N1098" s="417"/>
      <c r="O1098" s="418"/>
      <c r="P1098" s="416" t="s">
        <v>104</v>
      </c>
      <c r="Q1098" s="418"/>
      <c r="R1098" s="423" t="s">
        <v>65</v>
      </c>
      <c r="S1098" s="424"/>
    </row>
    <row r="1099" spans="1:19" ht="19.5" customHeight="1">
      <c r="A1099" s="1"/>
      <c r="B1099" s="413"/>
      <c r="C1099" s="414"/>
      <c r="D1099" s="415"/>
      <c r="E1099" s="84" t="s">
        <v>4</v>
      </c>
      <c r="F1099" s="84" t="s">
        <v>5</v>
      </c>
      <c r="G1099" s="84" t="s">
        <v>6</v>
      </c>
      <c r="H1099" s="84" t="s">
        <v>7</v>
      </c>
      <c r="I1099" s="84" t="s">
        <v>8</v>
      </c>
      <c r="J1099" s="84" t="s">
        <v>9</v>
      </c>
      <c r="K1099" s="85" t="s">
        <v>3</v>
      </c>
      <c r="L1099" s="86" t="s">
        <v>3</v>
      </c>
      <c r="M1099" s="84" t="s">
        <v>10</v>
      </c>
      <c r="N1099" s="84" t="s">
        <v>11</v>
      </c>
      <c r="O1099" s="84" t="s">
        <v>3</v>
      </c>
      <c r="P1099" s="84" t="s">
        <v>12</v>
      </c>
      <c r="Q1099" s="84" t="s">
        <v>13</v>
      </c>
      <c r="R1099" s="146"/>
      <c r="S1099" s="147" t="s">
        <v>73</v>
      </c>
    </row>
    <row r="1100" spans="1:19" ht="18.75" customHeight="1">
      <c r="A1100" s="1"/>
      <c r="B1100" s="29" t="s">
        <v>42</v>
      </c>
      <c r="C1100" s="24" t="s">
        <v>18</v>
      </c>
      <c r="D1100" s="19"/>
      <c r="E1100" s="106">
        <v>0.1</v>
      </c>
      <c r="F1100" s="106">
        <v>0</v>
      </c>
      <c r="G1100" s="90">
        <v>0.1</v>
      </c>
      <c r="H1100" s="106">
        <v>0</v>
      </c>
      <c r="I1100" s="106">
        <v>0</v>
      </c>
      <c r="J1100" s="90">
        <v>0</v>
      </c>
      <c r="K1100" s="90">
        <v>0.1</v>
      </c>
      <c r="L1100" s="106">
        <v>0.1</v>
      </c>
      <c r="M1100" s="106">
        <v>0.1</v>
      </c>
      <c r="N1100" s="106">
        <v>0</v>
      </c>
      <c r="O1100" s="90">
        <v>0.1</v>
      </c>
      <c r="P1100" s="106">
        <v>0.1</v>
      </c>
      <c r="Q1100" s="106">
        <v>0</v>
      </c>
      <c r="R1100" s="160">
        <v>1</v>
      </c>
      <c r="S1100" s="160">
        <v>1</v>
      </c>
    </row>
    <row r="1101" spans="1:19" ht="19.5" customHeight="1">
      <c r="A1101" s="1"/>
      <c r="B1101" s="17"/>
      <c r="C1101" s="39" t="s">
        <v>3</v>
      </c>
      <c r="D1101" s="33"/>
      <c r="E1101" s="129">
        <f t="shared" ref="E1101:S1101" si="354">E1100</f>
        <v>0.1</v>
      </c>
      <c r="F1101" s="129">
        <f t="shared" si="354"/>
        <v>0</v>
      </c>
      <c r="G1101" s="129">
        <f t="shared" si="354"/>
        <v>0.1</v>
      </c>
      <c r="H1101" s="129">
        <f t="shared" si="354"/>
        <v>0</v>
      </c>
      <c r="I1101" s="129">
        <f t="shared" si="354"/>
        <v>0</v>
      </c>
      <c r="J1101" s="129">
        <f t="shared" si="354"/>
        <v>0</v>
      </c>
      <c r="K1101" s="129">
        <f t="shared" si="354"/>
        <v>0.1</v>
      </c>
      <c r="L1101" s="129">
        <f t="shared" si="354"/>
        <v>0.1</v>
      </c>
      <c r="M1101" s="129">
        <f t="shared" si="354"/>
        <v>0.1</v>
      </c>
      <c r="N1101" s="129">
        <f t="shared" si="354"/>
        <v>0</v>
      </c>
      <c r="O1101" s="129">
        <f t="shared" si="354"/>
        <v>0.1</v>
      </c>
      <c r="P1101" s="129">
        <f t="shared" si="354"/>
        <v>0.1</v>
      </c>
      <c r="Q1101" s="129">
        <f t="shared" si="354"/>
        <v>0</v>
      </c>
      <c r="R1101" s="195">
        <f t="shared" si="354"/>
        <v>1</v>
      </c>
      <c r="S1101" s="195">
        <f t="shared" si="354"/>
        <v>1</v>
      </c>
    </row>
    <row r="1102" spans="1:19" ht="8.25" customHeight="1">
      <c r="A1102" s="1"/>
      <c r="B1102" s="24"/>
      <c r="C1102" s="25"/>
      <c r="D1102" s="25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91"/>
      <c r="P1102" s="91"/>
      <c r="Q1102" s="91"/>
      <c r="R1102" s="155"/>
      <c r="S1102" s="164"/>
    </row>
    <row r="1103" spans="1:19" ht="19.5" customHeight="1">
      <c r="A1103" s="1"/>
      <c r="B1103" s="24"/>
      <c r="C1103" s="25" t="s">
        <v>58</v>
      </c>
      <c r="D1103" s="19"/>
      <c r="E1103" s="111">
        <f t="shared" ref="E1103:S1103" si="355">E1101</f>
        <v>0.1</v>
      </c>
      <c r="F1103" s="111">
        <f t="shared" si="355"/>
        <v>0</v>
      </c>
      <c r="G1103" s="111">
        <f t="shared" si="355"/>
        <v>0.1</v>
      </c>
      <c r="H1103" s="111">
        <f t="shared" si="355"/>
        <v>0</v>
      </c>
      <c r="I1103" s="111">
        <f t="shared" si="355"/>
        <v>0</v>
      </c>
      <c r="J1103" s="111">
        <f t="shared" si="355"/>
        <v>0</v>
      </c>
      <c r="K1103" s="111">
        <f t="shared" si="355"/>
        <v>0.1</v>
      </c>
      <c r="L1103" s="111">
        <f t="shared" si="355"/>
        <v>0.1</v>
      </c>
      <c r="M1103" s="111">
        <f t="shared" si="355"/>
        <v>0.1</v>
      </c>
      <c r="N1103" s="111">
        <f t="shared" si="355"/>
        <v>0</v>
      </c>
      <c r="O1103" s="111">
        <f t="shared" si="355"/>
        <v>0.1</v>
      </c>
      <c r="P1103" s="111">
        <f t="shared" si="355"/>
        <v>0.1</v>
      </c>
      <c r="Q1103" s="111">
        <f t="shared" si="355"/>
        <v>0</v>
      </c>
      <c r="R1103" s="171">
        <f t="shared" si="355"/>
        <v>1</v>
      </c>
      <c r="S1103" s="171">
        <f t="shared" si="355"/>
        <v>1</v>
      </c>
    </row>
    <row r="1104" spans="1:19" ht="19.5" customHeight="1">
      <c r="A1104" s="1"/>
      <c r="B1104" s="20"/>
      <c r="C1104" s="26" t="s">
        <v>189</v>
      </c>
      <c r="D1104" s="20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92"/>
      <c r="P1104" s="92"/>
      <c r="Q1104" s="92"/>
      <c r="R1104" s="159"/>
      <c r="S1104" s="145" t="s">
        <v>0</v>
      </c>
    </row>
    <row r="1105" spans="1:22" ht="19.5" customHeight="1">
      <c r="A1105" s="1"/>
      <c r="B1105" s="410" t="s">
        <v>72</v>
      </c>
      <c r="C1105" s="411"/>
      <c r="D1105" s="412"/>
      <c r="E1105" s="416" t="s">
        <v>95</v>
      </c>
      <c r="F1105" s="417"/>
      <c r="G1105" s="418"/>
      <c r="H1105" s="416" t="s">
        <v>94</v>
      </c>
      <c r="I1105" s="417"/>
      <c r="J1105" s="418"/>
      <c r="K1105" s="83" t="s">
        <v>1</v>
      </c>
      <c r="L1105" s="83" t="s">
        <v>2</v>
      </c>
      <c r="M1105" s="416" t="s">
        <v>93</v>
      </c>
      <c r="N1105" s="417"/>
      <c r="O1105" s="418"/>
      <c r="P1105" s="416" t="s">
        <v>92</v>
      </c>
      <c r="Q1105" s="418"/>
      <c r="R1105" s="423" t="s">
        <v>65</v>
      </c>
      <c r="S1105" s="424"/>
    </row>
    <row r="1106" spans="1:22" ht="19.5" customHeight="1">
      <c r="A1106" s="1"/>
      <c r="B1106" s="413"/>
      <c r="C1106" s="414"/>
      <c r="D1106" s="415"/>
      <c r="E1106" s="84" t="s">
        <v>4</v>
      </c>
      <c r="F1106" s="84" t="s">
        <v>5</v>
      </c>
      <c r="G1106" s="84" t="s">
        <v>6</v>
      </c>
      <c r="H1106" s="84" t="s">
        <v>7</v>
      </c>
      <c r="I1106" s="84" t="s">
        <v>8</v>
      </c>
      <c r="J1106" s="84" t="s">
        <v>9</v>
      </c>
      <c r="K1106" s="85" t="s">
        <v>3</v>
      </c>
      <c r="L1106" s="86" t="s">
        <v>3</v>
      </c>
      <c r="M1106" s="84" t="s">
        <v>10</v>
      </c>
      <c r="N1106" s="84" t="s">
        <v>11</v>
      </c>
      <c r="O1106" s="84" t="s">
        <v>3</v>
      </c>
      <c r="P1106" s="84" t="s">
        <v>12</v>
      </c>
      <c r="Q1106" s="84" t="s">
        <v>13</v>
      </c>
      <c r="R1106" s="146"/>
      <c r="S1106" s="147" t="s">
        <v>73</v>
      </c>
    </row>
    <row r="1107" spans="1:22" ht="19.5" customHeight="1">
      <c r="A1107" s="1"/>
      <c r="B1107" s="15" t="s">
        <v>43</v>
      </c>
      <c r="C1107" s="24" t="s">
        <v>21</v>
      </c>
      <c r="D1107" s="19"/>
      <c r="E1107" s="106">
        <v>0.1</v>
      </c>
      <c r="F1107" s="106">
        <v>0.1</v>
      </c>
      <c r="G1107" s="90">
        <v>0.2</v>
      </c>
      <c r="H1107" s="106">
        <v>0</v>
      </c>
      <c r="I1107" s="106">
        <v>0</v>
      </c>
      <c r="J1107" s="90">
        <v>0</v>
      </c>
      <c r="K1107" s="90">
        <v>0.2</v>
      </c>
      <c r="L1107" s="106">
        <v>2</v>
      </c>
      <c r="M1107" s="106">
        <v>1.3</v>
      </c>
      <c r="N1107" s="106">
        <v>0</v>
      </c>
      <c r="O1107" s="90">
        <v>1.3</v>
      </c>
      <c r="P1107" s="106">
        <v>1.3</v>
      </c>
      <c r="Q1107" s="106">
        <v>0</v>
      </c>
      <c r="R1107" s="160">
        <v>4</v>
      </c>
      <c r="S1107" s="160">
        <v>4</v>
      </c>
    </row>
    <row r="1108" spans="1:22" ht="18.75" customHeight="1">
      <c r="A1108" s="1"/>
      <c r="B1108" s="17"/>
      <c r="C1108" s="39" t="s">
        <v>53</v>
      </c>
      <c r="D1108" s="33"/>
      <c r="E1108" s="129">
        <f t="shared" ref="E1108:S1108" si="356">E1107</f>
        <v>0.1</v>
      </c>
      <c r="F1108" s="129">
        <f t="shared" si="356"/>
        <v>0.1</v>
      </c>
      <c r="G1108" s="129">
        <f t="shared" si="356"/>
        <v>0.2</v>
      </c>
      <c r="H1108" s="129">
        <f t="shared" si="356"/>
        <v>0</v>
      </c>
      <c r="I1108" s="129">
        <f t="shared" si="356"/>
        <v>0</v>
      </c>
      <c r="J1108" s="129">
        <f t="shared" si="356"/>
        <v>0</v>
      </c>
      <c r="K1108" s="129">
        <f t="shared" si="356"/>
        <v>0.2</v>
      </c>
      <c r="L1108" s="129">
        <f t="shared" si="356"/>
        <v>2</v>
      </c>
      <c r="M1108" s="129">
        <f t="shared" si="356"/>
        <v>1.3</v>
      </c>
      <c r="N1108" s="129">
        <f t="shared" si="356"/>
        <v>0</v>
      </c>
      <c r="O1108" s="129">
        <f t="shared" si="356"/>
        <v>1.3</v>
      </c>
      <c r="P1108" s="129">
        <f t="shared" si="356"/>
        <v>1.3</v>
      </c>
      <c r="Q1108" s="129">
        <f t="shared" si="356"/>
        <v>0</v>
      </c>
      <c r="R1108" s="195">
        <f t="shared" si="356"/>
        <v>4</v>
      </c>
      <c r="S1108" s="195">
        <f t="shared" si="356"/>
        <v>4</v>
      </c>
    </row>
    <row r="1109" spans="1:22" ht="8.25" customHeight="1">
      <c r="A1109" s="1"/>
      <c r="B1109" s="24"/>
      <c r="C1109" s="25"/>
      <c r="D1109" s="25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91"/>
      <c r="P1109" s="91"/>
      <c r="Q1109" s="91"/>
      <c r="R1109" s="155"/>
      <c r="S1109" s="164"/>
    </row>
    <row r="1110" spans="1:22" ht="19.5" customHeight="1">
      <c r="A1110" s="1"/>
      <c r="B1110" s="24"/>
      <c r="C1110" s="25" t="s">
        <v>58</v>
      </c>
      <c r="D1110" s="19"/>
      <c r="E1110" s="90">
        <f t="shared" ref="E1110:S1110" si="357">E1108</f>
        <v>0.1</v>
      </c>
      <c r="F1110" s="90">
        <f t="shared" si="357"/>
        <v>0.1</v>
      </c>
      <c r="G1110" s="90">
        <f t="shared" si="357"/>
        <v>0.2</v>
      </c>
      <c r="H1110" s="90">
        <f t="shared" si="357"/>
        <v>0</v>
      </c>
      <c r="I1110" s="90">
        <f t="shared" si="357"/>
        <v>0</v>
      </c>
      <c r="J1110" s="90">
        <f t="shared" si="357"/>
        <v>0</v>
      </c>
      <c r="K1110" s="90">
        <f t="shared" si="357"/>
        <v>0.2</v>
      </c>
      <c r="L1110" s="90">
        <f t="shared" si="357"/>
        <v>2</v>
      </c>
      <c r="M1110" s="90">
        <f t="shared" si="357"/>
        <v>1.3</v>
      </c>
      <c r="N1110" s="90">
        <f t="shared" si="357"/>
        <v>0</v>
      </c>
      <c r="O1110" s="90">
        <f t="shared" si="357"/>
        <v>1.3</v>
      </c>
      <c r="P1110" s="90">
        <f t="shared" si="357"/>
        <v>1.3</v>
      </c>
      <c r="Q1110" s="90">
        <f t="shared" si="357"/>
        <v>0</v>
      </c>
      <c r="R1110" s="156">
        <f t="shared" si="357"/>
        <v>4</v>
      </c>
      <c r="S1110" s="156">
        <f t="shared" si="357"/>
        <v>4</v>
      </c>
    </row>
    <row r="1111" spans="1:22" ht="19.5" customHeight="1">
      <c r="A1111" s="1"/>
      <c r="B1111" s="20"/>
      <c r="C1111" s="26" t="s">
        <v>190</v>
      </c>
      <c r="D1111" s="20"/>
      <c r="E1111" s="92"/>
      <c r="F1111" s="92"/>
      <c r="G1111" s="92"/>
      <c r="H1111" s="92"/>
      <c r="I1111" s="92"/>
      <c r="J1111" s="92"/>
      <c r="K1111" s="92"/>
      <c r="L1111" s="92"/>
      <c r="M1111" s="92"/>
      <c r="N1111" s="92"/>
      <c r="O1111" s="92"/>
      <c r="P1111" s="92"/>
      <c r="Q1111" s="92"/>
      <c r="R1111" s="159"/>
      <c r="S1111" s="145" t="s">
        <v>0</v>
      </c>
    </row>
    <row r="1112" spans="1:22" ht="19.5" customHeight="1">
      <c r="A1112" s="1"/>
      <c r="B1112" s="410" t="s">
        <v>72</v>
      </c>
      <c r="C1112" s="411"/>
      <c r="D1112" s="412"/>
      <c r="E1112" s="416" t="s">
        <v>103</v>
      </c>
      <c r="F1112" s="417"/>
      <c r="G1112" s="418"/>
      <c r="H1112" s="416" t="s">
        <v>102</v>
      </c>
      <c r="I1112" s="417"/>
      <c r="J1112" s="418"/>
      <c r="K1112" s="83" t="s">
        <v>1</v>
      </c>
      <c r="L1112" s="83" t="s">
        <v>2</v>
      </c>
      <c r="M1112" s="416" t="s">
        <v>101</v>
      </c>
      <c r="N1112" s="417"/>
      <c r="O1112" s="418"/>
      <c r="P1112" s="416" t="s">
        <v>100</v>
      </c>
      <c r="Q1112" s="418"/>
      <c r="R1112" s="423" t="s">
        <v>65</v>
      </c>
      <c r="S1112" s="424"/>
    </row>
    <row r="1113" spans="1:22" s="4" customFormat="1" ht="18.75" customHeight="1">
      <c r="B1113" s="413"/>
      <c r="C1113" s="414"/>
      <c r="D1113" s="415"/>
      <c r="E1113" s="84" t="s">
        <v>4</v>
      </c>
      <c r="F1113" s="84" t="s">
        <v>5</v>
      </c>
      <c r="G1113" s="84" t="s">
        <v>6</v>
      </c>
      <c r="H1113" s="84" t="s">
        <v>7</v>
      </c>
      <c r="I1113" s="84" t="s">
        <v>8</v>
      </c>
      <c r="J1113" s="84" t="s">
        <v>9</v>
      </c>
      <c r="K1113" s="85" t="s">
        <v>3</v>
      </c>
      <c r="L1113" s="86" t="s">
        <v>3</v>
      </c>
      <c r="M1113" s="84" t="s">
        <v>10</v>
      </c>
      <c r="N1113" s="84" t="s">
        <v>11</v>
      </c>
      <c r="O1113" s="84" t="s">
        <v>3</v>
      </c>
      <c r="P1113" s="84" t="s">
        <v>12</v>
      </c>
      <c r="Q1113" s="84" t="s">
        <v>13</v>
      </c>
      <c r="R1113" s="146"/>
      <c r="S1113" s="147" t="s">
        <v>73</v>
      </c>
      <c r="U1113" s="2"/>
      <c r="V1113" s="2"/>
    </row>
    <row r="1114" spans="1:22" s="4" customFormat="1" ht="19.5" customHeight="1">
      <c r="B1114" s="15" t="s">
        <v>43</v>
      </c>
      <c r="C1114" s="24" t="s">
        <v>21</v>
      </c>
      <c r="D1114" s="19"/>
      <c r="E1114" s="106">
        <v>0.3</v>
      </c>
      <c r="F1114" s="106">
        <v>0</v>
      </c>
      <c r="G1114" s="90">
        <v>0.3</v>
      </c>
      <c r="H1114" s="106">
        <v>0</v>
      </c>
      <c r="I1114" s="106">
        <v>0</v>
      </c>
      <c r="J1114" s="90">
        <v>0</v>
      </c>
      <c r="K1114" s="90">
        <v>0.3</v>
      </c>
      <c r="L1114" s="106">
        <v>6</v>
      </c>
      <c r="M1114" s="106">
        <v>4.4000000000000004</v>
      </c>
      <c r="N1114" s="106">
        <v>0</v>
      </c>
      <c r="O1114" s="90">
        <v>4.4000000000000004</v>
      </c>
      <c r="P1114" s="106">
        <v>4.4000000000000004</v>
      </c>
      <c r="Q1114" s="106">
        <v>0</v>
      </c>
      <c r="R1114" s="160">
        <v>5</v>
      </c>
      <c r="S1114" s="160">
        <v>5</v>
      </c>
      <c r="V1114" s="2"/>
    </row>
    <row r="1115" spans="1:22" ht="19.5" customHeight="1">
      <c r="A1115" s="1"/>
      <c r="B1115" s="15"/>
      <c r="C1115" s="24" t="s">
        <v>22</v>
      </c>
      <c r="D1115" s="19"/>
      <c r="E1115" s="106">
        <v>0.1</v>
      </c>
      <c r="F1115" s="106"/>
      <c r="G1115" s="90">
        <v>0.1</v>
      </c>
      <c r="H1115" s="106"/>
      <c r="I1115" s="106"/>
      <c r="J1115" s="90">
        <v>0</v>
      </c>
      <c r="K1115" s="90">
        <v>0.1</v>
      </c>
      <c r="L1115" s="106">
        <v>0.3</v>
      </c>
      <c r="M1115" s="106"/>
      <c r="N1115" s="106">
        <v>0.3</v>
      </c>
      <c r="O1115" s="90">
        <v>0.3</v>
      </c>
      <c r="P1115" s="106">
        <v>0.3</v>
      </c>
      <c r="Q1115" s="106"/>
      <c r="R1115" s="160">
        <v>1</v>
      </c>
      <c r="S1115" s="160">
        <v>1</v>
      </c>
      <c r="U1115" s="4"/>
      <c r="V1115" s="4"/>
    </row>
    <row r="1116" spans="1:22" ht="19.5" customHeight="1">
      <c r="A1116" s="1"/>
      <c r="B1116" s="15"/>
      <c r="C1116" s="32" t="s">
        <v>3</v>
      </c>
      <c r="D1116" s="40"/>
      <c r="E1116" s="130">
        <f t="shared" ref="E1116:S1116" si="358">E1114+E1115</f>
        <v>0.4</v>
      </c>
      <c r="F1116" s="130">
        <f t="shared" si="358"/>
        <v>0</v>
      </c>
      <c r="G1116" s="130">
        <f t="shared" si="358"/>
        <v>0.4</v>
      </c>
      <c r="H1116" s="130">
        <f t="shared" si="358"/>
        <v>0</v>
      </c>
      <c r="I1116" s="130">
        <f t="shared" si="358"/>
        <v>0</v>
      </c>
      <c r="J1116" s="130">
        <f t="shared" si="358"/>
        <v>0</v>
      </c>
      <c r="K1116" s="130">
        <f t="shared" si="358"/>
        <v>0.4</v>
      </c>
      <c r="L1116" s="130">
        <f t="shared" si="358"/>
        <v>6.3</v>
      </c>
      <c r="M1116" s="130">
        <f t="shared" si="358"/>
        <v>4.4000000000000004</v>
      </c>
      <c r="N1116" s="130">
        <f t="shared" si="358"/>
        <v>0.3</v>
      </c>
      <c r="O1116" s="130">
        <f t="shared" si="358"/>
        <v>4.7</v>
      </c>
      <c r="P1116" s="130">
        <f t="shared" si="358"/>
        <v>4.7</v>
      </c>
      <c r="Q1116" s="130">
        <f t="shared" si="358"/>
        <v>0</v>
      </c>
      <c r="R1116" s="197">
        <f t="shared" si="358"/>
        <v>6</v>
      </c>
      <c r="S1116" s="197">
        <f t="shared" si="358"/>
        <v>6</v>
      </c>
      <c r="U1116" s="4"/>
      <c r="V1116" s="4"/>
    </row>
    <row r="1117" spans="1:22" ht="8.25" customHeight="1">
      <c r="A1117" s="1"/>
      <c r="B1117" s="24"/>
      <c r="C1117" s="25"/>
      <c r="D1117" s="25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91"/>
      <c r="P1117" s="91"/>
      <c r="Q1117" s="91"/>
      <c r="R1117" s="155"/>
      <c r="S1117" s="164"/>
      <c r="V1117" s="4"/>
    </row>
    <row r="1118" spans="1:22" ht="19.5" customHeight="1">
      <c r="A1118" s="1"/>
      <c r="B1118" s="24"/>
      <c r="C1118" s="25" t="s">
        <v>58</v>
      </c>
      <c r="D1118" s="19"/>
      <c r="E1118" s="111">
        <f t="shared" ref="E1118:S1118" si="359">E1116</f>
        <v>0.4</v>
      </c>
      <c r="F1118" s="111">
        <f t="shared" si="359"/>
        <v>0</v>
      </c>
      <c r="G1118" s="111">
        <f t="shared" si="359"/>
        <v>0.4</v>
      </c>
      <c r="H1118" s="111">
        <f t="shared" si="359"/>
        <v>0</v>
      </c>
      <c r="I1118" s="111">
        <f t="shared" si="359"/>
        <v>0</v>
      </c>
      <c r="J1118" s="111">
        <f t="shared" si="359"/>
        <v>0</v>
      </c>
      <c r="K1118" s="111">
        <f t="shared" si="359"/>
        <v>0.4</v>
      </c>
      <c r="L1118" s="111">
        <f t="shared" si="359"/>
        <v>6.3</v>
      </c>
      <c r="M1118" s="111">
        <f t="shared" si="359"/>
        <v>4.4000000000000004</v>
      </c>
      <c r="N1118" s="111">
        <f t="shared" si="359"/>
        <v>0.3</v>
      </c>
      <c r="O1118" s="111">
        <f t="shared" si="359"/>
        <v>4.7</v>
      </c>
      <c r="P1118" s="111">
        <f t="shared" si="359"/>
        <v>4.7</v>
      </c>
      <c r="Q1118" s="111">
        <f t="shared" si="359"/>
        <v>0</v>
      </c>
      <c r="R1118" s="171">
        <f t="shared" si="359"/>
        <v>6</v>
      </c>
      <c r="S1118" s="171">
        <f t="shared" si="359"/>
        <v>6</v>
      </c>
    </row>
    <row r="1119" spans="1:22" ht="19.5" customHeight="1">
      <c r="A1119" s="1"/>
      <c r="B1119" s="20"/>
      <c r="C1119" s="26" t="s">
        <v>191</v>
      </c>
      <c r="D1119" s="20"/>
      <c r="E1119" s="92"/>
      <c r="F1119" s="92"/>
      <c r="G1119" s="92"/>
      <c r="H1119" s="92"/>
      <c r="I1119" s="92"/>
      <c r="J1119" s="92"/>
      <c r="K1119" s="92"/>
      <c r="L1119" s="92"/>
      <c r="M1119" s="92"/>
      <c r="N1119" s="92"/>
      <c r="O1119" s="92"/>
      <c r="P1119" s="92"/>
      <c r="Q1119" s="92"/>
      <c r="R1119" s="159"/>
      <c r="S1119" s="145" t="s">
        <v>0</v>
      </c>
    </row>
    <row r="1120" spans="1:22" ht="19.5" customHeight="1">
      <c r="A1120" s="1"/>
      <c r="B1120" s="410" t="s">
        <v>72</v>
      </c>
      <c r="C1120" s="411"/>
      <c r="D1120" s="412"/>
      <c r="E1120" s="416" t="s">
        <v>99</v>
      </c>
      <c r="F1120" s="417"/>
      <c r="G1120" s="418"/>
      <c r="H1120" s="416" t="s">
        <v>98</v>
      </c>
      <c r="I1120" s="417"/>
      <c r="J1120" s="418"/>
      <c r="K1120" s="83" t="s">
        <v>1</v>
      </c>
      <c r="L1120" s="83" t="s">
        <v>2</v>
      </c>
      <c r="M1120" s="416" t="s">
        <v>97</v>
      </c>
      <c r="N1120" s="417"/>
      <c r="O1120" s="418"/>
      <c r="P1120" s="416" t="s">
        <v>96</v>
      </c>
      <c r="Q1120" s="418"/>
      <c r="R1120" s="423" t="s">
        <v>65</v>
      </c>
      <c r="S1120" s="424"/>
    </row>
    <row r="1121" spans="1:19" ht="19.5" customHeight="1">
      <c r="A1121" s="1"/>
      <c r="B1121" s="413"/>
      <c r="C1121" s="414"/>
      <c r="D1121" s="415"/>
      <c r="E1121" s="84" t="s">
        <v>4</v>
      </c>
      <c r="F1121" s="84" t="s">
        <v>5</v>
      </c>
      <c r="G1121" s="84" t="s">
        <v>6</v>
      </c>
      <c r="H1121" s="84" t="s">
        <v>7</v>
      </c>
      <c r="I1121" s="84" t="s">
        <v>8</v>
      </c>
      <c r="J1121" s="84" t="s">
        <v>9</v>
      </c>
      <c r="K1121" s="85" t="s">
        <v>3</v>
      </c>
      <c r="L1121" s="86" t="s">
        <v>3</v>
      </c>
      <c r="M1121" s="84" t="s">
        <v>10</v>
      </c>
      <c r="N1121" s="84" t="s">
        <v>11</v>
      </c>
      <c r="O1121" s="84" t="s">
        <v>3</v>
      </c>
      <c r="P1121" s="84" t="s">
        <v>12</v>
      </c>
      <c r="Q1121" s="84" t="s">
        <v>13</v>
      </c>
      <c r="R1121" s="146"/>
      <c r="S1121" s="147" t="s">
        <v>73</v>
      </c>
    </row>
    <row r="1122" spans="1:19" ht="18.75" customHeight="1">
      <c r="A1122" s="1"/>
      <c r="B1122" s="29" t="s">
        <v>42</v>
      </c>
      <c r="C1122" s="24" t="s">
        <v>18</v>
      </c>
      <c r="D1122" s="19"/>
      <c r="E1122" s="106">
        <v>0.3</v>
      </c>
      <c r="F1122" s="106">
        <v>0</v>
      </c>
      <c r="G1122" s="90">
        <v>0.3</v>
      </c>
      <c r="H1122" s="106">
        <v>0</v>
      </c>
      <c r="I1122" s="106">
        <v>0</v>
      </c>
      <c r="J1122" s="90">
        <v>0</v>
      </c>
      <c r="K1122" s="90">
        <v>0.3</v>
      </c>
      <c r="L1122" s="106">
        <v>2.8</v>
      </c>
      <c r="M1122" s="106">
        <v>2.6</v>
      </c>
      <c r="N1122" s="106">
        <v>0</v>
      </c>
      <c r="O1122" s="90">
        <v>2.6</v>
      </c>
      <c r="P1122" s="106">
        <v>2.6</v>
      </c>
      <c r="Q1122" s="106">
        <v>0</v>
      </c>
      <c r="R1122" s="160">
        <v>2</v>
      </c>
      <c r="S1122" s="160">
        <v>2</v>
      </c>
    </row>
    <row r="1123" spans="1:19" ht="19.5" customHeight="1">
      <c r="A1123" s="1"/>
      <c r="B1123" s="17"/>
      <c r="C1123" s="39" t="s">
        <v>3</v>
      </c>
      <c r="D1123" s="33"/>
      <c r="E1123" s="129">
        <f t="shared" ref="E1123:S1123" si="360">E1122</f>
        <v>0.3</v>
      </c>
      <c r="F1123" s="129">
        <f t="shared" si="360"/>
        <v>0</v>
      </c>
      <c r="G1123" s="129">
        <f t="shared" si="360"/>
        <v>0.3</v>
      </c>
      <c r="H1123" s="129">
        <f t="shared" si="360"/>
        <v>0</v>
      </c>
      <c r="I1123" s="129">
        <f t="shared" si="360"/>
        <v>0</v>
      </c>
      <c r="J1123" s="129">
        <f t="shared" si="360"/>
        <v>0</v>
      </c>
      <c r="K1123" s="129">
        <f t="shared" si="360"/>
        <v>0.3</v>
      </c>
      <c r="L1123" s="129">
        <f t="shared" si="360"/>
        <v>2.8</v>
      </c>
      <c r="M1123" s="129">
        <f t="shared" si="360"/>
        <v>2.6</v>
      </c>
      <c r="N1123" s="129">
        <f t="shared" si="360"/>
        <v>0</v>
      </c>
      <c r="O1123" s="129">
        <f t="shared" si="360"/>
        <v>2.6</v>
      </c>
      <c r="P1123" s="129">
        <f t="shared" si="360"/>
        <v>2.6</v>
      </c>
      <c r="Q1123" s="129">
        <f t="shared" si="360"/>
        <v>0</v>
      </c>
      <c r="R1123" s="195">
        <f t="shared" si="360"/>
        <v>2</v>
      </c>
      <c r="S1123" s="195">
        <f t="shared" si="360"/>
        <v>2</v>
      </c>
    </row>
    <row r="1124" spans="1:19" ht="8.25" customHeight="1">
      <c r="A1124" s="1"/>
      <c r="B1124" s="24"/>
      <c r="C1124" s="25"/>
      <c r="D1124" s="25"/>
      <c r="E1124" s="91"/>
      <c r="F1124" s="91"/>
      <c r="G1124" s="91"/>
      <c r="H1124" s="91"/>
      <c r="I1124" s="91"/>
      <c r="J1124" s="91"/>
      <c r="K1124" s="91"/>
      <c r="L1124" s="91"/>
      <c r="M1124" s="91"/>
      <c r="N1124" s="91"/>
      <c r="O1124" s="91"/>
      <c r="P1124" s="91"/>
      <c r="Q1124" s="91"/>
      <c r="R1124" s="155"/>
      <c r="S1124" s="164"/>
    </row>
    <row r="1125" spans="1:19" ht="19.5" customHeight="1">
      <c r="A1125" s="1"/>
      <c r="B1125" s="24"/>
      <c r="C1125" s="25" t="s">
        <v>58</v>
      </c>
      <c r="D1125" s="19"/>
      <c r="E1125" s="111">
        <f t="shared" ref="E1125:S1125" si="361">E1123</f>
        <v>0.3</v>
      </c>
      <c r="F1125" s="111">
        <f t="shared" si="361"/>
        <v>0</v>
      </c>
      <c r="G1125" s="111">
        <f t="shared" si="361"/>
        <v>0.3</v>
      </c>
      <c r="H1125" s="111">
        <f t="shared" si="361"/>
        <v>0</v>
      </c>
      <c r="I1125" s="111">
        <f t="shared" si="361"/>
        <v>0</v>
      </c>
      <c r="J1125" s="111">
        <f t="shared" si="361"/>
        <v>0</v>
      </c>
      <c r="K1125" s="111">
        <f t="shared" si="361"/>
        <v>0.3</v>
      </c>
      <c r="L1125" s="111">
        <f t="shared" si="361"/>
        <v>2.8</v>
      </c>
      <c r="M1125" s="111">
        <f t="shared" si="361"/>
        <v>2.6</v>
      </c>
      <c r="N1125" s="111">
        <f t="shared" si="361"/>
        <v>0</v>
      </c>
      <c r="O1125" s="111">
        <f t="shared" si="361"/>
        <v>2.6</v>
      </c>
      <c r="P1125" s="111">
        <f t="shared" si="361"/>
        <v>2.6</v>
      </c>
      <c r="Q1125" s="111">
        <f t="shared" si="361"/>
        <v>0</v>
      </c>
      <c r="R1125" s="171">
        <f t="shared" si="361"/>
        <v>2</v>
      </c>
      <c r="S1125" s="171">
        <f t="shared" si="361"/>
        <v>2</v>
      </c>
    </row>
    <row r="1126" spans="1:19" ht="19.5" customHeight="1">
      <c r="A1126" s="1"/>
      <c r="B1126" s="13"/>
      <c r="C1126" s="13"/>
      <c r="D1126" s="13"/>
      <c r="E1126" s="81"/>
      <c r="F1126" s="81"/>
      <c r="G1126" s="81"/>
      <c r="H1126" s="81"/>
      <c r="I1126" s="81"/>
      <c r="J1126" s="81"/>
      <c r="K1126" s="81"/>
      <c r="L1126" s="81"/>
      <c r="M1126" s="81"/>
      <c r="N1126" s="81"/>
      <c r="O1126" s="81"/>
      <c r="P1126" s="81"/>
      <c r="Q1126" s="81"/>
      <c r="R1126" s="144"/>
      <c r="S1126" s="144"/>
    </row>
    <row r="1127" spans="1:19" ht="19.5" customHeight="1">
      <c r="A1127" s="1"/>
      <c r="B1127" s="20"/>
      <c r="C1127" s="26" t="s">
        <v>192</v>
      </c>
      <c r="D1127" s="20"/>
      <c r="E1127" s="92"/>
      <c r="F1127" s="92"/>
      <c r="G1127" s="92"/>
      <c r="H1127" s="92"/>
      <c r="I1127" s="92"/>
      <c r="J1127" s="92"/>
      <c r="K1127" s="92"/>
      <c r="L1127" s="92"/>
      <c r="M1127" s="92"/>
      <c r="N1127" s="92"/>
      <c r="O1127" s="92"/>
      <c r="P1127" s="92"/>
      <c r="Q1127" s="92"/>
      <c r="R1127" s="159"/>
      <c r="S1127" s="145" t="s">
        <v>0</v>
      </c>
    </row>
    <row r="1128" spans="1:19" ht="19.5" customHeight="1">
      <c r="B1128" s="410" t="s">
        <v>72</v>
      </c>
      <c r="C1128" s="411"/>
      <c r="D1128" s="412"/>
      <c r="E1128" s="416" t="s">
        <v>95</v>
      </c>
      <c r="F1128" s="417"/>
      <c r="G1128" s="418"/>
      <c r="H1128" s="416" t="s">
        <v>94</v>
      </c>
      <c r="I1128" s="417"/>
      <c r="J1128" s="418"/>
      <c r="K1128" s="83" t="s">
        <v>1</v>
      </c>
      <c r="L1128" s="83" t="s">
        <v>2</v>
      </c>
      <c r="M1128" s="416" t="s">
        <v>93</v>
      </c>
      <c r="N1128" s="417"/>
      <c r="O1128" s="418"/>
      <c r="P1128" s="416" t="s">
        <v>92</v>
      </c>
      <c r="Q1128" s="418"/>
      <c r="R1128" s="423" t="s">
        <v>65</v>
      </c>
      <c r="S1128" s="424"/>
    </row>
    <row r="1129" spans="1:19" ht="19.5" customHeight="1">
      <c r="A1129" s="1"/>
      <c r="B1129" s="413"/>
      <c r="C1129" s="414"/>
      <c r="D1129" s="415"/>
      <c r="E1129" s="84" t="s">
        <v>4</v>
      </c>
      <c r="F1129" s="84" t="s">
        <v>5</v>
      </c>
      <c r="G1129" s="84" t="s">
        <v>6</v>
      </c>
      <c r="H1129" s="84" t="s">
        <v>7</v>
      </c>
      <c r="I1129" s="84" t="s">
        <v>8</v>
      </c>
      <c r="J1129" s="84" t="s">
        <v>9</v>
      </c>
      <c r="K1129" s="85" t="s">
        <v>3</v>
      </c>
      <c r="L1129" s="86" t="s">
        <v>3</v>
      </c>
      <c r="M1129" s="84" t="s">
        <v>10</v>
      </c>
      <c r="N1129" s="84" t="s">
        <v>11</v>
      </c>
      <c r="O1129" s="84" t="s">
        <v>3</v>
      </c>
      <c r="P1129" s="84" t="s">
        <v>12</v>
      </c>
      <c r="Q1129" s="84" t="s">
        <v>13</v>
      </c>
      <c r="R1129" s="146"/>
      <c r="S1129" s="147" t="s">
        <v>73</v>
      </c>
    </row>
    <row r="1130" spans="1:19" ht="19.5" customHeight="1">
      <c r="A1130" s="1"/>
      <c r="B1130" s="15" t="s">
        <v>42</v>
      </c>
      <c r="C1130" s="24" t="s">
        <v>18</v>
      </c>
      <c r="D1130" s="19"/>
      <c r="E1130" s="106">
        <v>1.9000000000000001</v>
      </c>
      <c r="F1130" s="106">
        <v>0</v>
      </c>
      <c r="G1130" s="90">
        <v>1.9000000000000001</v>
      </c>
      <c r="H1130" s="106">
        <v>0</v>
      </c>
      <c r="I1130" s="106">
        <v>0</v>
      </c>
      <c r="J1130" s="90">
        <v>0</v>
      </c>
      <c r="K1130" s="90">
        <v>1.9000000000000001</v>
      </c>
      <c r="L1130" s="106">
        <v>40.299999999999997</v>
      </c>
      <c r="M1130" s="106">
        <v>8</v>
      </c>
      <c r="N1130" s="106">
        <v>32.299999999999997</v>
      </c>
      <c r="O1130" s="90">
        <v>40.299999999999997</v>
      </c>
      <c r="P1130" s="106">
        <v>40.299999999999997</v>
      </c>
      <c r="Q1130" s="106">
        <v>0</v>
      </c>
      <c r="R1130" s="160">
        <v>7</v>
      </c>
      <c r="S1130" s="160">
        <v>7</v>
      </c>
    </row>
    <row r="1131" spans="1:19" ht="19.5" customHeight="1">
      <c r="A1131" s="1"/>
      <c r="B1131" s="17"/>
      <c r="C1131" s="39" t="s">
        <v>53</v>
      </c>
      <c r="D1131" s="33"/>
      <c r="E1131" s="129">
        <f t="shared" ref="E1131:S1131" si="362">E1130</f>
        <v>1.9000000000000001</v>
      </c>
      <c r="F1131" s="129">
        <f t="shared" si="362"/>
        <v>0</v>
      </c>
      <c r="G1131" s="129">
        <f t="shared" si="362"/>
        <v>1.9000000000000001</v>
      </c>
      <c r="H1131" s="129">
        <f t="shared" si="362"/>
        <v>0</v>
      </c>
      <c r="I1131" s="129">
        <f t="shared" si="362"/>
        <v>0</v>
      </c>
      <c r="J1131" s="129">
        <f t="shared" si="362"/>
        <v>0</v>
      </c>
      <c r="K1131" s="129">
        <f t="shared" si="362"/>
        <v>1.9000000000000001</v>
      </c>
      <c r="L1131" s="129">
        <f t="shared" si="362"/>
        <v>40.299999999999997</v>
      </c>
      <c r="M1131" s="129">
        <f t="shared" si="362"/>
        <v>8</v>
      </c>
      <c r="N1131" s="129">
        <f t="shared" si="362"/>
        <v>32.299999999999997</v>
      </c>
      <c r="O1131" s="129">
        <f t="shared" si="362"/>
        <v>40.299999999999997</v>
      </c>
      <c r="P1131" s="129">
        <f t="shared" si="362"/>
        <v>40.299999999999997</v>
      </c>
      <c r="Q1131" s="129">
        <f t="shared" si="362"/>
        <v>0</v>
      </c>
      <c r="R1131" s="195">
        <f t="shared" si="362"/>
        <v>7</v>
      </c>
      <c r="S1131" s="195">
        <f t="shared" si="362"/>
        <v>7</v>
      </c>
    </row>
    <row r="1132" spans="1:19" ht="8.25" customHeight="1">
      <c r="A1132" s="1"/>
      <c r="B1132" s="24"/>
      <c r="C1132" s="25"/>
      <c r="D1132" s="25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91"/>
      <c r="P1132" s="91"/>
      <c r="Q1132" s="91"/>
      <c r="R1132" s="155"/>
      <c r="S1132" s="164"/>
    </row>
    <row r="1133" spans="1:19" ht="19.5" customHeight="1">
      <c r="A1133" s="1"/>
      <c r="B1133" s="24"/>
      <c r="C1133" s="25" t="s">
        <v>58</v>
      </c>
      <c r="D1133" s="19"/>
      <c r="E1133" s="90">
        <f t="shared" ref="E1133:S1133" si="363">E1131</f>
        <v>1.9000000000000001</v>
      </c>
      <c r="F1133" s="90">
        <f t="shared" si="363"/>
        <v>0</v>
      </c>
      <c r="G1133" s="90">
        <f t="shared" si="363"/>
        <v>1.9000000000000001</v>
      </c>
      <c r="H1133" s="90">
        <f t="shared" si="363"/>
        <v>0</v>
      </c>
      <c r="I1133" s="90">
        <f t="shared" si="363"/>
        <v>0</v>
      </c>
      <c r="J1133" s="90">
        <f t="shared" si="363"/>
        <v>0</v>
      </c>
      <c r="K1133" s="90">
        <f t="shared" si="363"/>
        <v>1.9000000000000001</v>
      </c>
      <c r="L1133" s="90">
        <f t="shared" si="363"/>
        <v>40.299999999999997</v>
      </c>
      <c r="M1133" s="90">
        <f t="shared" si="363"/>
        <v>8</v>
      </c>
      <c r="N1133" s="90">
        <f t="shared" si="363"/>
        <v>32.299999999999997</v>
      </c>
      <c r="O1133" s="90">
        <f t="shared" si="363"/>
        <v>40.299999999999997</v>
      </c>
      <c r="P1133" s="90">
        <f t="shared" si="363"/>
        <v>40.299999999999997</v>
      </c>
      <c r="Q1133" s="90">
        <f t="shared" si="363"/>
        <v>0</v>
      </c>
      <c r="R1133" s="156">
        <f t="shared" si="363"/>
        <v>7</v>
      </c>
      <c r="S1133" s="156">
        <f t="shared" si="363"/>
        <v>7</v>
      </c>
    </row>
    <row r="1134" spans="1:19" ht="19.5" customHeight="1">
      <c r="A1134" s="1"/>
      <c r="B1134" s="20"/>
      <c r="C1134" s="26" t="s">
        <v>193</v>
      </c>
      <c r="D1134" s="20"/>
      <c r="E1134" s="92"/>
      <c r="F1134" s="92"/>
      <c r="G1134" s="92"/>
      <c r="H1134" s="80"/>
      <c r="I1134" s="92"/>
      <c r="J1134" s="92"/>
      <c r="K1134" s="80"/>
      <c r="L1134" s="80"/>
      <c r="M1134" s="92"/>
      <c r="N1134" s="92"/>
      <c r="O1134" s="92"/>
      <c r="P1134" s="92"/>
      <c r="Q1134" s="92"/>
      <c r="R1134" s="159"/>
      <c r="S1134" s="145" t="s">
        <v>0</v>
      </c>
    </row>
    <row r="1135" spans="1:19" ht="19.5" customHeight="1">
      <c r="A1135" s="1"/>
      <c r="B1135" s="410" t="s">
        <v>72</v>
      </c>
      <c r="C1135" s="411"/>
      <c r="D1135" s="412"/>
      <c r="E1135" s="416" t="s">
        <v>91</v>
      </c>
      <c r="F1135" s="417"/>
      <c r="G1135" s="418"/>
      <c r="H1135" s="416" t="s">
        <v>90</v>
      </c>
      <c r="I1135" s="417"/>
      <c r="J1135" s="418"/>
      <c r="K1135" s="83" t="s">
        <v>1</v>
      </c>
      <c r="L1135" s="83" t="s">
        <v>2</v>
      </c>
      <c r="M1135" s="416" t="s">
        <v>89</v>
      </c>
      <c r="N1135" s="417"/>
      <c r="O1135" s="418"/>
      <c r="P1135" s="416" t="s">
        <v>88</v>
      </c>
      <c r="Q1135" s="418"/>
      <c r="R1135" s="423" t="s">
        <v>65</v>
      </c>
      <c r="S1135" s="424"/>
    </row>
    <row r="1136" spans="1:19" ht="19.5" customHeight="1">
      <c r="A1136" s="1"/>
      <c r="B1136" s="413"/>
      <c r="C1136" s="414"/>
      <c r="D1136" s="415"/>
      <c r="E1136" s="84" t="s">
        <v>4</v>
      </c>
      <c r="F1136" s="84" t="s">
        <v>5</v>
      </c>
      <c r="G1136" s="84" t="s">
        <v>6</v>
      </c>
      <c r="H1136" s="84" t="s">
        <v>7</v>
      </c>
      <c r="I1136" s="84" t="s">
        <v>8</v>
      </c>
      <c r="J1136" s="84" t="s">
        <v>9</v>
      </c>
      <c r="K1136" s="85" t="s">
        <v>3</v>
      </c>
      <c r="L1136" s="86" t="s">
        <v>3</v>
      </c>
      <c r="M1136" s="84" t="s">
        <v>10</v>
      </c>
      <c r="N1136" s="84" t="s">
        <v>11</v>
      </c>
      <c r="O1136" s="84" t="s">
        <v>3</v>
      </c>
      <c r="P1136" s="84" t="s">
        <v>12</v>
      </c>
      <c r="Q1136" s="84" t="s">
        <v>13</v>
      </c>
      <c r="R1136" s="146"/>
      <c r="S1136" s="147" t="s">
        <v>73</v>
      </c>
    </row>
    <row r="1137" spans="1:19" ht="19.5" customHeight="1">
      <c r="A1137" s="1"/>
      <c r="B1137" s="22" t="s">
        <v>42</v>
      </c>
      <c r="C1137" s="15" t="s">
        <v>18</v>
      </c>
      <c r="D1137" s="27"/>
      <c r="E1137" s="106">
        <v>27.400000000000002</v>
      </c>
      <c r="F1137" s="106">
        <v>0.7</v>
      </c>
      <c r="G1137" s="90">
        <v>28.1</v>
      </c>
      <c r="H1137" s="106">
        <v>0</v>
      </c>
      <c r="I1137" s="106">
        <v>0</v>
      </c>
      <c r="J1137" s="90">
        <v>0</v>
      </c>
      <c r="K1137" s="90">
        <v>28.1</v>
      </c>
      <c r="L1137" s="106">
        <v>404.59999999999997</v>
      </c>
      <c r="M1137" s="106">
        <v>101.7</v>
      </c>
      <c r="N1137" s="106">
        <v>275.5</v>
      </c>
      <c r="O1137" s="90">
        <v>377.2</v>
      </c>
      <c r="P1137" s="106">
        <v>335</v>
      </c>
      <c r="Q1137" s="106">
        <v>42.199999999999996</v>
      </c>
      <c r="R1137" s="160">
        <v>100</v>
      </c>
      <c r="S1137" s="160">
        <v>100</v>
      </c>
    </row>
    <row r="1138" spans="1:19" ht="19.5" customHeight="1">
      <c r="A1138" s="1"/>
      <c r="B1138" s="23"/>
      <c r="C1138" s="24" t="s">
        <v>19</v>
      </c>
      <c r="D1138" s="19"/>
      <c r="E1138" s="106">
        <v>3.8</v>
      </c>
      <c r="F1138" s="106"/>
      <c r="G1138" s="90">
        <v>3.8</v>
      </c>
      <c r="H1138" s="106"/>
      <c r="I1138" s="106"/>
      <c r="J1138" s="90">
        <v>0</v>
      </c>
      <c r="K1138" s="90">
        <v>3.8</v>
      </c>
      <c r="L1138" s="106">
        <v>67.599999999999994</v>
      </c>
      <c r="M1138" s="106">
        <v>67.599999999999994</v>
      </c>
      <c r="N1138" s="106"/>
      <c r="O1138" s="90">
        <v>67.599999999999994</v>
      </c>
      <c r="P1138" s="106">
        <v>67.599999999999994</v>
      </c>
      <c r="Q1138" s="106"/>
      <c r="R1138" s="160">
        <v>12</v>
      </c>
      <c r="S1138" s="160">
        <v>12</v>
      </c>
    </row>
    <row r="1139" spans="1:19" ht="19.5" customHeight="1">
      <c r="A1139" s="1"/>
      <c r="B1139" s="23"/>
      <c r="C1139" s="24" t="s">
        <v>20</v>
      </c>
      <c r="D1139" s="19"/>
      <c r="E1139" s="106">
        <v>1.1000000000000001</v>
      </c>
      <c r="F1139" s="106"/>
      <c r="G1139" s="90">
        <v>1.1000000000000001</v>
      </c>
      <c r="H1139" s="106"/>
      <c r="I1139" s="106"/>
      <c r="J1139" s="90">
        <v>0</v>
      </c>
      <c r="K1139" s="90">
        <v>1.1000000000000001</v>
      </c>
      <c r="L1139" s="106">
        <v>14</v>
      </c>
      <c r="M1139" s="106">
        <v>8</v>
      </c>
      <c r="N1139" s="106">
        <v>5</v>
      </c>
      <c r="O1139" s="90">
        <v>13</v>
      </c>
      <c r="P1139" s="106">
        <v>13</v>
      </c>
      <c r="Q1139" s="106"/>
      <c r="R1139" s="160">
        <v>5</v>
      </c>
      <c r="S1139" s="160">
        <v>5</v>
      </c>
    </row>
    <row r="1140" spans="1:19" ht="19.5" customHeight="1">
      <c r="A1140" s="1"/>
      <c r="B1140" s="17"/>
      <c r="C1140" s="51" t="s">
        <v>3</v>
      </c>
      <c r="D1140" s="34"/>
      <c r="E1140" s="89">
        <f t="shared" ref="E1140:S1140" si="364">SUM(E1137:E1139)</f>
        <v>32.300000000000004</v>
      </c>
      <c r="F1140" s="89">
        <f t="shared" si="364"/>
        <v>0.7</v>
      </c>
      <c r="G1140" s="89">
        <f t="shared" si="364"/>
        <v>33</v>
      </c>
      <c r="H1140" s="89">
        <f t="shared" si="364"/>
        <v>0</v>
      </c>
      <c r="I1140" s="89">
        <f t="shared" si="364"/>
        <v>0</v>
      </c>
      <c r="J1140" s="89">
        <f t="shared" si="364"/>
        <v>0</v>
      </c>
      <c r="K1140" s="89">
        <f t="shared" si="364"/>
        <v>33</v>
      </c>
      <c r="L1140" s="89">
        <f t="shared" si="364"/>
        <v>486.19999999999993</v>
      </c>
      <c r="M1140" s="89">
        <f t="shared" si="364"/>
        <v>177.3</v>
      </c>
      <c r="N1140" s="89">
        <f t="shared" si="364"/>
        <v>280.5</v>
      </c>
      <c r="O1140" s="89">
        <f t="shared" si="364"/>
        <v>457.79999999999995</v>
      </c>
      <c r="P1140" s="89">
        <f t="shared" si="364"/>
        <v>415.6</v>
      </c>
      <c r="Q1140" s="89">
        <f t="shared" si="364"/>
        <v>42.199999999999996</v>
      </c>
      <c r="R1140" s="157">
        <f t="shared" si="364"/>
        <v>117</v>
      </c>
      <c r="S1140" s="157">
        <f t="shared" si="364"/>
        <v>117</v>
      </c>
    </row>
    <row r="1141" spans="1:19" ht="19.5" customHeight="1">
      <c r="A1141" s="1"/>
      <c r="B1141" s="15" t="s">
        <v>43</v>
      </c>
      <c r="C1141" s="24" t="s">
        <v>21</v>
      </c>
      <c r="D1141" s="19"/>
      <c r="E1141" s="106">
        <v>11.7</v>
      </c>
      <c r="F1141" s="106">
        <v>0.7</v>
      </c>
      <c r="G1141" s="90">
        <v>12.4</v>
      </c>
      <c r="H1141" s="106">
        <v>0</v>
      </c>
      <c r="I1141" s="106">
        <v>0</v>
      </c>
      <c r="J1141" s="90">
        <v>0</v>
      </c>
      <c r="K1141" s="90">
        <v>12.4</v>
      </c>
      <c r="L1141" s="106">
        <v>121</v>
      </c>
      <c r="M1141" s="106">
        <v>20.7</v>
      </c>
      <c r="N1141" s="106">
        <v>85.4</v>
      </c>
      <c r="O1141" s="90">
        <v>106.1</v>
      </c>
      <c r="P1141" s="106">
        <v>95.3</v>
      </c>
      <c r="Q1141" s="106">
        <v>10.8</v>
      </c>
      <c r="R1141" s="160">
        <v>38</v>
      </c>
      <c r="S1141" s="160">
        <v>38</v>
      </c>
    </row>
    <row r="1142" spans="1:19" ht="19.5" customHeight="1">
      <c r="A1142" s="1"/>
      <c r="B1142" s="15"/>
      <c r="C1142" s="24" t="s">
        <v>22</v>
      </c>
      <c r="D1142" s="19"/>
      <c r="E1142" s="106">
        <v>7.1</v>
      </c>
      <c r="F1142" s="106">
        <v>0.2</v>
      </c>
      <c r="G1142" s="90">
        <v>7.3</v>
      </c>
      <c r="H1142" s="106"/>
      <c r="I1142" s="106"/>
      <c r="J1142" s="90">
        <v>0</v>
      </c>
      <c r="K1142" s="90">
        <v>7.3</v>
      </c>
      <c r="L1142" s="106">
        <v>71.5</v>
      </c>
      <c r="M1142" s="106">
        <v>5</v>
      </c>
      <c r="N1142" s="106">
        <v>66.5</v>
      </c>
      <c r="O1142" s="90">
        <v>71.5</v>
      </c>
      <c r="P1142" s="106">
        <v>67.7</v>
      </c>
      <c r="Q1142" s="106">
        <v>3.8</v>
      </c>
      <c r="R1142" s="160">
        <v>21</v>
      </c>
      <c r="S1142" s="160">
        <v>21</v>
      </c>
    </row>
    <row r="1143" spans="1:19" ht="19.5" customHeight="1">
      <c r="A1143" s="1"/>
      <c r="B1143" s="17"/>
      <c r="C1143" s="51" t="s">
        <v>3</v>
      </c>
      <c r="D1143" s="34"/>
      <c r="E1143" s="110">
        <f t="shared" ref="E1143:S1143" si="365">E1141+E1142</f>
        <v>18.799999999999997</v>
      </c>
      <c r="F1143" s="110">
        <f t="shared" si="365"/>
        <v>0.89999999999999991</v>
      </c>
      <c r="G1143" s="110">
        <f t="shared" si="365"/>
        <v>19.7</v>
      </c>
      <c r="H1143" s="110">
        <f t="shared" si="365"/>
        <v>0</v>
      </c>
      <c r="I1143" s="110">
        <f t="shared" si="365"/>
        <v>0</v>
      </c>
      <c r="J1143" s="110">
        <f t="shared" si="365"/>
        <v>0</v>
      </c>
      <c r="K1143" s="110">
        <f t="shared" si="365"/>
        <v>19.7</v>
      </c>
      <c r="L1143" s="110">
        <f t="shared" si="365"/>
        <v>192.5</v>
      </c>
      <c r="M1143" s="110">
        <f t="shared" si="365"/>
        <v>25.7</v>
      </c>
      <c r="N1143" s="110">
        <f t="shared" si="365"/>
        <v>151.9</v>
      </c>
      <c r="O1143" s="110">
        <f t="shared" si="365"/>
        <v>177.6</v>
      </c>
      <c r="P1143" s="110">
        <f t="shared" si="365"/>
        <v>163</v>
      </c>
      <c r="Q1143" s="110">
        <f t="shared" si="365"/>
        <v>14.600000000000001</v>
      </c>
      <c r="R1143" s="170">
        <f t="shared" si="365"/>
        <v>59</v>
      </c>
      <c r="S1143" s="170">
        <f t="shared" si="365"/>
        <v>59</v>
      </c>
    </row>
    <row r="1144" spans="1:19" ht="19.5" customHeight="1">
      <c r="A1144" s="1"/>
      <c r="B1144" s="15" t="s">
        <v>44</v>
      </c>
      <c r="C1144" s="24" t="s">
        <v>38</v>
      </c>
      <c r="D1144" s="19"/>
      <c r="E1144" s="106">
        <v>1</v>
      </c>
      <c r="F1144" s="106"/>
      <c r="G1144" s="90">
        <v>1</v>
      </c>
      <c r="H1144" s="106"/>
      <c r="I1144" s="106"/>
      <c r="J1144" s="90">
        <v>0</v>
      </c>
      <c r="K1144" s="90">
        <v>1</v>
      </c>
      <c r="L1144" s="106">
        <v>12</v>
      </c>
      <c r="M1144" s="106">
        <v>1</v>
      </c>
      <c r="N1144" s="106">
        <v>11</v>
      </c>
      <c r="O1144" s="90">
        <v>12</v>
      </c>
      <c r="P1144" s="106">
        <v>11.9</v>
      </c>
      <c r="Q1144" s="106">
        <v>0.1</v>
      </c>
      <c r="R1144" s="160">
        <v>3</v>
      </c>
      <c r="S1144" s="160">
        <v>3</v>
      </c>
    </row>
    <row r="1145" spans="1:19" ht="19.5" customHeight="1">
      <c r="A1145" s="1"/>
      <c r="B1145" s="23"/>
      <c r="C1145" s="24" t="s">
        <v>67</v>
      </c>
      <c r="D1145" s="19"/>
      <c r="E1145" s="106">
        <v>0.4</v>
      </c>
      <c r="F1145" s="106"/>
      <c r="G1145" s="90">
        <v>0.4</v>
      </c>
      <c r="H1145" s="106"/>
      <c r="I1145" s="106"/>
      <c r="J1145" s="90">
        <v>0</v>
      </c>
      <c r="K1145" s="90">
        <v>0.4</v>
      </c>
      <c r="L1145" s="106">
        <v>7.6</v>
      </c>
      <c r="M1145" s="106">
        <v>7.6</v>
      </c>
      <c r="N1145" s="106"/>
      <c r="O1145" s="90">
        <v>7.6</v>
      </c>
      <c r="P1145" s="106">
        <v>7.6</v>
      </c>
      <c r="Q1145" s="106"/>
      <c r="R1145" s="160">
        <v>2</v>
      </c>
      <c r="S1145" s="160">
        <v>2</v>
      </c>
    </row>
    <row r="1146" spans="1:19" ht="19.5" customHeight="1">
      <c r="A1146" s="1"/>
      <c r="B1146" s="17"/>
      <c r="C1146" s="51" t="s">
        <v>3</v>
      </c>
      <c r="D1146" s="34"/>
      <c r="E1146" s="110">
        <f t="shared" ref="E1146:S1146" si="366">E1144+E1145</f>
        <v>1.4</v>
      </c>
      <c r="F1146" s="110">
        <f t="shared" si="366"/>
        <v>0</v>
      </c>
      <c r="G1146" s="110">
        <f t="shared" si="366"/>
        <v>1.4</v>
      </c>
      <c r="H1146" s="110">
        <f t="shared" si="366"/>
        <v>0</v>
      </c>
      <c r="I1146" s="110">
        <f t="shared" si="366"/>
        <v>0</v>
      </c>
      <c r="J1146" s="110">
        <f t="shared" si="366"/>
        <v>0</v>
      </c>
      <c r="K1146" s="110">
        <f t="shared" si="366"/>
        <v>1.4</v>
      </c>
      <c r="L1146" s="110">
        <f t="shared" si="366"/>
        <v>19.600000000000001</v>
      </c>
      <c r="M1146" s="110">
        <f t="shared" si="366"/>
        <v>8.6</v>
      </c>
      <c r="N1146" s="110">
        <f t="shared" si="366"/>
        <v>11</v>
      </c>
      <c r="O1146" s="110">
        <f t="shared" si="366"/>
        <v>19.600000000000001</v>
      </c>
      <c r="P1146" s="110">
        <f t="shared" si="366"/>
        <v>19.5</v>
      </c>
      <c r="Q1146" s="110">
        <f t="shared" si="366"/>
        <v>0.1</v>
      </c>
      <c r="R1146" s="170">
        <f t="shared" si="366"/>
        <v>5</v>
      </c>
      <c r="S1146" s="170">
        <f t="shared" si="366"/>
        <v>5</v>
      </c>
    </row>
    <row r="1147" spans="1:19" ht="19.5" customHeight="1">
      <c r="A1147" s="1"/>
      <c r="B1147" s="15" t="s">
        <v>45</v>
      </c>
      <c r="C1147" s="24" t="s">
        <v>25</v>
      </c>
      <c r="D1147" s="19"/>
      <c r="E1147" s="106">
        <v>12</v>
      </c>
      <c r="F1147" s="106">
        <v>0.4</v>
      </c>
      <c r="G1147" s="90">
        <v>12.4</v>
      </c>
      <c r="H1147" s="106"/>
      <c r="I1147" s="106"/>
      <c r="J1147" s="90">
        <v>0</v>
      </c>
      <c r="K1147" s="90">
        <v>12.4</v>
      </c>
      <c r="L1147" s="106">
        <v>183.8</v>
      </c>
      <c r="M1147" s="106">
        <v>70.7</v>
      </c>
      <c r="N1147" s="106">
        <v>113.1</v>
      </c>
      <c r="O1147" s="90">
        <v>183.8</v>
      </c>
      <c r="P1147" s="106">
        <v>171.5</v>
      </c>
      <c r="Q1147" s="106">
        <v>12.3</v>
      </c>
      <c r="R1147" s="160">
        <v>33</v>
      </c>
      <c r="S1147" s="160">
        <v>33</v>
      </c>
    </row>
    <row r="1148" spans="1:19" ht="19.5" customHeight="1">
      <c r="A1148" s="1"/>
      <c r="B1148" s="23"/>
      <c r="C1148" s="24" t="s">
        <v>68</v>
      </c>
      <c r="D1148" s="19"/>
      <c r="E1148" s="106">
        <v>0.2</v>
      </c>
      <c r="F1148" s="106">
        <v>0.1</v>
      </c>
      <c r="G1148" s="90">
        <v>0.30000000000000004</v>
      </c>
      <c r="H1148" s="106"/>
      <c r="I1148" s="106"/>
      <c r="J1148" s="90">
        <v>0</v>
      </c>
      <c r="K1148" s="90">
        <v>0.30000000000000004</v>
      </c>
      <c r="L1148" s="106">
        <v>3.2</v>
      </c>
      <c r="M1148" s="106">
        <v>1</v>
      </c>
      <c r="N1148" s="106">
        <v>2.2000000000000002</v>
      </c>
      <c r="O1148" s="90">
        <v>3.2</v>
      </c>
      <c r="P1148" s="106">
        <v>3.2</v>
      </c>
      <c r="Q1148" s="106"/>
      <c r="R1148" s="160">
        <v>1</v>
      </c>
      <c r="S1148" s="160">
        <v>1</v>
      </c>
    </row>
    <row r="1149" spans="1:19" ht="19.5" customHeight="1">
      <c r="A1149" s="1"/>
      <c r="B1149" s="17"/>
      <c r="C1149" s="51" t="s">
        <v>3</v>
      </c>
      <c r="D1149" s="34"/>
      <c r="E1149" s="110">
        <f t="shared" ref="E1149:S1149" si="367">E1148+E1147</f>
        <v>12.2</v>
      </c>
      <c r="F1149" s="110">
        <f t="shared" si="367"/>
        <v>0.5</v>
      </c>
      <c r="G1149" s="110">
        <f t="shared" si="367"/>
        <v>12.700000000000001</v>
      </c>
      <c r="H1149" s="110">
        <f t="shared" si="367"/>
        <v>0</v>
      </c>
      <c r="I1149" s="110">
        <f t="shared" si="367"/>
        <v>0</v>
      </c>
      <c r="J1149" s="110">
        <f t="shared" si="367"/>
        <v>0</v>
      </c>
      <c r="K1149" s="110">
        <f t="shared" si="367"/>
        <v>12.700000000000001</v>
      </c>
      <c r="L1149" s="110">
        <f t="shared" si="367"/>
        <v>187</v>
      </c>
      <c r="M1149" s="110">
        <f t="shared" si="367"/>
        <v>71.7</v>
      </c>
      <c r="N1149" s="110">
        <f t="shared" si="367"/>
        <v>115.3</v>
      </c>
      <c r="O1149" s="110">
        <f t="shared" si="367"/>
        <v>187</v>
      </c>
      <c r="P1149" s="110">
        <f t="shared" si="367"/>
        <v>174.7</v>
      </c>
      <c r="Q1149" s="110">
        <f t="shared" si="367"/>
        <v>12.3</v>
      </c>
      <c r="R1149" s="170">
        <f t="shared" si="367"/>
        <v>34</v>
      </c>
      <c r="S1149" s="170">
        <f t="shared" si="367"/>
        <v>34</v>
      </c>
    </row>
    <row r="1150" spans="1:19" ht="18.75" customHeight="1">
      <c r="B1150" s="15" t="s">
        <v>46</v>
      </c>
      <c r="C1150" s="24" t="s">
        <v>28</v>
      </c>
      <c r="D1150" s="19"/>
      <c r="E1150" s="122">
        <v>15.3</v>
      </c>
      <c r="F1150" s="91">
        <v>0.4</v>
      </c>
      <c r="G1150" s="90">
        <v>15.700000000000001</v>
      </c>
      <c r="H1150" s="91">
        <v>0</v>
      </c>
      <c r="I1150" s="90">
        <v>0</v>
      </c>
      <c r="J1150" s="122">
        <v>0</v>
      </c>
      <c r="K1150" s="122">
        <v>15.700000000000001</v>
      </c>
      <c r="L1150" s="122">
        <v>257.8</v>
      </c>
      <c r="M1150" s="91">
        <v>154.69999999999999</v>
      </c>
      <c r="N1150" s="90">
        <v>103.1</v>
      </c>
      <c r="O1150" s="122">
        <v>257.79999999999995</v>
      </c>
      <c r="P1150" s="91">
        <v>219.1</v>
      </c>
      <c r="Q1150" s="90">
        <v>38.700000000000003</v>
      </c>
      <c r="R1150" s="164">
        <v>34</v>
      </c>
      <c r="S1150" s="156">
        <v>34</v>
      </c>
    </row>
    <row r="1151" spans="1:19" ht="19.5" customHeight="1">
      <c r="A1151" s="1"/>
      <c r="B1151" s="15"/>
      <c r="C1151" s="24" t="s">
        <v>47</v>
      </c>
      <c r="D1151" s="19"/>
      <c r="E1151" s="122">
        <v>0.47</v>
      </c>
      <c r="F1151" s="122"/>
      <c r="G1151" s="122">
        <v>0.47</v>
      </c>
      <c r="H1151" s="122"/>
      <c r="I1151" s="122"/>
      <c r="J1151" s="122">
        <v>0</v>
      </c>
      <c r="K1151" s="122">
        <v>0.47</v>
      </c>
      <c r="L1151" s="122">
        <v>1.4</v>
      </c>
      <c r="M1151" s="122">
        <v>0.4</v>
      </c>
      <c r="N1151" s="122">
        <v>1</v>
      </c>
      <c r="O1151" s="122">
        <v>1.4</v>
      </c>
      <c r="P1151" s="122">
        <v>1.4</v>
      </c>
      <c r="Q1151" s="122"/>
      <c r="R1151" s="164">
        <v>3</v>
      </c>
      <c r="S1151" s="164">
        <v>3</v>
      </c>
    </row>
    <row r="1152" spans="1:19" ht="19.5" customHeight="1">
      <c r="A1152" s="1"/>
      <c r="B1152" s="15"/>
      <c r="C1152" s="24" t="s">
        <v>29</v>
      </c>
      <c r="D1152" s="19"/>
      <c r="E1152" s="90">
        <v>1.53</v>
      </c>
      <c r="F1152" s="90"/>
      <c r="G1152" s="90">
        <v>1.53</v>
      </c>
      <c r="H1152" s="90"/>
      <c r="I1152" s="90"/>
      <c r="J1152" s="122">
        <v>0</v>
      </c>
      <c r="K1152" s="122">
        <v>1.53</v>
      </c>
      <c r="L1152" s="90">
        <v>20</v>
      </c>
      <c r="M1152" s="90">
        <v>5</v>
      </c>
      <c r="N1152" s="90">
        <v>15</v>
      </c>
      <c r="O1152" s="122">
        <v>20</v>
      </c>
      <c r="P1152" s="90">
        <v>19</v>
      </c>
      <c r="Q1152" s="90">
        <v>1</v>
      </c>
      <c r="R1152" s="156">
        <v>5</v>
      </c>
      <c r="S1152" s="156">
        <v>5</v>
      </c>
    </row>
    <row r="1153" spans="1:19" ht="19.5" customHeight="1">
      <c r="A1153" s="4"/>
      <c r="B1153" s="15"/>
      <c r="C1153" s="24" t="s">
        <v>30</v>
      </c>
      <c r="D1153" s="19"/>
      <c r="E1153" s="106">
        <v>0.38</v>
      </c>
      <c r="F1153" s="106">
        <v>0</v>
      </c>
      <c r="G1153" s="90">
        <v>0.38</v>
      </c>
      <c r="H1153" s="106">
        <v>0</v>
      </c>
      <c r="I1153" s="106">
        <v>0</v>
      </c>
      <c r="J1153" s="90">
        <v>0</v>
      </c>
      <c r="K1153" s="90">
        <v>0.38</v>
      </c>
      <c r="L1153" s="106">
        <v>4.4000000000000004</v>
      </c>
      <c r="M1153" s="106">
        <v>4.4000000000000004</v>
      </c>
      <c r="N1153" s="106">
        <v>0</v>
      </c>
      <c r="O1153" s="90">
        <v>4.4000000000000004</v>
      </c>
      <c r="P1153" s="106">
        <v>4.4000000000000004</v>
      </c>
      <c r="Q1153" s="106">
        <v>0</v>
      </c>
      <c r="R1153" s="160">
        <v>1</v>
      </c>
      <c r="S1153" s="160">
        <v>1</v>
      </c>
    </row>
    <row r="1154" spans="1:19" ht="19.5" customHeight="1">
      <c r="A1154" s="1"/>
      <c r="B1154" s="23"/>
      <c r="C1154" s="24" t="s">
        <v>31</v>
      </c>
      <c r="D1154" s="19"/>
      <c r="E1154" s="106">
        <v>0.8</v>
      </c>
      <c r="F1154" s="106"/>
      <c r="G1154" s="90">
        <v>0.8</v>
      </c>
      <c r="H1154" s="106"/>
      <c r="I1154" s="106"/>
      <c r="J1154" s="90">
        <v>0</v>
      </c>
      <c r="K1154" s="90">
        <v>0.8</v>
      </c>
      <c r="L1154" s="106">
        <v>3</v>
      </c>
      <c r="M1154" s="106">
        <v>3</v>
      </c>
      <c r="N1154" s="106"/>
      <c r="O1154" s="90">
        <v>3</v>
      </c>
      <c r="P1154" s="106">
        <v>3</v>
      </c>
      <c r="Q1154" s="106"/>
      <c r="R1154" s="160">
        <v>5</v>
      </c>
      <c r="S1154" s="160">
        <v>5</v>
      </c>
    </row>
    <row r="1155" spans="1:19" ht="19.5" customHeight="1">
      <c r="A1155" s="1"/>
      <c r="B1155" s="15"/>
      <c r="C1155" s="24" t="s">
        <v>39</v>
      </c>
      <c r="D1155" s="19"/>
      <c r="E1155" s="106">
        <v>0.2</v>
      </c>
      <c r="F1155" s="106"/>
      <c r="G1155" s="90">
        <v>0.2</v>
      </c>
      <c r="H1155" s="106"/>
      <c r="I1155" s="106"/>
      <c r="J1155" s="90">
        <v>0</v>
      </c>
      <c r="K1155" s="90">
        <v>0.2</v>
      </c>
      <c r="L1155" s="106">
        <v>3.6</v>
      </c>
      <c r="M1155" s="106">
        <v>3.6</v>
      </c>
      <c r="N1155" s="106"/>
      <c r="O1155" s="90">
        <v>3.6</v>
      </c>
      <c r="P1155" s="106">
        <v>3.6</v>
      </c>
      <c r="Q1155" s="106"/>
      <c r="R1155" s="160">
        <v>1</v>
      </c>
      <c r="S1155" s="160">
        <v>1</v>
      </c>
    </row>
    <row r="1156" spans="1:19" ht="19.5" customHeight="1">
      <c r="A1156" s="4"/>
      <c r="B1156" s="17"/>
      <c r="C1156" s="51" t="s">
        <v>3</v>
      </c>
      <c r="D1156" s="34"/>
      <c r="E1156" s="110">
        <f t="shared" ref="E1156:S1156" si="368">SUM(E1150:E1155)</f>
        <v>18.68</v>
      </c>
      <c r="F1156" s="110">
        <f t="shared" si="368"/>
        <v>0.4</v>
      </c>
      <c r="G1156" s="110">
        <f t="shared" si="368"/>
        <v>19.080000000000002</v>
      </c>
      <c r="H1156" s="110">
        <f t="shared" si="368"/>
        <v>0</v>
      </c>
      <c r="I1156" s="110">
        <f t="shared" si="368"/>
        <v>0</v>
      </c>
      <c r="J1156" s="110">
        <f t="shared" si="368"/>
        <v>0</v>
      </c>
      <c r="K1156" s="110">
        <f t="shared" si="368"/>
        <v>19.080000000000002</v>
      </c>
      <c r="L1156" s="110">
        <f t="shared" si="368"/>
        <v>290.2</v>
      </c>
      <c r="M1156" s="110">
        <f t="shared" si="368"/>
        <v>171.1</v>
      </c>
      <c r="N1156" s="110">
        <f t="shared" si="368"/>
        <v>119.1</v>
      </c>
      <c r="O1156" s="110">
        <f t="shared" si="368"/>
        <v>290.19999999999993</v>
      </c>
      <c r="P1156" s="110">
        <f t="shared" si="368"/>
        <v>250.5</v>
      </c>
      <c r="Q1156" s="110">
        <f t="shared" si="368"/>
        <v>39.700000000000003</v>
      </c>
      <c r="R1156" s="170">
        <f t="shared" si="368"/>
        <v>49</v>
      </c>
      <c r="S1156" s="170">
        <f t="shared" si="368"/>
        <v>49</v>
      </c>
    </row>
    <row r="1157" spans="1:19" ht="19.5" customHeight="1">
      <c r="A1157" s="4"/>
      <c r="B1157" s="15" t="s">
        <v>49</v>
      </c>
      <c r="C1157" s="24" t="s">
        <v>50</v>
      </c>
      <c r="D1157" s="19"/>
      <c r="E1157" s="106">
        <v>0.3</v>
      </c>
      <c r="F1157" s="106"/>
      <c r="G1157" s="90">
        <v>0.3</v>
      </c>
      <c r="H1157" s="106"/>
      <c r="I1157" s="106"/>
      <c r="J1157" s="90">
        <v>0</v>
      </c>
      <c r="K1157" s="90">
        <v>0.3</v>
      </c>
      <c r="L1157" s="106">
        <v>3</v>
      </c>
      <c r="M1157" s="106">
        <v>3</v>
      </c>
      <c r="N1157" s="106"/>
      <c r="O1157" s="90">
        <v>3</v>
      </c>
      <c r="P1157" s="106">
        <v>3</v>
      </c>
      <c r="Q1157" s="106"/>
      <c r="R1157" s="160">
        <v>3</v>
      </c>
      <c r="S1157" s="160">
        <v>3</v>
      </c>
    </row>
    <row r="1158" spans="1:19" ht="19.5" customHeight="1">
      <c r="A1158" s="4"/>
      <c r="B1158" s="15"/>
      <c r="C1158" s="24" t="s">
        <v>32</v>
      </c>
      <c r="D1158" s="19"/>
      <c r="E1158" s="106">
        <v>2.2999999999999998</v>
      </c>
      <c r="F1158" s="106"/>
      <c r="G1158" s="90">
        <v>2.2999999999999998</v>
      </c>
      <c r="H1158" s="106"/>
      <c r="I1158" s="106"/>
      <c r="J1158" s="90">
        <v>0</v>
      </c>
      <c r="K1158" s="90">
        <v>2.2999999999999998</v>
      </c>
      <c r="L1158" s="106">
        <v>24.1</v>
      </c>
      <c r="M1158" s="106">
        <v>9.9</v>
      </c>
      <c r="N1158" s="106">
        <v>14.2</v>
      </c>
      <c r="O1158" s="90">
        <v>24.1</v>
      </c>
      <c r="P1158" s="106">
        <v>24.1</v>
      </c>
      <c r="Q1158" s="106"/>
      <c r="R1158" s="160">
        <v>7</v>
      </c>
      <c r="S1158" s="160">
        <v>7</v>
      </c>
    </row>
    <row r="1159" spans="1:19" ht="19.5" customHeight="1">
      <c r="A1159" s="4"/>
      <c r="B1159" s="15"/>
      <c r="C1159" s="24" t="s">
        <v>33</v>
      </c>
      <c r="D1159" s="19"/>
      <c r="E1159" s="122">
        <v>0.2</v>
      </c>
      <c r="F1159" s="91"/>
      <c r="G1159" s="90">
        <v>0.2</v>
      </c>
      <c r="H1159" s="91"/>
      <c r="I1159" s="90"/>
      <c r="J1159" s="122">
        <v>0</v>
      </c>
      <c r="K1159" s="122">
        <v>0.2</v>
      </c>
      <c r="L1159" s="122">
        <v>0</v>
      </c>
      <c r="M1159" s="91"/>
      <c r="N1159" s="90"/>
      <c r="O1159" s="122">
        <v>0</v>
      </c>
      <c r="P1159" s="91"/>
      <c r="Q1159" s="90"/>
      <c r="R1159" s="164">
        <v>1</v>
      </c>
      <c r="S1159" s="156">
        <v>1</v>
      </c>
    </row>
    <row r="1160" spans="1:19" ht="19.5" customHeight="1">
      <c r="A1160" s="4"/>
      <c r="B1160" s="15"/>
      <c r="C1160" s="35" t="s">
        <v>3</v>
      </c>
      <c r="D1160" s="38"/>
      <c r="E1160" s="117">
        <f t="shared" ref="E1160:S1160" si="369">SUM(E1157:E1159)</f>
        <v>2.8</v>
      </c>
      <c r="F1160" s="117">
        <f t="shared" si="369"/>
        <v>0</v>
      </c>
      <c r="G1160" s="117">
        <f t="shared" si="369"/>
        <v>2.8</v>
      </c>
      <c r="H1160" s="117">
        <f t="shared" si="369"/>
        <v>0</v>
      </c>
      <c r="I1160" s="117">
        <f t="shared" si="369"/>
        <v>0</v>
      </c>
      <c r="J1160" s="117">
        <f t="shared" si="369"/>
        <v>0</v>
      </c>
      <c r="K1160" s="117">
        <f t="shared" si="369"/>
        <v>2.8</v>
      </c>
      <c r="L1160" s="117">
        <f t="shared" si="369"/>
        <v>27.1</v>
      </c>
      <c r="M1160" s="117">
        <f t="shared" si="369"/>
        <v>12.9</v>
      </c>
      <c r="N1160" s="117">
        <f t="shared" si="369"/>
        <v>14.2</v>
      </c>
      <c r="O1160" s="117">
        <f t="shared" si="369"/>
        <v>27.1</v>
      </c>
      <c r="P1160" s="117">
        <f t="shared" si="369"/>
        <v>27.1</v>
      </c>
      <c r="Q1160" s="117">
        <f t="shared" si="369"/>
        <v>0</v>
      </c>
      <c r="R1160" s="174">
        <f t="shared" si="369"/>
        <v>11</v>
      </c>
      <c r="S1160" s="174">
        <f t="shared" si="369"/>
        <v>11</v>
      </c>
    </row>
    <row r="1161" spans="1:19" ht="8.25" customHeight="1">
      <c r="A1161" s="4"/>
      <c r="B1161" s="24"/>
      <c r="C1161" s="25"/>
      <c r="D1161" s="25"/>
      <c r="E1161" s="91"/>
      <c r="F1161" s="91"/>
      <c r="G1161" s="91"/>
      <c r="H1161" s="91"/>
      <c r="I1161" s="91"/>
      <c r="J1161" s="91"/>
      <c r="K1161" s="91"/>
      <c r="L1161" s="91"/>
      <c r="M1161" s="91"/>
      <c r="N1161" s="91"/>
      <c r="O1161" s="91"/>
      <c r="P1161" s="91"/>
      <c r="Q1161" s="91"/>
      <c r="R1161" s="155"/>
      <c r="S1161" s="164"/>
    </row>
    <row r="1162" spans="1:19" ht="19.5" customHeight="1">
      <c r="A1162" s="4"/>
      <c r="B1162" s="24"/>
      <c r="C1162" s="25" t="s">
        <v>58</v>
      </c>
      <c r="D1162" s="19"/>
      <c r="E1162" s="111">
        <f t="shared" ref="E1162:S1162" si="370">E1160+E1156+E1149+E1146+E1143+E1140</f>
        <v>86.18</v>
      </c>
      <c r="F1162" s="111">
        <f t="shared" si="370"/>
        <v>2.5</v>
      </c>
      <c r="G1162" s="111">
        <f t="shared" si="370"/>
        <v>88.68</v>
      </c>
      <c r="H1162" s="111">
        <f t="shared" si="370"/>
        <v>0</v>
      </c>
      <c r="I1162" s="111">
        <f t="shared" si="370"/>
        <v>0</v>
      </c>
      <c r="J1162" s="111">
        <f t="shared" si="370"/>
        <v>0</v>
      </c>
      <c r="K1162" s="111">
        <f>K1160+K1149+K1146+K1143+K1140+K1156</f>
        <v>88.679999999999993</v>
      </c>
      <c r="L1162" s="111">
        <f t="shared" si="370"/>
        <v>1202.5999999999999</v>
      </c>
      <c r="M1162" s="111">
        <f t="shared" si="370"/>
        <v>467.3</v>
      </c>
      <c r="N1162" s="111">
        <f t="shared" si="370"/>
        <v>692</v>
      </c>
      <c r="O1162" s="111">
        <f t="shared" si="370"/>
        <v>1159.3</v>
      </c>
      <c r="P1162" s="111">
        <f t="shared" si="370"/>
        <v>1050.4000000000001</v>
      </c>
      <c r="Q1162" s="111">
        <f t="shared" si="370"/>
        <v>108.9</v>
      </c>
      <c r="R1162" s="171">
        <f t="shared" si="370"/>
        <v>275</v>
      </c>
      <c r="S1162" s="171">
        <f t="shared" si="370"/>
        <v>275</v>
      </c>
    </row>
    <row r="1163" spans="1:19" ht="19.5" customHeight="1">
      <c r="A1163" s="4"/>
      <c r="B1163" s="28"/>
      <c r="C1163" s="28"/>
      <c r="D1163" s="28"/>
      <c r="E1163" s="140"/>
      <c r="F1163" s="140"/>
      <c r="G1163" s="140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207"/>
      <c r="S1163" s="207"/>
    </row>
    <row r="1164" spans="1:19" ht="19.5" customHeight="1">
      <c r="A1164" s="4"/>
      <c r="B1164" s="20"/>
      <c r="C1164" s="26" t="s">
        <v>194</v>
      </c>
      <c r="D1164" s="20"/>
      <c r="E1164" s="92"/>
      <c r="F1164" s="92"/>
      <c r="G1164" s="92"/>
      <c r="H1164" s="92"/>
      <c r="I1164" s="92"/>
      <c r="J1164" s="92"/>
      <c r="K1164" s="92"/>
      <c r="L1164" s="92"/>
      <c r="M1164" s="92"/>
      <c r="N1164" s="92"/>
      <c r="O1164" s="92"/>
      <c r="P1164" s="92"/>
      <c r="Q1164" s="92"/>
      <c r="R1164" s="159"/>
      <c r="S1164" s="145" t="s">
        <v>0</v>
      </c>
    </row>
    <row r="1165" spans="1:19" ht="18.75" customHeight="1">
      <c r="A1165" s="4"/>
      <c r="B1165" s="410" t="s">
        <v>72</v>
      </c>
      <c r="C1165" s="411"/>
      <c r="D1165" s="412"/>
      <c r="E1165" s="416" t="s">
        <v>91</v>
      </c>
      <c r="F1165" s="417"/>
      <c r="G1165" s="418"/>
      <c r="H1165" s="416" t="s">
        <v>90</v>
      </c>
      <c r="I1165" s="417"/>
      <c r="J1165" s="418"/>
      <c r="K1165" s="83" t="s">
        <v>1</v>
      </c>
      <c r="L1165" s="83" t="s">
        <v>2</v>
      </c>
      <c r="M1165" s="416" t="s">
        <v>89</v>
      </c>
      <c r="N1165" s="417"/>
      <c r="O1165" s="418"/>
      <c r="P1165" s="416" t="s">
        <v>88</v>
      </c>
      <c r="Q1165" s="418"/>
      <c r="R1165" s="423" t="s">
        <v>65</v>
      </c>
      <c r="S1165" s="424"/>
    </row>
    <row r="1166" spans="1:19" ht="19.5" customHeight="1">
      <c r="A1166" s="4"/>
      <c r="B1166" s="413"/>
      <c r="C1166" s="414"/>
      <c r="D1166" s="415"/>
      <c r="E1166" s="84" t="s">
        <v>4</v>
      </c>
      <c r="F1166" s="84" t="s">
        <v>5</v>
      </c>
      <c r="G1166" s="84" t="s">
        <v>6</v>
      </c>
      <c r="H1166" s="84" t="s">
        <v>7</v>
      </c>
      <c r="I1166" s="84" t="s">
        <v>8</v>
      </c>
      <c r="J1166" s="84" t="s">
        <v>9</v>
      </c>
      <c r="K1166" s="85" t="s">
        <v>3</v>
      </c>
      <c r="L1166" s="86" t="s">
        <v>3</v>
      </c>
      <c r="M1166" s="84" t="s">
        <v>10</v>
      </c>
      <c r="N1166" s="84" t="s">
        <v>11</v>
      </c>
      <c r="O1166" s="84" t="s">
        <v>3</v>
      </c>
      <c r="P1166" s="84" t="s">
        <v>12</v>
      </c>
      <c r="Q1166" s="84" t="s">
        <v>13</v>
      </c>
      <c r="R1166" s="146"/>
      <c r="S1166" s="147" t="s">
        <v>73</v>
      </c>
    </row>
    <row r="1167" spans="1:19" ht="19.5" customHeight="1">
      <c r="B1167" s="15" t="s">
        <v>42</v>
      </c>
      <c r="C1167" s="24" t="s">
        <v>18</v>
      </c>
      <c r="D1167" s="19"/>
      <c r="E1167" s="106">
        <v>0.4</v>
      </c>
      <c r="F1167" s="106">
        <v>0.1</v>
      </c>
      <c r="G1167" s="90">
        <v>0.5</v>
      </c>
      <c r="H1167" s="106">
        <v>0</v>
      </c>
      <c r="I1167" s="106">
        <v>0</v>
      </c>
      <c r="J1167" s="90">
        <v>0</v>
      </c>
      <c r="K1167" s="90">
        <v>0.5</v>
      </c>
      <c r="L1167" s="106">
        <v>1.5</v>
      </c>
      <c r="M1167" s="106">
        <v>1.3</v>
      </c>
      <c r="N1167" s="106">
        <v>0.1</v>
      </c>
      <c r="O1167" s="90">
        <v>1.4000000000000001</v>
      </c>
      <c r="P1167" s="106">
        <v>1.4</v>
      </c>
      <c r="Q1167" s="106">
        <v>0</v>
      </c>
      <c r="R1167" s="160">
        <v>6</v>
      </c>
      <c r="S1167" s="160">
        <v>6</v>
      </c>
    </row>
    <row r="1168" spans="1:19" ht="19.5" customHeight="1">
      <c r="B1168" s="23"/>
      <c r="C1168" s="24" t="s">
        <v>20</v>
      </c>
      <c r="D1168" s="19"/>
      <c r="E1168" s="106">
        <v>0.1</v>
      </c>
      <c r="F1168" s="264">
        <v>0.2</v>
      </c>
      <c r="G1168" s="90">
        <v>0.30000000000000004</v>
      </c>
      <c r="H1168" s="264"/>
      <c r="I1168" s="106"/>
      <c r="J1168" s="122">
        <v>0</v>
      </c>
      <c r="K1168" s="122">
        <v>0.30000000000000004</v>
      </c>
      <c r="L1168" s="265">
        <v>0.5</v>
      </c>
      <c r="M1168" s="264"/>
      <c r="N1168" s="106">
        <v>0.3</v>
      </c>
      <c r="O1168" s="122">
        <v>0.3</v>
      </c>
      <c r="P1168" s="264">
        <v>0.3</v>
      </c>
      <c r="Q1168" s="106"/>
      <c r="R1168" s="256">
        <v>3</v>
      </c>
      <c r="S1168" s="160">
        <v>3</v>
      </c>
    </row>
    <row r="1169" spans="1:19" ht="19.5" customHeight="1">
      <c r="B1169" s="17"/>
      <c r="C1169" s="32" t="s">
        <v>3</v>
      </c>
      <c r="D1169" s="40"/>
      <c r="E1169" s="130">
        <f t="shared" ref="E1169:S1169" si="371">E1167+E1168</f>
        <v>0.5</v>
      </c>
      <c r="F1169" s="130">
        <f t="shared" si="371"/>
        <v>0.30000000000000004</v>
      </c>
      <c r="G1169" s="130">
        <f t="shared" si="371"/>
        <v>0.8</v>
      </c>
      <c r="H1169" s="130">
        <f t="shared" si="371"/>
        <v>0</v>
      </c>
      <c r="I1169" s="130">
        <f t="shared" si="371"/>
        <v>0</v>
      </c>
      <c r="J1169" s="130">
        <f t="shared" si="371"/>
        <v>0</v>
      </c>
      <c r="K1169" s="130">
        <f t="shared" si="371"/>
        <v>0.8</v>
      </c>
      <c r="L1169" s="130">
        <f t="shared" si="371"/>
        <v>2</v>
      </c>
      <c r="M1169" s="130">
        <f t="shared" si="371"/>
        <v>1.3</v>
      </c>
      <c r="N1169" s="130">
        <f t="shared" si="371"/>
        <v>0.4</v>
      </c>
      <c r="O1169" s="130">
        <f t="shared" si="371"/>
        <v>1.7000000000000002</v>
      </c>
      <c r="P1169" s="130">
        <f t="shared" si="371"/>
        <v>1.7</v>
      </c>
      <c r="Q1169" s="130">
        <f t="shared" si="371"/>
        <v>0</v>
      </c>
      <c r="R1169" s="197">
        <f t="shared" si="371"/>
        <v>9</v>
      </c>
      <c r="S1169" s="197">
        <f t="shared" si="371"/>
        <v>9</v>
      </c>
    </row>
    <row r="1170" spans="1:19" ht="19.5" customHeight="1">
      <c r="B1170" s="15" t="s">
        <v>43</v>
      </c>
      <c r="C1170" s="24" t="s">
        <v>21</v>
      </c>
      <c r="D1170" s="19"/>
      <c r="E1170" s="106">
        <v>0.2</v>
      </c>
      <c r="F1170" s="106">
        <v>0</v>
      </c>
      <c r="G1170" s="90">
        <v>0.2</v>
      </c>
      <c r="H1170" s="106">
        <v>0</v>
      </c>
      <c r="I1170" s="106">
        <v>0</v>
      </c>
      <c r="J1170" s="90">
        <v>0</v>
      </c>
      <c r="K1170" s="90">
        <v>0.2</v>
      </c>
      <c r="L1170" s="106">
        <v>0.05</v>
      </c>
      <c r="M1170" s="267">
        <v>0.04</v>
      </c>
      <c r="N1170" s="106">
        <v>0</v>
      </c>
      <c r="O1170" s="270">
        <v>0.04</v>
      </c>
      <c r="P1170" s="267">
        <v>0.04</v>
      </c>
      <c r="Q1170" s="267">
        <v>0</v>
      </c>
      <c r="R1170" s="160">
        <v>1</v>
      </c>
      <c r="S1170" s="160">
        <v>1</v>
      </c>
    </row>
    <row r="1171" spans="1:19" ht="19.5" customHeight="1">
      <c r="B1171" s="23"/>
      <c r="C1171" s="24" t="s">
        <v>22</v>
      </c>
      <c r="D1171" s="19"/>
      <c r="E1171" s="265"/>
      <c r="F1171" s="264">
        <v>0.16</v>
      </c>
      <c r="G1171" s="90">
        <v>0.16</v>
      </c>
      <c r="H1171" s="264"/>
      <c r="I1171" s="106"/>
      <c r="J1171" s="122">
        <v>0</v>
      </c>
      <c r="K1171" s="122">
        <v>0.16</v>
      </c>
      <c r="L1171" s="265"/>
      <c r="M1171" s="264"/>
      <c r="N1171" s="267"/>
      <c r="O1171" s="268">
        <v>0</v>
      </c>
      <c r="P1171" s="269"/>
      <c r="Q1171" s="106"/>
      <c r="R1171" s="256">
        <v>2</v>
      </c>
      <c r="S1171" s="160">
        <v>2</v>
      </c>
    </row>
    <row r="1172" spans="1:19" ht="19.5" customHeight="1">
      <c r="B1172" s="17"/>
      <c r="C1172" s="35" t="s">
        <v>3</v>
      </c>
      <c r="D1172" s="38"/>
      <c r="E1172" s="130">
        <f t="shared" ref="E1172:S1172" si="372">E1170+E1171</f>
        <v>0.2</v>
      </c>
      <c r="F1172" s="130">
        <f t="shared" si="372"/>
        <v>0.16</v>
      </c>
      <c r="G1172" s="130">
        <f t="shared" si="372"/>
        <v>0.36</v>
      </c>
      <c r="H1172" s="130">
        <f t="shared" si="372"/>
        <v>0</v>
      </c>
      <c r="I1172" s="130">
        <f t="shared" si="372"/>
        <v>0</v>
      </c>
      <c r="J1172" s="130">
        <f t="shared" si="372"/>
        <v>0</v>
      </c>
      <c r="K1172" s="130">
        <f t="shared" si="372"/>
        <v>0.36</v>
      </c>
      <c r="L1172" s="130">
        <f t="shared" si="372"/>
        <v>0.05</v>
      </c>
      <c r="M1172" s="130">
        <f t="shared" si="372"/>
        <v>0.04</v>
      </c>
      <c r="N1172" s="130">
        <f t="shared" si="372"/>
        <v>0</v>
      </c>
      <c r="O1172" s="130">
        <f t="shared" si="372"/>
        <v>0.04</v>
      </c>
      <c r="P1172" s="130">
        <f t="shared" si="372"/>
        <v>0.04</v>
      </c>
      <c r="Q1172" s="130">
        <f t="shared" si="372"/>
        <v>0</v>
      </c>
      <c r="R1172" s="197">
        <f t="shared" si="372"/>
        <v>3</v>
      </c>
      <c r="S1172" s="197">
        <f t="shared" si="372"/>
        <v>3</v>
      </c>
    </row>
    <row r="1173" spans="1:19" ht="19.5" customHeight="1">
      <c r="B1173" s="15" t="s">
        <v>46</v>
      </c>
      <c r="C1173" s="24" t="s">
        <v>29</v>
      </c>
      <c r="D1173" s="19"/>
      <c r="E1173" s="277">
        <v>1.8</v>
      </c>
      <c r="F1173" s="277">
        <v>0.2</v>
      </c>
      <c r="G1173" s="277">
        <v>2</v>
      </c>
      <c r="H1173" s="277"/>
      <c r="I1173" s="277"/>
      <c r="J1173" s="277">
        <v>0</v>
      </c>
      <c r="K1173" s="277">
        <v>2</v>
      </c>
      <c r="L1173" s="277">
        <v>6</v>
      </c>
      <c r="M1173" s="277">
        <v>3</v>
      </c>
      <c r="N1173" s="277">
        <v>3</v>
      </c>
      <c r="O1173" s="277">
        <v>6</v>
      </c>
      <c r="P1173" s="277">
        <v>5</v>
      </c>
      <c r="Q1173" s="277">
        <v>1</v>
      </c>
      <c r="R1173" s="278">
        <v>7</v>
      </c>
      <c r="S1173" s="278">
        <v>7</v>
      </c>
    </row>
    <row r="1174" spans="1:19" ht="19.5" customHeight="1">
      <c r="B1174" s="17"/>
      <c r="C1174" s="32" t="s">
        <v>53</v>
      </c>
      <c r="D1174" s="32"/>
      <c r="E1174" s="89">
        <f t="shared" ref="E1174:S1174" si="373">E1173</f>
        <v>1.8</v>
      </c>
      <c r="F1174" s="89">
        <f t="shared" si="373"/>
        <v>0.2</v>
      </c>
      <c r="G1174" s="89">
        <f t="shared" si="373"/>
        <v>2</v>
      </c>
      <c r="H1174" s="89">
        <f t="shared" si="373"/>
        <v>0</v>
      </c>
      <c r="I1174" s="89">
        <f t="shared" si="373"/>
        <v>0</v>
      </c>
      <c r="J1174" s="89">
        <f t="shared" si="373"/>
        <v>0</v>
      </c>
      <c r="K1174" s="89">
        <f t="shared" si="373"/>
        <v>2</v>
      </c>
      <c r="L1174" s="89">
        <f t="shared" si="373"/>
        <v>6</v>
      </c>
      <c r="M1174" s="89">
        <f t="shared" si="373"/>
        <v>3</v>
      </c>
      <c r="N1174" s="89">
        <f t="shared" si="373"/>
        <v>3</v>
      </c>
      <c r="O1174" s="89">
        <f t="shared" si="373"/>
        <v>6</v>
      </c>
      <c r="P1174" s="89">
        <f t="shared" si="373"/>
        <v>5</v>
      </c>
      <c r="Q1174" s="89">
        <f t="shared" si="373"/>
        <v>1</v>
      </c>
      <c r="R1174" s="157">
        <f>R1173</f>
        <v>7</v>
      </c>
      <c r="S1174" s="157">
        <f t="shared" si="373"/>
        <v>7</v>
      </c>
    </row>
    <row r="1175" spans="1:19" ht="19.5" customHeight="1">
      <c r="A1175" s="4"/>
      <c r="B1175" s="15" t="s">
        <v>155</v>
      </c>
      <c r="C1175" s="24" t="s">
        <v>32</v>
      </c>
      <c r="D1175" s="19"/>
      <c r="E1175" s="106">
        <v>0.1</v>
      </c>
      <c r="F1175" s="106"/>
      <c r="G1175" s="90">
        <v>0.1</v>
      </c>
      <c r="H1175" s="106"/>
      <c r="I1175" s="106"/>
      <c r="J1175" s="90">
        <v>0</v>
      </c>
      <c r="K1175" s="90">
        <v>0.1</v>
      </c>
      <c r="L1175" s="106"/>
      <c r="M1175" s="106"/>
      <c r="N1175" s="106"/>
      <c r="O1175" s="90">
        <v>0</v>
      </c>
      <c r="P1175" s="106"/>
      <c r="Q1175" s="106"/>
      <c r="R1175" s="160">
        <v>1</v>
      </c>
      <c r="S1175" s="160">
        <v>1</v>
      </c>
    </row>
    <row r="1176" spans="1:19" ht="19.5" customHeight="1">
      <c r="A1176" s="4"/>
      <c r="B1176" s="15"/>
      <c r="C1176" s="35" t="s">
        <v>3</v>
      </c>
      <c r="D1176" s="38"/>
      <c r="E1176" s="117">
        <f t="shared" ref="E1176:S1176" si="374">SUM(E1175:E1175)</f>
        <v>0.1</v>
      </c>
      <c r="F1176" s="117">
        <f t="shared" si="374"/>
        <v>0</v>
      </c>
      <c r="G1176" s="117">
        <f t="shared" si="374"/>
        <v>0.1</v>
      </c>
      <c r="H1176" s="117">
        <f t="shared" si="374"/>
        <v>0</v>
      </c>
      <c r="I1176" s="117">
        <f t="shared" si="374"/>
        <v>0</v>
      </c>
      <c r="J1176" s="117">
        <f t="shared" si="374"/>
        <v>0</v>
      </c>
      <c r="K1176" s="117">
        <f t="shared" si="374"/>
        <v>0.1</v>
      </c>
      <c r="L1176" s="117">
        <f t="shared" si="374"/>
        <v>0</v>
      </c>
      <c r="M1176" s="117">
        <f t="shared" si="374"/>
        <v>0</v>
      </c>
      <c r="N1176" s="117">
        <f t="shared" si="374"/>
        <v>0</v>
      </c>
      <c r="O1176" s="117">
        <f t="shared" si="374"/>
        <v>0</v>
      </c>
      <c r="P1176" s="117">
        <f t="shared" si="374"/>
        <v>0</v>
      </c>
      <c r="Q1176" s="117">
        <f t="shared" si="374"/>
        <v>0</v>
      </c>
      <c r="R1176" s="174">
        <f t="shared" si="374"/>
        <v>1</v>
      </c>
      <c r="S1176" s="174">
        <f t="shared" si="374"/>
        <v>1</v>
      </c>
    </row>
    <row r="1177" spans="1:19" ht="8.25" customHeight="1">
      <c r="B1177" s="25"/>
      <c r="C1177" s="25"/>
      <c r="D1177" s="25"/>
      <c r="E1177" s="91"/>
      <c r="F1177" s="91"/>
      <c r="G1177" s="91"/>
      <c r="H1177" s="91"/>
      <c r="I1177" s="91"/>
      <c r="J1177" s="91"/>
      <c r="K1177" s="91"/>
      <c r="L1177" s="91"/>
      <c r="M1177" s="91"/>
      <c r="N1177" s="91"/>
      <c r="O1177" s="91"/>
      <c r="P1177" s="91"/>
      <c r="Q1177" s="91"/>
      <c r="R1177" s="155"/>
      <c r="S1177" s="155"/>
    </row>
    <row r="1178" spans="1:19" ht="19.5" customHeight="1">
      <c r="B1178" s="24"/>
      <c r="C1178" s="25" t="s">
        <v>58</v>
      </c>
      <c r="D1178" s="19"/>
      <c r="E1178" s="90">
        <f>E1169+E1172+E1174+E1176</f>
        <v>2.6</v>
      </c>
      <c r="F1178" s="90">
        <f t="shared" ref="F1178:S1178" si="375">F1169+F1172+F1174+F1176</f>
        <v>0.66000000000000014</v>
      </c>
      <c r="G1178" s="90">
        <f t="shared" si="375"/>
        <v>3.2600000000000002</v>
      </c>
      <c r="H1178" s="90">
        <f t="shared" si="375"/>
        <v>0</v>
      </c>
      <c r="I1178" s="90">
        <f t="shared" si="375"/>
        <v>0</v>
      </c>
      <c r="J1178" s="90">
        <f t="shared" si="375"/>
        <v>0</v>
      </c>
      <c r="K1178" s="90">
        <f t="shared" si="375"/>
        <v>3.2600000000000002</v>
      </c>
      <c r="L1178" s="90">
        <f t="shared" si="375"/>
        <v>8.0500000000000007</v>
      </c>
      <c r="M1178" s="90">
        <f t="shared" si="375"/>
        <v>4.34</v>
      </c>
      <c r="N1178" s="90">
        <f t="shared" si="375"/>
        <v>3.4</v>
      </c>
      <c r="O1178" s="90">
        <f t="shared" si="375"/>
        <v>7.74</v>
      </c>
      <c r="P1178" s="90">
        <f t="shared" si="375"/>
        <v>6.74</v>
      </c>
      <c r="Q1178" s="90">
        <f t="shared" si="375"/>
        <v>1</v>
      </c>
      <c r="R1178" s="156">
        <f t="shared" si="375"/>
        <v>20</v>
      </c>
      <c r="S1178" s="156">
        <f t="shared" si="375"/>
        <v>20</v>
      </c>
    </row>
    <row r="1179" spans="1:19" ht="19.5" customHeight="1">
      <c r="A1179" s="4"/>
      <c r="B1179" s="20"/>
      <c r="C1179" s="26" t="s">
        <v>195</v>
      </c>
      <c r="D1179" s="20"/>
      <c r="E1179" s="92"/>
      <c r="F1179" s="92"/>
      <c r="G1179" s="92"/>
      <c r="H1179" s="92"/>
      <c r="I1179" s="92"/>
      <c r="J1179" s="92"/>
      <c r="K1179" s="92"/>
      <c r="L1179" s="92"/>
      <c r="M1179" s="92"/>
      <c r="N1179" s="92"/>
      <c r="O1179" s="92"/>
      <c r="P1179" s="92"/>
      <c r="Q1179" s="92"/>
      <c r="R1179" s="159"/>
      <c r="S1179" s="145" t="s">
        <v>0</v>
      </c>
    </row>
    <row r="1180" spans="1:19" ht="18.75" customHeight="1">
      <c r="A1180" s="4"/>
      <c r="B1180" s="410" t="s">
        <v>72</v>
      </c>
      <c r="C1180" s="411"/>
      <c r="D1180" s="412"/>
      <c r="E1180" s="416" t="s">
        <v>91</v>
      </c>
      <c r="F1180" s="417"/>
      <c r="G1180" s="418"/>
      <c r="H1180" s="416" t="s">
        <v>90</v>
      </c>
      <c r="I1180" s="417"/>
      <c r="J1180" s="418"/>
      <c r="K1180" s="83" t="s">
        <v>1</v>
      </c>
      <c r="L1180" s="83" t="s">
        <v>2</v>
      </c>
      <c r="M1180" s="416" t="s">
        <v>74</v>
      </c>
      <c r="N1180" s="417"/>
      <c r="O1180" s="418"/>
      <c r="P1180" s="416" t="s">
        <v>75</v>
      </c>
      <c r="Q1180" s="418"/>
      <c r="R1180" s="423" t="s">
        <v>65</v>
      </c>
      <c r="S1180" s="424"/>
    </row>
    <row r="1181" spans="1:19" ht="19.5" customHeight="1">
      <c r="A1181" s="4"/>
      <c r="B1181" s="413"/>
      <c r="C1181" s="414"/>
      <c r="D1181" s="415"/>
      <c r="E1181" s="84" t="s">
        <v>4</v>
      </c>
      <c r="F1181" s="84" t="s">
        <v>5</v>
      </c>
      <c r="G1181" s="84" t="s">
        <v>6</v>
      </c>
      <c r="H1181" s="84" t="s">
        <v>7</v>
      </c>
      <c r="I1181" s="84" t="s">
        <v>8</v>
      </c>
      <c r="J1181" s="84" t="s">
        <v>9</v>
      </c>
      <c r="K1181" s="85" t="s">
        <v>3</v>
      </c>
      <c r="L1181" s="86" t="s">
        <v>3</v>
      </c>
      <c r="M1181" s="84" t="s">
        <v>10</v>
      </c>
      <c r="N1181" s="84" t="s">
        <v>11</v>
      </c>
      <c r="O1181" s="84" t="s">
        <v>3</v>
      </c>
      <c r="P1181" s="84" t="s">
        <v>12</v>
      </c>
      <c r="Q1181" s="84" t="s">
        <v>13</v>
      </c>
      <c r="R1181" s="146"/>
      <c r="S1181" s="147" t="s">
        <v>73</v>
      </c>
    </row>
    <row r="1182" spans="1:19" ht="19.5" customHeight="1">
      <c r="B1182" s="15" t="s">
        <v>42</v>
      </c>
      <c r="C1182" s="24" t="s">
        <v>18</v>
      </c>
      <c r="D1182" s="19"/>
      <c r="E1182" s="106">
        <v>0.1</v>
      </c>
      <c r="F1182" s="106">
        <v>0.1</v>
      </c>
      <c r="G1182" s="90">
        <v>0.2</v>
      </c>
      <c r="H1182" s="106">
        <v>0</v>
      </c>
      <c r="I1182" s="106">
        <v>0</v>
      </c>
      <c r="J1182" s="90">
        <v>0</v>
      </c>
      <c r="K1182" s="90">
        <v>0.2</v>
      </c>
      <c r="L1182" s="106">
        <v>2</v>
      </c>
      <c r="M1182" s="106">
        <v>1</v>
      </c>
      <c r="N1182" s="106">
        <v>1</v>
      </c>
      <c r="O1182" s="90">
        <v>2</v>
      </c>
      <c r="P1182" s="106">
        <v>2</v>
      </c>
      <c r="Q1182" s="106">
        <v>0</v>
      </c>
      <c r="R1182" s="160">
        <v>1</v>
      </c>
      <c r="S1182" s="160">
        <v>1</v>
      </c>
    </row>
    <row r="1183" spans="1:19" ht="19.5" customHeight="1">
      <c r="B1183" s="17"/>
      <c r="C1183" s="240" t="s">
        <v>3</v>
      </c>
      <c r="D1183" s="34"/>
      <c r="E1183" s="89">
        <f t="shared" ref="E1183:S1183" si="376">E1182</f>
        <v>0.1</v>
      </c>
      <c r="F1183" s="89">
        <f t="shared" si="376"/>
        <v>0.1</v>
      </c>
      <c r="G1183" s="89">
        <f t="shared" si="376"/>
        <v>0.2</v>
      </c>
      <c r="H1183" s="89">
        <f t="shared" si="376"/>
        <v>0</v>
      </c>
      <c r="I1183" s="89">
        <f t="shared" si="376"/>
        <v>0</v>
      </c>
      <c r="J1183" s="89">
        <f t="shared" si="376"/>
        <v>0</v>
      </c>
      <c r="K1183" s="89">
        <f t="shared" si="376"/>
        <v>0.2</v>
      </c>
      <c r="L1183" s="89">
        <f t="shared" si="376"/>
        <v>2</v>
      </c>
      <c r="M1183" s="89">
        <f t="shared" si="376"/>
        <v>1</v>
      </c>
      <c r="N1183" s="89">
        <f t="shared" si="376"/>
        <v>1</v>
      </c>
      <c r="O1183" s="89">
        <f t="shared" si="376"/>
        <v>2</v>
      </c>
      <c r="P1183" s="89">
        <f t="shared" si="376"/>
        <v>2</v>
      </c>
      <c r="Q1183" s="89">
        <f t="shared" si="376"/>
        <v>0</v>
      </c>
      <c r="R1183" s="241">
        <f t="shared" si="376"/>
        <v>1</v>
      </c>
      <c r="S1183" s="241">
        <f t="shared" si="376"/>
        <v>1</v>
      </c>
    </row>
    <row r="1184" spans="1:19" ht="8.25" customHeight="1"/>
    <row r="1185" spans="2:19" ht="19.5" customHeight="1">
      <c r="B1185" s="24"/>
      <c r="C1185" s="25" t="s">
        <v>58</v>
      </c>
      <c r="D1185" s="19"/>
      <c r="E1185" s="90">
        <f>E1183</f>
        <v>0.1</v>
      </c>
      <c r="F1185" s="90">
        <f t="shared" ref="F1185:S1185" si="377">F1183</f>
        <v>0.1</v>
      </c>
      <c r="G1185" s="90">
        <f t="shared" si="377"/>
        <v>0.2</v>
      </c>
      <c r="H1185" s="90">
        <f t="shared" si="377"/>
        <v>0</v>
      </c>
      <c r="I1185" s="90">
        <f t="shared" si="377"/>
        <v>0</v>
      </c>
      <c r="J1185" s="90">
        <f t="shared" si="377"/>
        <v>0</v>
      </c>
      <c r="K1185" s="90">
        <f t="shared" si="377"/>
        <v>0.2</v>
      </c>
      <c r="L1185" s="90">
        <f t="shared" si="377"/>
        <v>2</v>
      </c>
      <c r="M1185" s="90">
        <f t="shared" si="377"/>
        <v>1</v>
      </c>
      <c r="N1185" s="90">
        <f t="shared" si="377"/>
        <v>1</v>
      </c>
      <c r="O1185" s="90">
        <f t="shared" si="377"/>
        <v>2</v>
      </c>
      <c r="P1185" s="90">
        <f t="shared" si="377"/>
        <v>2</v>
      </c>
      <c r="Q1185" s="90">
        <f t="shared" si="377"/>
        <v>0</v>
      </c>
      <c r="R1185" s="242">
        <f t="shared" si="377"/>
        <v>1</v>
      </c>
      <c r="S1185" s="242">
        <f t="shared" si="377"/>
        <v>1</v>
      </c>
    </row>
  </sheetData>
  <mergeCells count="411">
    <mergeCell ref="B1180:D1181"/>
    <mergeCell ref="E1180:G1180"/>
    <mergeCell ref="H1180:J1180"/>
    <mergeCell ref="M1180:O1180"/>
    <mergeCell ref="P1180:Q1180"/>
    <mergeCell ref="R1180:S1180"/>
    <mergeCell ref="R1069:S1069"/>
    <mergeCell ref="R1061:S1061"/>
    <mergeCell ref="R1135:S1135"/>
    <mergeCell ref="R1112:S1112"/>
    <mergeCell ref="E1128:G1128"/>
    <mergeCell ref="H1128:J1128"/>
    <mergeCell ref="M1128:O1128"/>
    <mergeCell ref="P1128:Q1128"/>
    <mergeCell ref="B1120:D1121"/>
    <mergeCell ref="E1120:G1120"/>
    <mergeCell ref="H1120:J1120"/>
    <mergeCell ref="M1120:O1120"/>
    <mergeCell ref="P1120:Q1120"/>
    <mergeCell ref="M1112:O1112"/>
    <mergeCell ref="P1112:Q1112"/>
    <mergeCell ref="B1112:D1113"/>
    <mergeCell ref="E1112:G1112"/>
    <mergeCell ref="H1112:J1112"/>
    <mergeCell ref="R978:S978"/>
    <mergeCell ref="R1005:S1005"/>
    <mergeCell ref="R760:S760"/>
    <mergeCell ref="R1165:S1165"/>
    <mergeCell ref="R1128:S1128"/>
    <mergeCell ref="R1120:S1120"/>
    <mergeCell ref="R1105:S1105"/>
    <mergeCell ref="R1098:S1098"/>
    <mergeCell ref="R1051:S1051"/>
    <mergeCell ref="R1033:S1033"/>
    <mergeCell ref="R1023:S1023"/>
    <mergeCell ref="R952:S952"/>
    <mergeCell ref="R784:S784"/>
    <mergeCell ref="R886:S886"/>
    <mergeCell ref="R929:S929"/>
    <mergeCell ref="R912:S912"/>
    <mergeCell ref="R860:S860"/>
    <mergeCell ref="R833:S833"/>
    <mergeCell ref="R816:S816"/>
    <mergeCell ref="R800:S800"/>
    <mergeCell ref="R769:S769"/>
    <mergeCell ref="M439:O439"/>
    <mergeCell ref="R405:S405"/>
    <mergeCell ref="R543:S543"/>
    <mergeCell ref="R556:S556"/>
    <mergeCell ref="R584:S584"/>
    <mergeCell ref="P543:Q543"/>
    <mergeCell ref="P506:Q506"/>
    <mergeCell ref="P622:Q622"/>
    <mergeCell ref="R718:S718"/>
    <mergeCell ref="R659:S659"/>
    <mergeCell ref="R622:S622"/>
    <mergeCell ref="R707:S707"/>
    <mergeCell ref="M584:O584"/>
    <mergeCell ref="M718:O718"/>
    <mergeCell ref="P718:Q718"/>
    <mergeCell ref="P668:Q668"/>
    <mergeCell ref="M707:O707"/>
    <mergeCell ref="P707:Q707"/>
    <mergeCell ref="M659:O659"/>
    <mergeCell ref="M668:O668"/>
    <mergeCell ref="E432:G432"/>
    <mergeCell ref="B405:D406"/>
    <mergeCell ref="R736:S736"/>
    <mergeCell ref="R691:S691"/>
    <mergeCell ref="M432:O432"/>
    <mergeCell ref="P356:Q356"/>
    <mergeCell ref="R791:S791"/>
    <mergeCell ref="R668:S668"/>
    <mergeCell ref="R275:S275"/>
    <mergeCell ref="R513:S513"/>
    <mergeCell ref="R533:S533"/>
    <mergeCell ref="P533:Q533"/>
    <mergeCell ref="R594:S594"/>
    <mergeCell ref="R520:S520"/>
    <mergeCell ref="M483:O483"/>
    <mergeCell ref="P483:Q483"/>
    <mergeCell ref="P659:Q659"/>
    <mergeCell ref="P405:Q405"/>
    <mergeCell ref="P520:Q520"/>
    <mergeCell ref="P476:Q476"/>
    <mergeCell ref="M506:O506"/>
    <mergeCell ref="R495:S495"/>
    <mergeCell ref="R506:S506"/>
    <mergeCell ref="P513:Q513"/>
    <mergeCell ref="E506:G506"/>
    <mergeCell ref="H506:J506"/>
    <mergeCell ref="B476:D477"/>
    <mergeCell ref="B736:D737"/>
    <mergeCell ref="E736:G736"/>
    <mergeCell ref="H736:J736"/>
    <mergeCell ref="E513:G513"/>
    <mergeCell ref="H513:J513"/>
    <mergeCell ref="H622:J622"/>
    <mergeCell ref="H668:J668"/>
    <mergeCell ref="H691:J691"/>
    <mergeCell ref="E668:G668"/>
    <mergeCell ref="H584:J584"/>
    <mergeCell ref="B584:D585"/>
    <mergeCell ref="E584:G584"/>
    <mergeCell ref="B718:D719"/>
    <mergeCell ref="E718:G718"/>
    <mergeCell ref="H718:J718"/>
    <mergeCell ref="B622:D623"/>
    <mergeCell ref="E622:G622"/>
    <mergeCell ref="B659:D660"/>
    <mergeCell ref="E659:G659"/>
    <mergeCell ref="H659:J659"/>
    <mergeCell ref="R391:S391"/>
    <mergeCell ref="M335:O335"/>
    <mergeCell ref="P335:Q335"/>
    <mergeCell ref="M307:O307"/>
    <mergeCell ref="P307:Q307"/>
    <mergeCell ref="R307:S307"/>
    <mergeCell ref="M391:O391"/>
    <mergeCell ref="P391:Q391"/>
    <mergeCell ref="E391:G391"/>
    <mergeCell ref="H391:J391"/>
    <mergeCell ref="R356:S356"/>
    <mergeCell ref="E307:G307"/>
    <mergeCell ref="H307:J307"/>
    <mergeCell ref="E335:G335"/>
    <mergeCell ref="M356:O356"/>
    <mergeCell ref="H335:J335"/>
    <mergeCell ref="R130:S130"/>
    <mergeCell ref="H476:J476"/>
    <mergeCell ref="B483:D484"/>
    <mergeCell ref="E483:G483"/>
    <mergeCell ref="H483:J483"/>
    <mergeCell ref="E439:G439"/>
    <mergeCell ref="H439:J439"/>
    <mergeCell ref="B439:D440"/>
    <mergeCell ref="R432:S432"/>
    <mergeCell ref="R483:S483"/>
    <mergeCell ref="R476:S476"/>
    <mergeCell ref="R439:S439"/>
    <mergeCell ref="E476:G476"/>
    <mergeCell ref="M449:O449"/>
    <mergeCell ref="P449:Q449"/>
    <mergeCell ref="R449:S449"/>
    <mergeCell ref="P432:Q432"/>
    <mergeCell ref="P439:Q439"/>
    <mergeCell ref="P275:Q275"/>
    <mergeCell ref="R247:S247"/>
    <mergeCell ref="E356:G356"/>
    <mergeCell ref="H356:J356"/>
    <mergeCell ref="R335:S335"/>
    <mergeCell ref="M275:O275"/>
    <mergeCell ref="R150:S150"/>
    <mergeCell ref="M150:O150"/>
    <mergeCell ref="P150:Q150"/>
    <mergeCell ref="R5:S5"/>
    <mergeCell ref="E68:G68"/>
    <mergeCell ref="B130:D131"/>
    <mergeCell ref="P247:Q247"/>
    <mergeCell ref="R158:S158"/>
    <mergeCell ref="P158:Q158"/>
    <mergeCell ref="M179:O179"/>
    <mergeCell ref="P179:Q179"/>
    <mergeCell ref="M198:O198"/>
    <mergeCell ref="P198:Q198"/>
    <mergeCell ref="M208:O208"/>
    <mergeCell ref="P208:Q208"/>
    <mergeCell ref="M219:O219"/>
    <mergeCell ref="P219:Q219"/>
    <mergeCell ref="R179:S179"/>
    <mergeCell ref="M190:O190"/>
    <mergeCell ref="P190:Q190"/>
    <mergeCell ref="R190:S190"/>
    <mergeCell ref="R198:S198"/>
    <mergeCell ref="R208:S208"/>
    <mergeCell ref="H130:J130"/>
    <mergeCell ref="E150:G150"/>
    <mergeCell ref="H150:J150"/>
    <mergeCell ref="P95:Q95"/>
    <mergeCell ref="M95:O95"/>
    <mergeCell ref="B50:D51"/>
    <mergeCell ref="E5:G5"/>
    <mergeCell ref="H5:J5"/>
    <mergeCell ref="M50:O50"/>
    <mergeCell ref="M5:O5"/>
    <mergeCell ref="H68:J68"/>
    <mergeCell ref="M68:O68"/>
    <mergeCell ref="P68:Q68"/>
    <mergeCell ref="P130:Q130"/>
    <mergeCell ref="E130:G130"/>
    <mergeCell ref="P5:Q5"/>
    <mergeCell ref="P50:Q50"/>
    <mergeCell ref="R50:S50"/>
    <mergeCell ref="B95:D96"/>
    <mergeCell ref="E95:G95"/>
    <mergeCell ref="H95:J95"/>
    <mergeCell ref="R68:S68"/>
    <mergeCell ref="R95:S95"/>
    <mergeCell ref="B68:D69"/>
    <mergeCell ref="R35:S35"/>
    <mergeCell ref="B5:D6"/>
    <mergeCell ref="B35:D36"/>
    <mergeCell ref="E35:G35"/>
    <mergeCell ref="H35:J35"/>
    <mergeCell ref="M35:O35"/>
    <mergeCell ref="P35:Q35"/>
    <mergeCell ref="B247:D248"/>
    <mergeCell ref="H179:J179"/>
    <mergeCell ref="E50:G50"/>
    <mergeCell ref="H50:J50"/>
    <mergeCell ref="B190:D191"/>
    <mergeCell ref="R219:S219"/>
    <mergeCell ref="E247:G247"/>
    <mergeCell ref="H247:J247"/>
    <mergeCell ref="M247:O247"/>
    <mergeCell ref="B198:D199"/>
    <mergeCell ref="E198:G198"/>
    <mergeCell ref="H198:J198"/>
    <mergeCell ref="B208:D209"/>
    <mergeCell ref="E208:G208"/>
    <mergeCell ref="H208:J208"/>
    <mergeCell ref="H219:J219"/>
    <mergeCell ref="B219:D220"/>
    <mergeCell ref="E219:G219"/>
    <mergeCell ref="B210:B212"/>
    <mergeCell ref="E190:G190"/>
    <mergeCell ref="H190:J190"/>
    <mergeCell ref="M158:O158"/>
    <mergeCell ref="M130:O130"/>
    <mergeCell ref="B150:D151"/>
    <mergeCell ref="B158:D159"/>
    <mergeCell ref="E158:G158"/>
    <mergeCell ref="H158:J158"/>
    <mergeCell ref="B179:D180"/>
    <mergeCell ref="E179:G179"/>
    <mergeCell ref="P556:Q556"/>
    <mergeCell ref="P584:Q584"/>
    <mergeCell ref="B594:D595"/>
    <mergeCell ref="E594:G594"/>
    <mergeCell ref="H594:J594"/>
    <mergeCell ref="M594:O594"/>
    <mergeCell ref="P594:Q594"/>
    <mergeCell ref="M495:O495"/>
    <mergeCell ref="P495:Q495"/>
    <mergeCell ref="H533:J533"/>
    <mergeCell ref="H520:J520"/>
    <mergeCell ref="M533:O533"/>
    <mergeCell ref="B533:D534"/>
    <mergeCell ref="E533:G533"/>
    <mergeCell ref="B513:D514"/>
    <mergeCell ref="M513:O513"/>
    <mergeCell ref="B275:D276"/>
    <mergeCell ref="E275:G275"/>
    <mergeCell ref="H275:J275"/>
    <mergeCell ref="M769:O769"/>
    <mergeCell ref="P769:Q769"/>
    <mergeCell ref="B307:D308"/>
    <mergeCell ref="B335:D336"/>
    <mergeCell ref="P736:Q736"/>
    <mergeCell ref="B356:D357"/>
    <mergeCell ref="E405:G405"/>
    <mergeCell ref="H405:J405"/>
    <mergeCell ref="B432:D433"/>
    <mergeCell ref="B391:D392"/>
    <mergeCell ref="B738:B739"/>
    <mergeCell ref="M405:O405"/>
    <mergeCell ref="M520:O520"/>
    <mergeCell ref="M476:O476"/>
    <mergeCell ref="H432:J432"/>
    <mergeCell ref="B449:D450"/>
    <mergeCell ref="E449:G449"/>
    <mergeCell ref="H449:J449"/>
    <mergeCell ref="B495:D496"/>
    <mergeCell ref="E495:G495"/>
    <mergeCell ref="H495:J495"/>
    <mergeCell ref="B508:B509"/>
    <mergeCell ref="B506:D507"/>
    <mergeCell ref="M736:O736"/>
    <mergeCell ref="B769:D770"/>
    <mergeCell ref="B760:D761"/>
    <mergeCell ref="P800:Q800"/>
    <mergeCell ref="B520:D521"/>
    <mergeCell ref="E520:G520"/>
    <mergeCell ref="M691:O691"/>
    <mergeCell ref="P691:Q691"/>
    <mergeCell ref="B668:D669"/>
    <mergeCell ref="B691:D692"/>
    <mergeCell ref="E691:G691"/>
    <mergeCell ref="B707:D708"/>
    <mergeCell ref="E707:G707"/>
    <mergeCell ref="H707:J707"/>
    <mergeCell ref="M543:O543"/>
    <mergeCell ref="B543:D544"/>
    <mergeCell ref="E543:G543"/>
    <mergeCell ref="H543:J543"/>
    <mergeCell ref="M622:O622"/>
    <mergeCell ref="M556:O556"/>
    <mergeCell ref="P784:Q784"/>
    <mergeCell ref="B556:D557"/>
    <mergeCell ref="E556:G556"/>
    <mergeCell ref="H556:J556"/>
    <mergeCell ref="P791:Q791"/>
    <mergeCell ref="B791:D792"/>
    <mergeCell ref="E791:G791"/>
    <mergeCell ref="B800:D801"/>
    <mergeCell ref="E800:G800"/>
    <mergeCell ref="B784:D785"/>
    <mergeCell ref="E784:G784"/>
    <mergeCell ref="H784:J784"/>
    <mergeCell ref="M784:O784"/>
    <mergeCell ref="M929:O929"/>
    <mergeCell ref="B860:D861"/>
    <mergeCell ref="H860:J860"/>
    <mergeCell ref="M860:O860"/>
    <mergeCell ref="M791:O791"/>
    <mergeCell ref="P860:Q860"/>
    <mergeCell ref="E833:G833"/>
    <mergeCell ref="H833:J833"/>
    <mergeCell ref="M833:O833"/>
    <mergeCell ref="P833:Q833"/>
    <mergeCell ref="H800:J800"/>
    <mergeCell ref="E860:G860"/>
    <mergeCell ref="B816:D817"/>
    <mergeCell ref="E816:G816"/>
    <mergeCell ref="H816:J816"/>
    <mergeCell ref="M816:O816"/>
    <mergeCell ref="P816:Q816"/>
    <mergeCell ref="P1023:Q1023"/>
    <mergeCell ref="M1023:O1023"/>
    <mergeCell ref="B886:D887"/>
    <mergeCell ref="E886:G886"/>
    <mergeCell ref="H886:J886"/>
    <mergeCell ref="P886:Q886"/>
    <mergeCell ref="M886:O886"/>
    <mergeCell ref="B833:D834"/>
    <mergeCell ref="B1005:D1006"/>
    <mergeCell ref="E1005:G1005"/>
    <mergeCell ref="H1005:J1005"/>
    <mergeCell ref="M1005:O1005"/>
    <mergeCell ref="B952:D953"/>
    <mergeCell ref="B912:D913"/>
    <mergeCell ref="B929:D930"/>
    <mergeCell ref="P929:Q929"/>
    <mergeCell ref="B978:D979"/>
    <mergeCell ref="P1005:Q1005"/>
    <mergeCell ref="M912:O912"/>
    <mergeCell ref="P912:Q912"/>
    <mergeCell ref="M952:O952"/>
    <mergeCell ref="P952:Q952"/>
    <mergeCell ref="E929:G929"/>
    <mergeCell ref="H929:J929"/>
    <mergeCell ref="M1105:O1105"/>
    <mergeCell ref="P1105:Q1105"/>
    <mergeCell ref="P1051:Q1051"/>
    <mergeCell ref="B1051:D1052"/>
    <mergeCell ref="E1051:G1051"/>
    <mergeCell ref="H1051:J1051"/>
    <mergeCell ref="M1051:O1051"/>
    <mergeCell ref="B1061:D1062"/>
    <mergeCell ref="M1061:O1061"/>
    <mergeCell ref="P1061:Q1061"/>
    <mergeCell ref="E1061:G1061"/>
    <mergeCell ref="H1061:J1061"/>
    <mergeCell ref="B1033:D1034"/>
    <mergeCell ref="P760:Q760"/>
    <mergeCell ref="P978:Q978"/>
    <mergeCell ref="E952:G952"/>
    <mergeCell ref="H952:J952"/>
    <mergeCell ref="E978:G978"/>
    <mergeCell ref="E912:G912"/>
    <mergeCell ref="H912:J912"/>
    <mergeCell ref="E760:G760"/>
    <mergeCell ref="H760:J760"/>
    <mergeCell ref="E769:G769"/>
    <mergeCell ref="H769:J769"/>
    <mergeCell ref="H978:J978"/>
    <mergeCell ref="M978:O978"/>
    <mergeCell ref="M760:O760"/>
    <mergeCell ref="M800:O800"/>
    <mergeCell ref="H791:J791"/>
    <mergeCell ref="E1033:G1033"/>
    <mergeCell ref="H1033:J1033"/>
    <mergeCell ref="M1033:O1033"/>
    <mergeCell ref="P1033:Q1033"/>
    <mergeCell ref="B1023:D1024"/>
    <mergeCell ref="E1023:G1023"/>
    <mergeCell ref="H1023:J1023"/>
    <mergeCell ref="B1165:D1166"/>
    <mergeCell ref="E1165:G1165"/>
    <mergeCell ref="H1165:J1165"/>
    <mergeCell ref="M1165:O1165"/>
    <mergeCell ref="P1165:Q1165"/>
    <mergeCell ref="E1069:G1069"/>
    <mergeCell ref="H1069:J1069"/>
    <mergeCell ref="M1069:O1069"/>
    <mergeCell ref="P1069:Q1069"/>
    <mergeCell ref="B1098:D1099"/>
    <mergeCell ref="E1098:G1098"/>
    <mergeCell ref="H1098:J1098"/>
    <mergeCell ref="M1098:O1098"/>
    <mergeCell ref="P1098:Q1098"/>
    <mergeCell ref="B1135:D1136"/>
    <mergeCell ref="E1135:G1135"/>
    <mergeCell ref="H1135:J1135"/>
    <mergeCell ref="B1105:D1106"/>
    <mergeCell ref="E1105:G1105"/>
    <mergeCell ref="M1135:O1135"/>
    <mergeCell ref="P1135:Q1135"/>
    <mergeCell ref="B1128:D1129"/>
    <mergeCell ref="B1069:D1070"/>
    <mergeCell ref="H1105:J1105"/>
  </mergeCells>
  <phoneticPr fontId="6"/>
  <printOptions horizontalCentered="1" verticalCentered="1" gridLinesSet="0"/>
  <pageMargins left="0" right="0" top="0.39370078740157483" bottom="0.39370078740157483" header="0.31496062992125984" footer="0.31496062992125984"/>
  <pageSetup paperSize="9" scale="60" firstPageNumber="10" fitToHeight="150" orientation="landscape" useFirstPageNumber="1" r:id="rId1"/>
  <headerFooter scaleWithDoc="0" alignWithMargins="0">
    <oddFooter>&amp;C&amp;P</oddFooter>
  </headerFooter>
  <rowBreaks count="41" manualBreakCount="41">
    <brk id="33" min="1" max="18" man="1"/>
    <brk id="66" min="1" max="18" man="1"/>
    <brk id="92" min="1" max="18" man="1"/>
    <brk id="93" min="1" max="18" man="1"/>
    <brk id="128" min="1" max="18" man="1"/>
    <brk id="148" min="1" max="18" man="1"/>
    <brk id="176" min="1" max="18" man="1"/>
    <brk id="177" min="1" max="18" man="1"/>
    <brk id="216" min="1" max="18" man="1"/>
    <brk id="217" min="1" max="18" man="1"/>
    <brk id="244" min="1" max="18" man="1"/>
    <brk id="245" min="1" max="18" man="1"/>
    <brk id="272" min="1" max="18" man="1"/>
    <brk id="273" min="1" max="18" man="1"/>
    <brk id="304" min="1" max="18" man="1"/>
    <brk id="305" min="1" max="18" man="1"/>
    <brk id="332" min="1" max="18" man="1"/>
    <brk id="333" min="1" max="18" man="1"/>
    <brk id="389" min="1" max="18" man="1"/>
    <brk id="429" min="1" max="18" man="1"/>
    <brk id="430" min="1" max="18" man="1"/>
    <brk id="474" min="1" max="18" man="1"/>
    <brk id="504" min="1" max="18" man="1"/>
    <brk id="554" min="1" max="18" man="1"/>
    <brk id="592" min="1" max="18" man="1"/>
    <brk id="620" min="1" max="18" man="1"/>
    <brk id="657" min="1" max="18" man="1"/>
    <brk id="689" min="1" max="18" man="1"/>
    <brk id="716" max="16383" man="1"/>
    <brk id="758" max="16383" man="1"/>
    <brk id="857" min="1" max="18" man="1"/>
    <brk id="858" min="1" max="18" man="1"/>
    <brk id="884" min="1" max="18" man="1"/>
    <brk id="910" min="1" max="18" man="1"/>
    <brk id="950" min="1" max="18" man="1"/>
    <brk id="976" min="1" max="18" man="1"/>
    <brk id="1031" min="1" max="18" man="1"/>
    <brk id="1066" min="1" max="18" man="1"/>
    <brk id="1067" min="1" max="18" man="1"/>
    <brk id="1125" min="1" max="18" man="1"/>
    <brk id="1126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B－１</vt:lpstr>
      <vt:lpstr>'B－１'!Print_Area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2020-03-05T02:30:42Z</dcterms:created>
  <dcterms:modified xsi:type="dcterms:W3CDTF">2020-03-05T02:31:25Z</dcterms:modified>
</cp:coreProperties>
</file>