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Z:\4 税政係\※税Ｌ\オープンデータ\R5\02 掲載データ\04 固定資産評価審議会の開催結果\"/>
    </mc:Choice>
  </mc:AlternateContent>
  <xr:revisionPtr revIDLastSave="0" documentId="13_ncr:1_{BB2CCB9F-561E-43B0-A3D2-2F2FF17C99D8}" xr6:coauthVersionLast="36" xr6:coauthVersionMax="36" xr10:uidLastSave="{00000000-0000-0000-0000-000000000000}"/>
  <bookViews>
    <workbookView xWindow="240" yWindow="120" windowWidth="14940" windowHeight="8325" xr2:uid="{00000000-000D-0000-FFFF-FFFF00000000}"/>
  </bookViews>
  <sheets>
    <sheet name="提示平均" sheetId="1" r:id="rId1"/>
    <sheet name="宅地" sheetId="2" r:id="rId2"/>
    <sheet name="田" sheetId="3" r:id="rId3"/>
    <sheet name="畑" sheetId="4" r:id="rId4"/>
    <sheet name="山林" sheetId="5" r:id="rId5"/>
  </sheets>
  <definedNames>
    <definedName name="_xlnm.Print_Area" localSheetId="4">山林!$A$1:$M$53</definedName>
    <definedName name="_xlnm.Print_Area" localSheetId="1">宅地!$A$1:$M$53</definedName>
    <definedName name="_xlnm.Print_Area" localSheetId="0">提示平均!$A$1:$E$48</definedName>
    <definedName name="_xlnm.Print_Area" localSheetId="2">田!$A$1:$M$53</definedName>
    <definedName name="_xlnm.Print_Area" localSheetId="3">畑!$A$1:$M$53</definedName>
  </definedNames>
  <calcPr calcId="191029"/>
</workbook>
</file>

<file path=xl/calcChain.xml><?xml version="1.0" encoding="utf-8"?>
<calcChain xmlns="http://schemas.openxmlformats.org/spreadsheetml/2006/main">
  <c r="K6" i="2" l="1"/>
  <c r="L37" i="4" l="1"/>
  <c r="L6" i="5"/>
  <c r="K6" i="5"/>
  <c r="M50" i="5"/>
  <c r="L50" i="5"/>
  <c r="K50" i="5"/>
  <c r="L49" i="5"/>
  <c r="K49" i="5"/>
  <c r="L48" i="5"/>
  <c r="K48" i="5"/>
  <c r="L47" i="5"/>
  <c r="K47" i="5"/>
  <c r="L46" i="5"/>
  <c r="K46" i="5"/>
  <c r="L45" i="5"/>
  <c r="K45" i="5"/>
  <c r="M44" i="5"/>
  <c r="L44" i="5"/>
  <c r="K44" i="5"/>
  <c r="L43" i="5"/>
  <c r="K43" i="5"/>
  <c r="L42" i="5"/>
  <c r="K42" i="5"/>
  <c r="L41" i="5"/>
  <c r="K41" i="5"/>
  <c r="L40" i="5"/>
  <c r="K40" i="5"/>
  <c r="L39" i="5"/>
  <c r="K39" i="5"/>
  <c r="L38" i="5"/>
  <c r="K38" i="5"/>
  <c r="L37" i="5"/>
  <c r="K37" i="5"/>
  <c r="L36" i="5"/>
  <c r="K36" i="5"/>
  <c r="L35" i="5"/>
  <c r="K35" i="5"/>
  <c r="L34" i="5"/>
  <c r="K34" i="5"/>
  <c r="L33" i="5"/>
  <c r="K33" i="5"/>
  <c r="L32" i="5"/>
  <c r="K32" i="5"/>
  <c r="L31" i="5"/>
  <c r="K31" i="5"/>
  <c r="L30" i="5"/>
  <c r="K30" i="5"/>
  <c r="L29" i="5"/>
  <c r="K29" i="5"/>
  <c r="L28" i="5"/>
  <c r="K28" i="5"/>
  <c r="L27" i="5"/>
  <c r="K27" i="5"/>
  <c r="L24" i="5"/>
  <c r="K24" i="5"/>
  <c r="L23" i="5"/>
  <c r="K23" i="5"/>
  <c r="L22" i="5"/>
  <c r="K22" i="5"/>
  <c r="L21" i="5"/>
  <c r="K21" i="5"/>
  <c r="L20" i="5"/>
  <c r="K20" i="5"/>
  <c r="L19" i="5"/>
  <c r="K19" i="5"/>
  <c r="L18" i="5"/>
  <c r="K18" i="5"/>
  <c r="L17" i="5"/>
  <c r="K17" i="5"/>
  <c r="L16" i="5"/>
  <c r="K16" i="5"/>
  <c r="L15" i="5"/>
  <c r="K15" i="5"/>
  <c r="L14" i="5"/>
  <c r="K14" i="5"/>
  <c r="L13" i="5"/>
  <c r="K13" i="5"/>
  <c r="L12" i="5"/>
  <c r="K12" i="5"/>
  <c r="L11" i="5"/>
  <c r="K11" i="5"/>
  <c r="L10" i="5"/>
  <c r="K10" i="5"/>
  <c r="L9" i="5"/>
  <c r="K9" i="5"/>
  <c r="L8" i="5"/>
  <c r="K8" i="5"/>
  <c r="L7" i="5"/>
  <c r="K7" i="5"/>
  <c r="K7" i="4"/>
  <c r="L7" i="4"/>
  <c r="K8" i="4"/>
  <c r="L8" i="4"/>
  <c r="K9" i="4"/>
  <c r="L9" i="4"/>
  <c r="K10" i="4"/>
  <c r="L10" i="4"/>
  <c r="K11" i="4"/>
  <c r="L11" i="4"/>
  <c r="K12" i="4"/>
  <c r="L12" i="4"/>
  <c r="K13" i="4"/>
  <c r="L13" i="4"/>
  <c r="K14" i="4"/>
  <c r="L14" i="4"/>
  <c r="K15" i="4"/>
  <c r="L15" i="4"/>
  <c r="K16" i="4"/>
  <c r="L16" i="4"/>
  <c r="K17" i="4"/>
  <c r="L17" i="4"/>
  <c r="K18" i="4"/>
  <c r="L18" i="4"/>
  <c r="K19" i="4"/>
  <c r="L19" i="4"/>
  <c r="K20" i="4"/>
  <c r="L20" i="4"/>
  <c r="K21" i="4"/>
  <c r="L21" i="4"/>
  <c r="K22" i="4"/>
  <c r="L22" i="4"/>
  <c r="K23" i="4"/>
  <c r="L23" i="4"/>
  <c r="K24" i="4"/>
  <c r="L24" i="4"/>
  <c r="K27" i="4"/>
  <c r="L27" i="4"/>
  <c r="K28" i="4"/>
  <c r="L28" i="4"/>
  <c r="K29" i="4"/>
  <c r="L29" i="4"/>
  <c r="K30" i="4"/>
  <c r="L30" i="4"/>
  <c r="K31" i="4"/>
  <c r="L31" i="4"/>
  <c r="K32" i="4"/>
  <c r="L32" i="4"/>
  <c r="K33" i="4"/>
  <c r="L33" i="4"/>
  <c r="K34" i="4"/>
  <c r="L34" i="4"/>
  <c r="K35" i="4"/>
  <c r="L35" i="4"/>
  <c r="K36" i="4"/>
  <c r="L36" i="4"/>
  <c r="K37" i="4"/>
  <c r="K38" i="4"/>
  <c r="L38" i="4"/>
  <c r="K39" i="4"/>
  <c r="L39" i="4"/>
  <c r="K40" i="4"/>
  <c r="L40" i="4"/>
  <c r="K41" i="4"/>
  <c r="L41" i="4"/>
  <c r="K42" i="4"/>
  <c r="L42" i="4"/>
  <c r="K43" i="4"/>
  <c r="L43" i="4"/>
  <c r="K44" i="4"/>
  <c r="L44" i="4"/>
  <c r="K45" i="4"/>
  <c r="L45" i="4"/>
  <c r="K46" i="4"/>
  <c r="L46" i="4"/>
  <c r="K47" i="4"/>
  <c r="L47" i="4"/>
  <c r="K48" i="4"/>
  <c r="L48" i="4"/>
  <c r="K49" i="4"/>
  <c r="L49" i="4"/>
  <c r="K50" i="4"/>
  <c r="L50" i="4"/>
  <c r="L6" i="4"/>
  <c r="K6" i="4"/>
  <c r="L6" i="3"/>
  <c r="K6" i="3"/>
  <c r="L7" i="2"/>
  <c r="L6" i="2"/>
  <c r="K7" i="2"/>
  <c r="L7" i="3"/>
  <c r="K7" i="3"/>
  <c r="K8" i="3"/>
  <c r="L8" i="3"/>
  <c r="K9" i="3"/>
  <c r="L9" i="3"/>
  <c r="K10" i="3"/>
  <c r="L10" i="3"/>
  <c r="K11" i="3"/>
  <c r="L11" i="3"/>
  <c r="K12" i="3"/>
  <c r="L12" i="3"/>
  <c r="K13" i="3"/>
  <c r="L13" i="3"/>
  <c r="K14" i="3"/>
  <c r="L14" i="3"/>
  <c r="K15" i="3"/>
  <c r="L15" i="3"/>
  <c r="K16" i="3"/>
  <c r="L16" i="3"/>
  <c r="K17" i="3"/>
  <c r="L17" i="3"/>
  <c r="K18" i="3"/>
  <c r="L18" i="3"/>
  <c r="K19" i="3"/>
  <c r="L19" i="3"/>
  <c r="K20" i="3"/>
  <c r="L20" i="3"/>
  <c r="K21" i="3"/>
  <c r="L21" i="3"/>
  <c r="K22" i="3"/>
  <c r="L22" i="3"/>
  <c r="K23" i="3"/>
  <c r="L23" i="3"/>
  <c r="K24" i="3"/>
  <c r="L24" i="3"/>
  <c r="K27" i="3"/>
  <c r="L27" i="3"/>
  <c r="M27" i="3"/>
  <c r="K28" i="3"/>
  <c r="L28" i="3"/>
  <c r="K29" i="3"/>
  <c r="L29" i="3"/>
  <c r="K30" i="3"/>
  <c r="L30" i="3"/>
  <c r="K31" i="3"/>
  <c r="L31" i="3"/>
  <c r="K32" i="3"/>
  <c r="L32" i="3"/>
  <c r="K33" i="3"/>
  <c r="L33" i="3"/>
  <c r="K34" i="3"/>
  <c r="L34" i="3"/>
  <c r="K35" i="3"/>
  <c r="L35" i="3"/>
  <c r="K36" i="3"/>
  <c r="L36" i="3"/>
  <c r="K37" i="3"/>
  <c r="L37" i="3"/>
  <c r="K38" i="3"/>
  <c r="L38" i="3"/>
  <c r="K39" i="3"/>
  <c r="L39" i="3"/>
  <c r="K40" i="3"/>
  <c r="L40" i="3"/>
  <c r="K41" i="3"/>
  <c r="L41" i="3"/>
  <c r="K42" i="3"/>
  <c r="L42" i="3"/>
  <c r="K43" i="3"/>
  <c r="L43" i="3"/>
  <c r="K44" i="3"/>
  <c r="L44" i="3"/>
  <c r="K45" i="3"/>
  <c r="L45" i="3"/>
  <c r="K46" i="3"/>
  <c r="L46" i="3"/>
  <c r="K47" i="3"/>
  <c r="L47" i="3"/>
  <c r="M47" i="3"/>
  <c r="K48" i="3"/>
  <c r="L48" i="3"/>
  <c r="K49" i="3"/>
  <c r="L49" i="3"/>
  <c r="M49" i="3"/>
  <c r="K50" i="3"/>
  <c r="L50" i="3"/>
  <c r="L50" i="2"/>
  <c r="K50" i="2"/>
  <c r="L49" i="2"/>
  <c r="K49" i="2"/>
  <c r="L48" i="2"/>
  <c r="K48" i="2"/>
  <c r="L47" i="2"/>
  <c r="K47" i="2"/>
  <c r="L46" i="2"/>
  <c r="K46" i="2"/>
  <c r="L45" i="2"/>
  <c r="K45" i="2"/>
  <c r="L44" i="2"/>
  <c r="K44" i="2"/>
  <c r="L43" i="2"/>
  <c r="K43" i="2"/>
  <c r="L42" i="2"/>
  <c r="K42" i="2"/>
  <c r="L41" i="2"/>
  <c r="K41" i="2"/>
  <c r="L40" i="2"/>
  <c r="K40" i="2"/>
  <c r="L39" i="2"/>
  <c r="K39" i="2"/>
  <c r="L38" i="2"/>
  <c r="K38" i="2"/>
  <c r="L37" i="2"/>
  <c r="K37" i="2"/>
  <c r="L36" i="2"/>
  <c r="K36" i="2"/>
  <c r="L35" i="2"/>
  <c r="K35" i="2"/>
  <c r="L34" i="2"/>
  <c r="K34" i="2"/>
  <c r="L33" i="2"/>
  <c r="K33" i="2"/>
  <c r="L32" i="2"/>
  <c r="K32" i="2"/>
  <c r="L31" i="2"/>
  <c r="K31" i="2"/>
  <c r="L30" i="2"/>
  <c r="K30" i="2"/>
  <c r="L29" i="2"/>
  <c r="K29" i="2"/>
  <c r="L28" i="2"/>
  <c r="K28" i="2"/>
  <c r="L27" i="2"/>
  <c r="K27" i="2"/>
  <c r="L24" i="2"/>
  <c r="K24" i="2"/>
  <c r="L23" i="2"/>
  <c r="K23" i="2"/>
  <c r="L22" i="2"/>
  <c r="K22" i="2"/>
  <c r="L21" i="2"/>
  <c r="K21" i="2"/>
  <c r="L20" i="2"/>
  <c r="K20" i="2"/>
  <c r="L19" i="2"/>
  <c r="K19" i="2"/>
  <c r="L18" i="2"/>
  <c r="K18" i="2"/>
  <c r="L17" i="2"/>
  <c r="K17" i="2"/>
  <c r="L16" i="2"/>
  <c r="K16" i="2"/>
  <c r="L15" i="2"/>
  <c r="K15" i="2"/>
  <c r="L14" i="2"/>
  <c r="K14" i="2"/>
  <c r="L13" i="2"/>
  <c r="K13" i="2"/>
  <c r="L12" i="2"/>
  <c r="K12" i="2"/>
  <c r="L11" i="2"/>
  <c r="K11" i="2"/>
  <c r="L10" i="2"/>
  <c r="K10" i="2"/>
  <c r="L9" i="2"/>
  <c r="K9" i="2"/>
  <c r="L8" i="2"/>
  <c r="K8" i="2"/>
  <c r="J6" i="2" l="1"/>
  <c r="F51" i="5" l="1"/>
  <c r="G51" i="5" s="1"/>
  <c r="E51" i="5"/>
  <c r="G50" i="5"/>
  <c r="G49" i="5"/>
  <c r="G48" i="5"/>
  <c r="G47" i="5"/>
  <c r="G46" i="5"/>
  <c r="G45" i="5"/>
  <c r="G44" i="5"/>
  <c r="G43" i="5"/>
  <c r="G42" i="5"/>
  <c r="G41" i="5"/>
  <c r="G40" i="5"/>
  <c r="G39" i="5"/>
  <c r="G38" i="5"/>
  <c r="G37" i="5"/>
  <c r="G36" i="5"/>
  <c r="G35" i="5"/>
  <c r="G34" i="5"/>
  <c r="G33" i="5"/>
  <c r="G32" i="5"/>
  <c r="G31" i="5"/>
  <c r="G30" i="5"/>
  <c r="G29" i="5"/>
  <c r="G28" i="5"/>
  <c r="G27" i="5"/>
  <c r="F25" i="5"/>
  <c r="F53" i="5" s="1"/>
  <c r="E25" i="5"/>
  <c r="E53" i="5" s="1"/>
  <c r="G24" i="5"/>
  <c r="G23" i="5"/>
  <c r="G22" i="5"/>
  <c r="G21" i="5"/>
  <c r="G20" i="5"/>
  <c r="G19" i="5"/>
  <c r="G18" i="5"/>
  <c r="G17" i="5"/>
  <c r="G16" i="5"/>
  <c r="G15" i="5"/>
  <c r="G14" i="5"/>
  <c r="G13" i="5"/>
  <c r="G12" i="5"/>
  <c r="G11" i="5"/>
  <c r="G10" i="5"/>
  <c r="G9" i="5"/>
  <c r="G8" i="5"/>
  <c r="G7" i="5"/>
  <c r="G6" i="5"/>
  <c r="F51" i="4"/>
  <c r="G51" i="4" s="1"/>
  <c r="E51" i="4"/>
  <c r="G50" i="4"/>
  <c r="G49" i="4"/>
  <c r="G48" i="4"/>
  <c r="G47" i="4"/>
  <c r="G46" i="4"/>
  <c r="G45" i="4"/>
  <c r="G44" i="4"/>
  <c r="G43" i="4"/>
  <c r="G42" i="4"/>
  <c r="G41" i="4"/>
  <c r="G40" i="4"/>
  <c r="G39" i="4"/>
  <c r="G38" i="4"/>
  <c r="G37" i="4"/>
  <c r="G36" i="4"/>
  <c r="G35" i="4"/>
  <c r="G34" i="4"/>
  <c r="G33" i="4"/>
  <c r="G32" i="4"/>
  <c r="G31" i="4"/>
  <c r="G30" i="4"/>
  <c r="G29" i="4"/>
  <c r="G28" i="4"/>
  <c r="G27" i="4"/>
  <c r="F25" i="4"/>
  <c r="E25" i="4"/>
  <c r="E53" i="4" s="1"/>
  <c r="G24" i="4"/>
  <c r="G23" i="4"/>
  <c r="G22" i="4"/>
  <c r="G21" i="4"/>
  <c r="G20" i="4"/>
  <c r="G19" i="4"/>
  <c r="G18" i="4"/>
  <c r="G17" i="4"/>
  <c r="G16" i="4"/>
  <c r="G15" i="4"/>
  <c r="G14" i="4"/>
  <c r="G13" i="4"/>
  <c r="G12" i="4"/>
  <c r="G11" i="4"/>
  <c r="G10" i="4"/>
  <c r="G9" i="4"/>
  <c r="G8" i="4"/>
  <c r="G7" i="4"/>
  <c r="G6" i="4"/>
  <c r="G6" i="3"/>
  <c r="F51" i="3"/>
  <c r="E51" i="3"/>
  <c r="G50" i="3"/>
  <c r="G49" i="3"/>
  <c r="G48" i="3"/>
  <c r="G47" i="3"/>
  <c r="G46" i="3"/>
  <c r="G45" i="3"/>
  <c r="G44" i="3"/>
  <c r="G43" i="3"/>
  <c r="G42" i="3"/>
  <c r="G41" i="3"/>
  <c r="G40" i="3"/>
  <c r="G39" i="3"/>
  <c r="G38" i="3"/>
  <c r="G37" i="3"/>
  <c r="G36" i="3"/>
  <c r="G35" i="3"/>
  <c r="G34" i="3"/>
  <c r="G33" i="3"/>
  <c r="G32" i="3"/>
  <c r="G31" i="3"/>
  <c r="G30" i="3"/>
  <c r="G29" i="3"/>
  <c r="G28" i="3"/>
  <c r="G27" i="3"/>
  <c r="F25" i="3"/>
  <c r="E25" i="3"/>
  <c r="E53" i="3" s="1"/>
  <c r="G24" i="3"/>
  <c r="G23" i="3"/>
  <c r="G22" i="3"/>
  <c r="G21" i="3"/>
  <c r="G20" i="3"/>
  <c r="G19" i="3"/>
  <c r="G18" i="3"/>
  <c r="G17" i="3"/>
  <c r="G16" i="3"/>
  <c r="G15" i="3"/>
  <c r="G14" i="3"/>
  <c r="G13" i="3"/>
  <c r="G12" i="3"/>
  <c r="G11" i="3"/>
  <c r="G10" i="3"/>
  <c r="G9" i="3"/>
  <c r="G8" i="3"/>
  <c r="G7" i="3"/>
  <c r="F51" i="2"/>
  <c r="E51" i="2"/>
  <c r="G50" i="2"/>
  <c r="G49" i="2"/>
  <c r="G48" i="2"/>
  <c r="G47" i="2"/>
  <c r="G46" i="2"/>
  <c r="G45" i="2"/>
  <c r="G44" i="2"/>
  <c r="G43" i="2"/>
  <c r="G42" i="2"/>
  <c r="G41" i="2"/>
  <c r="G40" i="2"/>
  <c r="G39" i="2"/>
  <c r="G38" i="2"/>
  <c r="G37" i="2"/>
  <c r="G36" i="2"/>
  <c r="G35" i="2"/>
  <c r="G34" i="2"/>
  <c r="G33" i="2"/>
  <c r="G32" i="2"/>
  <c r="G31" i="2"/>
  <c r="G30" i="2"/>
  <c r="G29" i="2"/>
  <c r="G28" i="2"/>
  <c r="G27" i="2"/>
  <c r="F25" i="2"/>
  <c r="E25" i="2"/>
  <c r="G24" i="2"/>
  <c r="G23" i="2"/>
  <c r="G22" i="2"/>
  <c r="G21" i="2"/>
  <c r="G20" i="2"/>
  <c r="G19" i="2"/>
  <c r="G18" i="2"/>
  <c r="G17" i="2"/>
  <c r="G16" i="2"/>
  <c r="G15" i="2"/>
  <c r="G14" i="2"/>
  <c r="G13" i="2"/>
  <c r="G12" i="2"/>
  <c r="G11" i="2"/>
  <c r="G10" i="2"/>
  <c r="G9" i="2"/>
  <c r="G8" i="2"/>
  <c r="G7" i="2"/>
  <c r="G6" i="2"/>
  <c r="M6" i="2" s="1"/>
  <c r="F53" i="4" l="1"/>
  <c r="F53" i="3"/>
  <c r="G25" i="3"/>
  <c r="G51" i="2"/>
  <c r="E53" i="2"/>
  <c r="F53" i="2"/>
  <c r="G53" i="2" s="1"/>
  <c r="G53" i="3"/>
  <c r="G53" i="4"/>
  <c r="M42" i="4"/>
  <c r="G53" i="5"/>
  <c r="G51" i="3"/>
  <c r="M11" i="4"/>
  <c r="M35" i="5"/>
  <c r="G25" i="2"/>
  <c r="G25" i="4"/>
  <c r="G25" i="5"/>
  <c r="I51" i="5"/>
  <c r="H51" i="5"/>
  <c r="J50" i="5"/>
  <c r="J49" i="5"/>
  <c r="M49" i="5" s="1"/>
  <c r="J48" i="5"/>
  <c r="M48" i="5" s="1"/>
  <c r="J47" i="5"/>
  <c r="M47" i="5" s="1"/>
  <c r="J46" i="5"/>
  <c r="M46" i="5" s="1"/>
  <c r="J45" i="5"/>
  <c r="M45" i="5" s="1"/>
  <c r="J44" i="5"/>
  <c r="J43" i="5"/>
  <c r="M43" i="5" s="1"/>
  <c r="J42" i="5"/>
  <c r="M42" i="5" s="1"/>
  <c r="J41" i="5"/>
  <c r="M41" i="5" s="1"/>
  <c r="J40" i="5"/>
  <c r="M40" i="5" s="1"/>
  <c r="J39" i="5"/>
  <c r="M39" i="5" s="1"/>
  <c r="J38" i="5"/>
  <c r="M38" i="5" s="1"/>
  <c r="J37" i="5"/>
  <c r="M37" i="5" s="1"/>
  <c r="J36" i="5"/>
  <c r="M36" i="5" s="1"/>
  <c r="J35" i="5"/>
  <c r="J34" i="5"/>
  <c r="M34" i="5" s="1"/>
  <c r="J33" i="5"/>
  <c r="M33" i="5" s="1"/>
  <c r="J32" i="5"/>
  <c r="M32" i="5" s="1"/>
  <c r="J31" i="5"/>
  <c r="M31" i="5" s="1"/>
  <c r="J30" i="5"/>
  <c r="M30" i="5" s="1"/>
  <c r="J29" i="5"/>
  <c r="M29" i="5" s="1"/>
  <c r="J28" i="5"/>
  <c r="M28" i="5" s="1"/>
  <c r="J27" i="5"/>
  <c r="M27" i="5" s="1"/>
  <c r="I25" i="5"/>
  <c r="H25" i="5"/>
  <c r="J24" i="5"/>
  <c r="M24" i="5" s="1"/>
  <c r="J23" i="5"/>
  <c r="M23" i="5" s="1"/>
  <c r="J22" i="5"/>
  <c r="M22" i="5" s="1"/>
  <c r="J21" i="5"/>
  <c r="M21" i="5" s="1"/>
  <c r="J20" i="5"/>
  <c r="M20" i="5" s="1"/>
  <c r="J19" i="5"/>
  <c r="M19" i="5" s="1"/>
  <c r="J18" i="5"/>
  <c r="M18" i="5" s="1"/>
  <c r="J17" i="5"/>
  <c r="M17" i="5" s="1"/>
  <c r="J16" i="5"/>
  <c r="M16" i="5" s="1"/>
  <c r="J15" i="5"/>
  <c r="M15" i="5" s="1"/>
  <c r="J14" i="5"/>
  <c r="M14" i="5" s="1"/>
  <c r="J13" i="5"/>
  <c r="M13" i="5" s="1"/>
  <c r="J12" i="5"/>
  <c r="M12" i="5" s="1"/>
  <c r="J11" i="5"/>
  <c r="M11" i="5" s="1"/>
  <c r="J10" i="5"/>
  <c r="M10" i="5" s="1"/>
  <c r="J9" i="5"/>
  <c r="M9" i="5" s="1"/>
  <c r="J8" i="5"/>
  <c r="M8" i="5" s="1"/>
  <c r="J7" i="5"/>
  <c r="M7" i="5" s="1"/>
  <c r="J6" i="5"/>
  <c r="M6" i="5" s="1"/>
  <c r="I51" i="4"/>
  <c r="H51" i="4"/>
  <c r="J50" i="4"/>
  <c r="M50" i="4" s="1"/>
  <c r="J49" i="4"/>
  <c r="M49" i="4" s="1"/>
  <c r="J48" i="4"/>
  <c r="M48" i="4" s="1"/>
  <c r="J47" i="4"/>
  <c r="M47" i="4" s="1"/>
  <c r="J46" i="4"/>
  <c r="M46" i="4" s="1"/>
  <c r="J45" i="4"/>
  <c r="M45" i="4" s="1"/>
  <c r="J44" i="4"/>
  <c r="M44" i="4" s="1"/>
  <c r="J43" i="4"/>
  <c r="M43" i="4" s="1"/>
  <c r="J42" i="4"/>
  <c r="J41" i="4"/>
  <c r="M41" i="4" s="1"/>
  <c r="J40" i="4"/>
  <c r="M40" i="4" s="1"/>
  <c r="J39" i="4"/>
  <c r="M39" i="4" s="1"/>
  <c r="J38" i="4"/>
  <c r="M38" i="4" s="1"/>
  <c r="J37" i="4"/>
  <c r="M37" i="4" s="1"/>
  <c r="J36" i="4"/>
  <c r="M36" i="4" s="1"/>
  <c r="J35" i="4"/>
  <c r="M35" i="4" s="1"/>
  <c r="J34" i="4"/>
  <c r="M34" i="4" s="1"/>
  <c r="J33" i="4"/>
  <c r="M33" i="4" s="1"/>
  <c r="J32" i="4"/>
  <c r="M32" i="4" s="1"/>
  <c r="J31" i="4"/>
  <c r="M31" i="4" s="1"/>
  <c r="J30" i="4"/>
  <c r="M30" i="4" s="1"/>
  <c r="J29" i="4"/>
  <c r="M29" i="4" s="1"/>
  <c r="J28" i="4"/>
  <c r="M28" i="4" s="1"/>
  <c r="J27" i="4"/>
  <c r="M27" i="4" s="1"/>
  <c r="I25" i="4"/>
  <c r="H25" i="4"/>
  <c r="J24" i="4"/>
  <c r="M24" i="4" s="1"/>
  <c r="J23" i="4"/>
  <c r="M23" i="4" s="1"/>
  <c r="J22" i="4"/>
  <c r="M22" i="4" s="1"/>
  <c r="J21" i="4"/>
  <c r="M21" i="4" s="1"/>
  <c r="J20" i="4"/>
  <c r="M20" i="4" s="1"/>
  <c r="J19" i="4"/>
  <c r="M19" i="4" s="1"/>
  <c r="J18" i="4"/>
  <c r="M18" i="4" s="1"/>
  <c r="J17" i="4"/>
  <c r="M17" i="4" s="1"/>
  <c r="J16" i="4"/>
  <c r="M16" i="4" s="1"/>
  <c r="J15" i="4"/>
  <c r="M15" i="4" s="1"/>
  <c r="J14" i="4"/>
  <c r="M14" i="4" s="1"/>
  <c r="J13" i="4"/>
  <c r="M13" i="4" s="1"/>
  <c r="J12" i="4"/>
  <c r="M12" i="4" s="1"/>
  <c r="J11" i="4"/>
  <c r="J10" i="4"/>
  <c r="M10" i="4" s="1"/>
  <c r="J9" i="4"/>
  <c r="M9" i="4" s="1"/>
  <c r="J8" i="4"/>
  <c r="M8" i="4" s="1"/>
  <c r="J7" i="4"/>
  <c r="M7" i="4" s="1"/>
  <c r="J6" i="4"/>
  <c r="M6" i="4" s="1"/>
  <c r="I51" i="3"/>
  <c r="H51" i="3"/>
  <c r="J50" i="3"/>
  <c r="M50" i="3" s="1"/>
  <c r="J49" i="3"/>
  <c r="J48" i="3"/>
  <c r="M48" i="3" s="1"/>
  <c r="J47" i="3"/>
  <c r="J46" i="3"/>
  <c r="M46" i="3" s="1"/>
  <c r="J45" i="3"/>
  <c r="M45" i="3" s="1"/>
  <c r="J44" i="3"/>
  <c r="M44" i="3" s="1"/>
  <c r="J43" i="3"/>
  <c r="M43" i="3" s="1"/>
  <c r="J42" i="3"/>
  <c r="M42" i="3" s="1"/>
  <c r="J41" i="3"/>
  <c r="M41" i="3" s="1"/>
  <c r="J40" i="3"/>
  <c r="M40" i="3" s="1"/>
  <c r="J39" i="3"/>
  <c r="M39" i="3" s="1"/>
  <c r="J38" i="3"/>
  <c r="M38" i="3" s="1"/>
  <c r="J37" i="3"/>
  <c r="M37" i="3" s="1"/>
  <c r="J36" i="3"/>
  <c r="M36" i="3" s="1"/>
  <c r="J35" i="3"/>
  <c r="M35" i="3" s="1"/>
  <c r="J34" i="3"/>
  <c r="M34" i="3" s="1"/>
  <c r="J33" i="3"/>
  <c r="M33" i="3" s="1"/>
  <c r="J32" i="3"/>
  <c r="M32" i="3" s="1"/>
  <c r="J31" i="3"/>
  <c r="M31" i="3" s="1"/>
  <c r="J30" i="3"/>
  <c r="M30" i="3" s="1"/>
  <c r="J29" i="3"/>
  <c r="M29" i="3" s="1"/>
  <c r="J28" i="3"/>
  <c r="M28" i="3" s="1"/>
  <c r="J27" i="3"/>
  <c r="I25" i="3"/>
  <c r="I53" i="3" s="1"/>
  <c r="H25" i="3"/>
  <c r="J24" i="3"/>
  <c r="M24" i="3" s="1"/>
  <c r="J23" i="3"/>
  <c r="M23" i="3" s="1"/>
  <c r="J22" i="3"/>
  <c r="M22" i="3" s="1"/>
  <c r="J21" i="3"/>
  <c r="M21" i="3" s="1"/>
  <c r="J20" i="3"/>
  <c r="M20" i="3" s="1"/>
  <c r="J19" i="3"/>
  <c r="M19" i="3" s="1"/>
  <c r="J18" i="3"/>
  <c r="M18" i="3" s="1"/>
  <c r="J17" i="3"/>
  <c r="M17" i="3" s="1"/>
  <c r="J16" i="3"/>
  <c r="M16" i="3" s="1"/>
  <c r="J15" i="3"/>
  <c r="M15" i="3" s="1"/>
  <c r="J14" i="3"/>
  <c r="M14" i="3" s="1"/>
  <c r="J13" i="3"/>
  <c r="M13" i="3" s="1"/>
  <c r="J12" i="3"/>
  <c r="M12" i="3" s="1"/>
  <c r="J11" i="3"/>
  <c r="M11" i="3" s="1"/>
  <c r="J10" i="3"/>
  <c r="M10" i="3" s="1"/>
  <c r="J9" i="3"/>
  <c r="M9" i="3" s="1"/>
  <c r="J8" i="3"/>
  <c r="M8" i="3" s="1"/>
  <c r="J7" i="3"/>
  <c r="M7" i="3" s="1"/>
  <c r="J6" i="3"/>
  <c r="M6" i="3" s="1"/>
  <c r="I51" i="2"/>
  <c r="L51" i="2" s="1"/>
  <c r="H51" i="2"/>
  <c r="K51" i="2" s="1"/>
  <c r="J50" i="2"/>
  <c r="M50" i="2" s="1"/>
  <c r="J49" i="2"/>
  <c r="M49" i="2" s="1"/>
  <c r="J48" i="2"/>
  <c r="M48" i="2" s="1"/>
  <c r="J47" i="2"/>
  <c r="M47" i="2" s="1"/>
  <c r="J46" i="2"/>
  <c r="M46" i="2" s="1"/>
  <c r="J45" i="2"/>
  <c r="M45" i="2" s="1"/>
  <c r="J44" i="2"/>
  <c r="M44" i="2" s="1"/>
  <c r="J43" i="2"/>
  <c r="M43" i="2" s="1"/>
  <c r="J42" i="2"/>
  <c r="M42" i="2" s="1"/>
  <c r="J41" i="2"/>
  <c r="M41" i="2" s="1"/>
  <c r="J40" i="2"/>
  <c r="M40" i="2" s="1"/>
  <c r="J39" i="2"/>
  <c r="M39" i="2" s="1"/>
  <c r="J38" i="2"/>
  <c r="M38" i="2" s="1"/>
  <c r="J37" i="2"/>
  <c r="M37" i="2" s="1"/>
  <c r="J36" i="2"/>
  <c r="M36" i="2" s="1"/>
  <c r="J35" i="2"/>
  <c r="M35" i="2" s="1"/>
  <c r="J34" i="2"/>
  <c r="M34" i="2" s="1"/>
  <c r="J33" i="2"/>
  <c r="M33" i="2" s="1"/>
  <c r="J32" i="2"/>
  <c r="M32" i="2" s="1"/>
  <c r="J31" i="2"/>
  <c r="M31" i="2" s="1"/>
  <c r="J30" i="2"/>
  <c r="M30" i="2" s="1"/>
  <c r="J29" i="2"/>
  <c r="M29" i="2" s="1"/>
  <c r="J28" i="2"/>
  <c r="M28" i="2" s="1"/>
  <c r="J27" i="2"/>
  <c r="M27" i="2" s="1"/>
  <c r="I25" i="2"/>
  <c r="L25" i="2" s="1"/>
  <c r="H25" i="2"/>
  <c r="K25" i="2" s="1"/>
  <c r="J24" i="2"/>
  <c r="M24" i="2" s="1"/>
  <c r="J23" i="2"/>
  <c r="M23" i="2" s="1"/>
  <c r="J22" i="2"/>
  <c r="M22" i="2" s="1"/>
  <c r="J21" i="2"/>
  <c r="M21" i="2" s="1"/>
  <c r="J20" i="2"/>
  <c r="M20" i="2" s="1"/>
  <c r="J19" i="2"/>
  <c r="M19" i="2" s="1"/>
  <c r="J18" i="2"/>
  <c r="M18" i="2" s="1"/>
  <c r="J17" i="2"/>
  <c r="M17" i="2" s="1"/>
  <c r="J16" i="2"/>
  <c r="M16" i="2" s="1"/>
  <c r="J15" i="2"/>
  <c r="M15" i="2" s="1"/>
  <c r="J14" i="2"/>
  <c r="M14" i="2" s="1"/>
  <c r="J13" i="2"/>
  <c r="M13" i="2" s="1"/>
  <c r="J12" i="2"/>
  <c r="M12" i="2" s="1"/>
  <c r="J11" i="2"/>
  <c r="M11" i="2" s="1"/>
  <c r="J10" i="2"/>
  <c r="M10" i="2" s="1"/>
  <c r="J9" i="2"/>
  <c r="M9" i="2" s="1"/>
  <c r="J8" i="2"/>
  <c r="M8" i="2" s="1"/>
  <c r="J7" i="2"/>
  <c r="M7" i="2" s="1"/>
  <c r="L25" i="5" l="1"/>
  <c r="K25" i="5"/>
  <c r="K25" i="4"/>
  <c r="L25" i="4"/>
  <c r="K25" i="3"/>
  <c r="L25" i="3"/>
  <c r="L51" i="5"/>
  <c r="K51" i="5"/>
  <c r="L51" i="4"/>
  <c r="K51" i="4"/>
  <c r="L51" i="3"/>
  <c r="K51" i="3"/>
  <c r="J25" i="4"/>
  <c r="M25" i="4" s="1"/>
  <c r="J51" i="3"/>
  <c r="M51" i="3" s="1"/>
  <c r="H53" i="4"/>
  <c r="J51" i="4"/>
  <c r="M51" i="4" s="1"/>
  <c r="J25" i="5"/>
  <c r="M25" i="5" s="1"/>
  <c r="H53" i="5"/>
  <c r="I53" i="4"/>
  <c r="J25" i="2"/>
  <c r="M25" i="2" s="1"/>
  <c r="H53" i="2"/>
  <c r="K53" i="2" s="1"/>
  <c r="J51" i="2"/>
  <c r="M51" i="2" s="1"/>
  <c r="I53" i="2"/>
  <c r="L53" i="2" s="1"/>
  <c r="J51" i="5"/>
  <c r="M51" i="5" s="1"/>
  <c r="I53" i="5"/>
  <c r="J25" i="3"/>
  <c r="M25" i="3" s="1"/>
  <c r="H53" i="3"/>
  <c r="L53" i="5" l="1"/>
  <c r="K53" i="5"/>
  <c r="L53" i="4"/>
  <c r="K53" i="4"/>
  <c r="K53" i="3"/>
  <c r="L53" i="3"/>
  <c r="J53" i="4"/>
  <c r="M53" i="4" s="1"/>
  <c r="J53" i="5"/>
  <c r="M53" i="5" s="1"/>
  <c r="J53" i="2"/>
  <c r="M53" i="2" s="1"/>
  <c r="J53" i="3"/>
  <c r="M53" i="3" s="1"/>
  <c r="H4" i="5" l="1"/>
  <c r="E4" i="5"/>
  <c r="E4" i="4" l="1"/>
  <c r="H4" i="4"/>
  <c r="E4" i="3"/>
  <c r="H4" i="3"/>
  <c r="C25" i="1" l="1"/>
  <c r="C26" i="1"/>
  <c r="C27" i="1"/>
  <c r="C28" i="1"/>
  <c r="C29" i="1"/>
  <c r="C30" i="1"/>
  <c r="C31" i="1"/>
  <c r="C32" i="1"/>
  <c r="C33" i="1"/>
  <c r="C34" i="1"/>
  <c r="C35" i="1"/>
  <c r="C36" i="1"/>
  <c r="C37" i="1"/>
  <c r="C38" i="1"/>
  <c r="C39" i="1"/>
  <c r="C40" i="1"/>
  <c r="C41" i="1"/>
  <c r="C42" i="1"/>
  <c r="C43" i="1"/>
  <c r="C45" i="1"/>
  <c r="C47" i="1"/>
  <c r="C7" i="1"/>
  <c r="C8" i="1"/>
  <c r="C9" i="1"/>
  <c r="C11" i="1"/>
  <c r="C13" i="1"/>
  <c r="C14" i="1"/>
  <c r="C15" i="1"/>
  <c r="C17" i="1"/>
  <c r="C19" i="1"/>
  <c r="C21" i="1"/>
  <c r="C23" i="1"/>
  <c r="C5" i="1"/>
  <c r="E25" i="1"/>
  <c r="E26" i="1"/>
  <c r="E28" i="1"/>
  <c r="E29" i="1"/>
  <c r="E30" i="1"/>
  <c r="E31" i="1"/>
  <c r="E32" i="1"/>
  <c r="E33" i="1"/>
  <c r="E34" i="1"/>
  <c r="E36" i="1"/>
  <c r="E37" i="1"/>
  <c r="E38" i="1"/>
  <c r="E39" i="1"/>
  <c r="E40" i="1"/>
  <c r="E42" i="1"/>
  <c r="E43" i="1"/>
  <c r="E44" i="1"/>
  <c r="E45" i="1"/>
  <c r="E46" i="1"/>
  <c r="E24" i="1"/>
  <c r="E7" i="1"/>
  <c r="E8" i="1"/>
  <c r="E9" i="1"/>
  <c r="E10" i="1"/>
  <c r="E11" i="1"/>
  <c r="E13" i="1"/>
  <c r="E15" i="1"/>
  <c r="E17" i="1"/>
  <c r="E19" i="1"/>
  <c r="E6" i="1"/>
  <c r="D47" i="1"/>
  <c r="D34" i="1"/>
  <c r="D35" i="1"/>
  <c r="D36" i="1"/>
  <c r="D37" i="1"/>
  <c r="D38" i="1"/>
  <c r="D40" i="1"/>
  <c r="D41" i="1"/>
  <c r="D42" i="1"/>
  <c r="D43" i="1"/>
  <c r="D45" i="1"/>
  <c r="D32" i="1"/>
  <c r="D25" i="1"/>
  <c r="D26" i="1"/>
  <c r="D27" i="1"/>
  <c r="D28" i="1"/>
  <c r="D29" i="1"/>
  <c r="D24" i="1"/>
  <c r="D7" i="1"/>
  <c r="D8" i="1"/>
  <c r="D9" i="1"/>
  <c r="D10" i="1"/>
  <c r="D11" i="1"/>
  <c r="D12" i="1"/>
  <c r="D14" i="1"/>
  <c r="D16" i="1"/>
  <c r="D18" i="1"/>
  <c r="D19" i="1"/>
  <c r="D20" i="1"/>
  <c r="D21" i="1"/>
  <c r="D23" i="1"/>
  <c r="D6" i="1"/>
  <c r="B47" i="1"/>
  <c r="B25" i="1"/>
  <c r="B26" i="1"/>
  <c r="B27" i="1"/>
  <c r="B28" i="1"/>
  <c r="B30" i="1"/>
  <c r="B31" i="1"/>
  <c r="B33" i="1"/>
  <c r="B34" i="1"/>
  <c r="B35" i="1"/>
  <c r="B36" i="1"/>
  <c r="B37" i="1"/>
  <c r="B38" i="1"/>
  <c r="B39" i="1"/>
  <c r="B40" i="1"/>
  <c r="B41" i="1"/>
  <c r="B42" i="1"/>
  <c r="B43" i="1"/>
  <c r="B44" i="1"/>
  <c r="B45" i="1"/>
  <c r="B46" i="1"/>
  <c r="B24" i="1"/>
  <c r="B7" i="1"/>
  <c r="B8" i="1"/>
  <c r="B9" i="1"/>
  <c r="B10" i="1"/>
  <c r="B11" i="1"/>
  <c r="B12" i="1"/>
  <c r="B13" i="1"/>
  <c r="B14" i="1"/>
  <c r="B15" i="1"/>
  <c r="B16" i="1"/>
  <c r="B17" i="1"/>
  <c r="B18" i="1"/>
  <c r="B19" i="1"/>
  <c r="B20" i="1"/>
  <c r="B21" i="1"/>
  <c r="B22" i="1"/>
  <c r="B6" i="1"/>
  <c r="D17" i="1"/>
  <c r="B5" i="1"/>
  <c r="E35" i="1"/>
  <c r="E20" i="1"/>
  <c r="E12" i="1"/>
  <c r="D39" i="1"/>
  <c r="D22" i="1" l="1"/>
  <c r="B23" i="1"/>
  <c r="B32" i="1"/>
  <c r="E22" i="1"/>
  <c r="E14" i="1"/>
  <c r="E16" i="1"/>
  <c r="E18" i="1"/>
  <c r="B29" i="1"/>
  <c r="D5" i="1"/>
  <c r="D15" i="1"/>
  <c r="D46" i="1"/>
  <c r="D33" i="1"/>
  <c r="E23" i="1"/>
  <c r="C20" i="1"/>
  <c r="C16" i="1"/>
  <c r="C12" i="1"/>
  <c r="E27" i="1"/>
  <c r="D13" i="1"/>
  <c r="D31" i="1"/>
  <c r="D44" i="1"/>
  <c r="E5" i="1"/>
  <c r="E21" i="1"/>
  <c r="C22" i="1"/>
  <c r="C18" i="1"/>
  <c r="C10" i="1"/>
  <c r="C6" i="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E4" authorId="0" shapeId="0" xr:uid="{00000000-0006-0000-0100-000001000000}">
      <text>
        <r>
          <rPr>
            <b/>
            <sz val="9"/>
            <color indexed="81"/>
            <rFont val="ＭＳ Ｐゴシック"/>
            <family val="3"/>
            <charset val="128"/>
          </rPr>
          <t>鹿児島県:</t>
        </r>
        <r>
          <rPr>
            <sz val="9"/>
            <color indexed="81"/>
            <rFont val="ＭＳ Ｐゴシック"/>
            <family val="3"/>
            <charset val="128"/>
          </rPr>
          <t xml:space="preserve">
</t>
        </r>
        <r>
          <rPr>
            <sz val="14"/>
            <color indexed="81"/>
            <rFont val="ＭＳ Ｐゴシック"/>
            <family val="3"/>
            <charset val="128"/>
          </rPr>
          <t>総評価見込調（Ｈ）欄から転記する。</t>
        </r>
      </text>
    </comment>
    <comment ref="H4" authorId="0" shapeId="0" xr:uid="{00000000-0006-0000-0100-000002000000}">
      <text>
        <r>
          <rPr>
            <b/>
            <sz val="9"/>
            <color indexed="81"/>
            <rFont val="ＭＳ Ｐゴシック"/>
            <family val="3"/>
            <charset val="128"/>
          </rPr>
          <t>鹿児島県:</t>
        </r>
        <r>
          <rPr>
            <sz val="14"/>
            <color indexed="81"/>
            <rFont val="ＭＳ Ｐゴシック"/>
            <family val="3"/>
            <charset val="128"/>
          </rPr>
          <t xml:space="preserve">
R3概要調書第19表から転記する。</t>
        </r>
      </text>
    </comment>
  </commentList>
</comments>
</file>

<file path=xl/sharedStrings.xml><?xml version="1.0" encoding="utf-8"?>
<sst xmlns="http://schemas.openxmlformats.org/spreadsheetml/2006/main" count="292" uniqueCount="96">
  <si>
    <t>鹿屋市</t>
  </si>
  <si>
    <t>枕崎市</t>
  </si>
  <si>
    <t>阿久根市</t>
  </si>
  <si>
    <t>出水市</t>
  </si>
  <si>
    <t>指宿市</t>
  </si>
  <si>
    <t>西之表市</t>
  </si>
  <si>
    <t>垂水市</t>
  </si>
  <si>
    <t>三島村</t>
  </si>
  <si>
    <t>十島村</t>
  </si>
  <si>
    <t>長島町</t>
  </si>
  <si>
    <t>大崎町</t>
  </si>
  <si>
    <t>東串良町</t>
  </si>
  <si>
    <t>中種子町</t>
  </si>
  <si>
    <t>南種子町</t>
  </si>
  <si>
    <t>大和村</t>
  </si>
  <si>
    <t>宇検村</t>
  </si>
  <si>
    <t>瀬戸内町</t>
  </si>
  <si>
    <t>龍郷町</t>
  </si>
  <si>
    <t>喜界町</t>
  </si>
  <si>
    <t>徳之島町</t>
  </si>
  <si>
    <t>天城町</t>
  </si>
  <si>
    <t>伊仙町</t>
  </si>
  <si>
    <t>和泊町</t>
  </si>
  <si>
    <t>知名町</t>
  </si>
  <si>
    <t>与論町</t>
  </si>
  <si>
    <t>鹿児島市</t>
  </si>
  <si>
    <t>さつま町</t>
    <rPh sb="3" eb="4">
      <t>マチ</t>
    </rPh>
    <phoneticPr fontId="4"/>
  </si>
  <si>
    <t>湧水町</t>
    <rPh sb="0" eb="2">
      <t>ユウスイ</t>
    </rPh>
    <rPh sb="2" eb="3">
      <t>チョウ</t>
    </rPh>
    <phoneticPr fontId="4"/>
  </si>
  <si>
    <t>錦江町</t>
    <rPh sb="0" eb="3">
      <t>キンコウチョウ</t>
    </rPh>
    <phoneticPr fontId="4"/>
  </si>
  <si>
    <t>南大隅町</t>
    <rPh sb="0" eb="1">
      <t>ミナミ</t>
    </rPh>
    <rPh sb="1" eb="4">
      <t>オオスミチョウ</t>
    </rPh>
    <phoneticPr fontId="4"/>
  </si>
  <si>
    <t>肝付町</t>
    <rPh sb="0" eb="1">
      <t>キモ</t>
    </rPh>
    <rPh sb="1" eb="2">
      <t>ヅ</t>
    </rPh>
    <rPh sb="2" eb="3">
      <t>マチ</t>
    </rPh>
    <phoneticPr fontId="4"/>
  </si>
  <si>
    <t>奄美市</t>
    <rPh sb="0" eb="2">
      <t>アマミ</t>
    </rPh>
    <rPh sb="2" eb="3">
      <t>シ</t>
    </rPh>
    <phoneticPr fontId="2"/>
  </si>
  <si>
    <t>屋久島町</t>
    <rPh sb="0" eb="3">
      <t>ヤクシマ</t>
    </rPh>
    <rPh sb="3" eb="4">
      <t>チョウ</t>
    </rPh>
    <phoneticPr fontId="2"/>
  </si>
  <si>
    <t>［　田　］</t>
    <rPh sb="2" eb="3">
      <t>タ</t>
    </rPh>
    <phoneticPr fontId="2"/>
  </si>
  <si>
    <t>総評価額</t>
    <rPh sb="0" eb="2">
      <t>ソウヒョウ</t>
    </rPh>
    <rPh sb="2" eb="4">
      <t>カガク</t>
    </rPh>
    <phoneticPr fontId="2"/>
  </si>
  <si>
    <t>総評価額（千円）</t>
    <rPh sb="0" eb="2">
      <t>ソウヒョウ</t>
    </rPh>
    <rPh sb="2" eb="4">
      <t>カガク</t>
    </rPh>
    <rPh sb="5" eb="7">
      <t>センエン</t>
    </rPh>
    <phoneticPr fontId="2"/>
  </si>
  <si>
    <t>総地積（㎡）</t>
    <rPh sb="0" eb="1">
      <t>ソウ</t>
    </rPh>
    <rPh sb="1" eb="3">
      <t>チセキ</t>
    </rPh>
    <phoneticPr fontId="2"/>
  </si>
  <si>
    <t>総地積</t>
    <rPh sb="0" eb="1">
      <t>ソウ</t>
    </rPh>
    <rPh sb="1" eb="3">
      <t>チセキ</t>
    </rPh>
    <phoneticPr fontId="2"/>
  </si>
  <si>
    <t>平均価額</t>
    <rPh sb="0" eb="2">
      <t>ヘイキン</t>
    </rPh>
    <rPh sb="2" eb="4">
      <t>カガク</t>
    </rPh>
    <phoneticPr fontId="2"/>
  </si>
  <si>
    <t>市町村名</t>
    <rPh sb="0" eb="3">
      <t>シチョウソン</t>
    </rPh>
    <rPh sb="3" eb="4">
      <t>メイ</t>
    </rPh>
    <phoneticPr fontId="2"/>
  </si>
  <si>
    <t>［　山林　］</t>
    <rPh sb="2" eb="4">
      <t>サンリン</t>
    </rPh>
    <phoneticPr fontId="2"/>
  </si>
  <si>
    <t>［　宅地　］</t>
    <rPh sb="2" eb="4">
      <t>タクチ</t>
    </rPh>
    <phoneticPr fontId="2"/>
  </si>
  <si>
    <t>平均価額（円／㎡）</t>
    <rPh sb="0" eb="2">
      <t>ヘイキン</t>
    </rPh>
    <rPh sb="2" eb="4">
      <t>カガク</t>
    </rPh>
    <rPh sb="5" eb="6">
      <t>エン</t>
    </rPh>
    <phoneticPr fontId="2"/>
  </si>
  <si>
    <t>［　畑　］</t>
    <rPh sb="2" eb="3">
      <t>ハタケ</t>
    </rPh>
    <phoneticPr fontId="2"/>
  </si>
  <si>
    <t>単位：　宅地　円／㎡　　田・畑・山林　円／千㎡　</t>
    <rPh sb="0" eb="2">
      <t>タンイ</t>
    </rPh>
    <rPh sb="4" eb="6">
      <t>タクチ</t>
    </rPh>
    <rPh sb="7" eb="8">
      <t>エン</t>
    </rPh>
    <rPh sb="12" eb="13">
      <t>タ</t>
    </rPh>
    <rPh sb="14" eb="15">
      <t>ハタ</t>
    </rPh>
    <rPh sb="16" eb="18">
      <t>サンリン</t>
    </rPh>
    <rPh sb="19" eb="20">
      <t>エン</t>
    </rPh>
    <rPh sb="21" eb="22">
      <t>セン</t>
    </rPh>
    <phoneticPr fontId="2"/>
  </si>
  <si>
    <t>宅地</t>
    <rPh sb="0" eb="2">
      <t>タクチ</t>
    </rPh>
    <phoneticPr fontId="2"/>
  </si>
  <si>
    <t>田</t>
    <rPh sb="0" eb="1">
      <t>タ</t>
    </rPh>
    <phoneticPr fontId="2"/>
  </si>
  <si>
    <t>畑</t>
    <rPh sb="0" eb="1">
      <t>ハタ</t>
    </rPh>
    <phoneticPr fontId="2"/>
  </si>
  <si>
    <t>山林</t>
    <rPh sb="0" eb="2">
      <t>サンリン</t>
    </rPh>
    <phoneticPr fontId="2"/>
  </si>
  <si>
    <t>※　網掛け部分は総務大臣の決定する指定市町村に係る提示平均価額である。</t>
    <rPh sb="2" eb="4">
      <t>アミカ</t>
    </rPh>
    <rPh sb="5" eb="7">
      <t>ブブン</t>
    </rPh>
    <rPh sb="8" eb="10">
      <t>ソウム</t>
    </rPh>
    <rPh sb="10" eb="12">
      <t>ダイジン</t>
    </rPh>
    <rPh sb="13" eb="15">
      <t>ケッテイ</t>
    </rPh>
    <rPh sb="17" eb="19">
      <t>シテイ</t>
    </rPh>
    <rPh sb="19" eb="22">
      <t>シチョウソン</t>
    </rPh>
    <rPh sb="23" eb="24">
      <t>カカ</t>
    </rPh>
    <rPh sb="25" eb="27">
      <t>テイジ</t>
    </rPh>
    <rPh sb="27" eb="29">
      <t>ヘイキン</t>
    </rPh>
    <rPh sb="29" eb="31">
      <t>カガク</t>
    </rPh>
    <phoneticPr fontId="2"/>
  </si>
  <si>
    <t>市計</t>
    <rPh sb="0" eb="1">
      <t>シ</t>
    </rPh>
    <rPh sb="1" eb="2">
      <t>ケイ</t>
    </rPh>
    <phoneticPr fontId="2"/>
  </si>
  <si>
    <t>町村計</t>
    <rPh sb="0" eb="2">
      <t>チョウソン</t>
    </rPh>
    <rPh sb="2" eb="3">
      <t>ケイ</t>
    </rPh>
    <phoneticPr fontId="2"/>
  </si>
  <si>
    <t>県計</t>
    <rPh sb="0" eb="1">
      <t>ケン</t>
    </rPh>
    <rPh sb="1" eb="2">
      <t>ケイ</t>
    </rPh>
    <phoneticPr fontId="2"/>
  </si>
  <si>
    <t>平均価額（円／千㎡）</t>
    <rPh sb="0" eb="2">
      <t>ヘイキン</t>
    </rPh>
    <rPh sb="2" eb="4">
      <t>カガク</t>
    </rPh>
    <rPh sb="5" eb="6">
      <t>エン</t>
    </rPh>
    <rPh sb="7" eb="8">
      <t>セン</t>
    </rPh>
    <phoneticPr fontId="2"/>
  </si>
  <si>
    <t>薩摩川内市</t>
  </si>
  <si>
    <t>日置市</t>
  </si>
  <si>
    <t>曽於市</t>
  </si>
  <si>
    <t>霧島市</t>
  </si>
  <si>
    <t>いちき串木野市</t>
  </si>
  <si>
    <t>南さつま市</t>
  </si>
  <si>
    <t>志布志市</t>
  </si>
  <si>
    <t>奄美市</t>
  </si>
  <si>
    <t>南九州市</t>
  </si>
  <si>
    <t>伊佐市</t>
  </si>
  <si>
    <t>さつま町</t>
  </si>
  <si>
    <t>湧水町</t>
  </si>
  <si>
    <t>錦江町</t>
  </si>
  <si>
    <t>南大隅町</t>
  </si>
  <si>
    <t>肝付町</t>
  </si>
  <si>
    <t>屋久島町</t>
  </si>
  <si>
    <t>薩摩川内市</t>
    <rPh sb="0" eb="2">
      <t>サツマ</t>
    </rPh>
    <rPh sb="2" eb="5">
      <t>センダイシ</t>
    </rPh>
    <phoneticPr fontId="7"/>
  </si>
  <si>
    <t>日置市</t>
    <rPh sb="0" eb="2">
      <t>ヒオキ</t>
    </rPh>
    <rPh sb="2" eb="3">
      <t>シ</t>
    </rPh>
    <phoneticPr fontId="7"/>
  </si>
  <si>
    <t>曽於市</t>
    <rPh sb="0" eb="2">
      <t>ソオ</t>
    </rPh>
    <rPh sb="2" eb="3">
      <t>シ</t>
    </rPh>
    <phoneticPr fontId="7"/>
  </si>
  <si>
    <t>霧島市</t>
    <rPh sb="0" eb="2">
      <t>キリシマ</t>
    </rPh>
    <rPh sb="2" eb="3">
      <t>シ</t>
    </rPh>
    <phoneticPr fontId="7"/>
  </si>
  <si>
    <t>いちき串木野市</t>
    <rPh sb="3" eb="7">
      <t>クシキノシ</t>
    </rPh>
    <phoneticPr fontId="7"/>
  </si>
  <si>
    <t>南さつま市</t>
    <rPh sb="0" eb="1">
      <t>ミナミ</t>
    </rPh>
    <rPh sb="4" eb="5">
      <t>シ</t>
    </rPh>
    <phoneticPr fontId="7"/>
  </si>
  <si>
    <t>志布志市</t>
    <rPh sb="0" eb="3">
      <t>シブシ</t>
    </rPh>
    <rPh sb="3" eb="4">
      <t>シ</t>
    </rPh>
    <phoneticPr fontId="7"/>
  </si>
  <si>
    <t>南九州市</t>
    <rPh sb="0" eb="4">
      <t>ミナミキュウシュウシ</t>
    </rPh>
    <phoneticPr fontId="2"/>
  </si>
  <si>
    <t>伊佐市</t>
    <rPh sb="0" eb="2">
      <t>イサ</t>
    </rPh>
    <rPh sb="2" eb="3">
      <t>シ</t>
    </rPh>
    <phoneticPr fontId="2"/>
  </si>
  <si>
    <t>さつま町</t>
    <rPh sb="3" eb="4">
      <t>マチ</t>
    </rPh>
    <phoneticPr fontId="7"/>
  </si>
  <si>
    <t>湧水町</t>
    <rPh sb="0" eb="2">
      <t>ユウスイ</t>
    </rPh>
    <rPh sb="2" eb="3">
      <t>チョウ</t>
    </rPh>
    <phoneticPr fontId="7"/>
  </si>
  <si>
    <t>錦江町</t>
    <rPh sb="0" eb="3">
      <t>キンコウチョウ</t>
    </rPh>
    <phoneticPr fontId="7"/>
  </si>
  <si>
    <t>南大隅町</t>
    <rPh sb="0" eb="1">
      <t>ミナミ</t>
    </rPh>
    <rPh sb="1" eb="4">
      <t>オオスミチョウ</t>
    </rPh>
    <phoneticPr fontId="7"/>
  </si>
  <si>
    <t>肝付町</t>
    <rPh sb="0" eb="1">
      <t>キモ</t>
    </rPh>
    <rPh sb="1" eb="2">
      <t>ヅ</t>
    </rPh>
    <rPh sb="2" eb="3">
      <t>マチ</t>
    </rPh>
    <phoneticPr fontId="7"/>
  </si>
  <si>
    <t>中種子町</t>
    <rPh sb="0" eb="4">
      <t>ナカタネチョウ</t>
    </rPh>
    <phoneticPr fontId="2"/>
  </si>
  <si>
    <t>瀬戸内町</t>
    <rPh sb="0" eb="4">
      <t>セトウチチョウ</t>
    </rPh>
    <phoneticPr fontId="2"/>
  </si>
  <si>
    <t>姶良市</t>
    <rPh sb="0" eb="3">
      <t>アイラシ</t>
    </rPh>
    <phoneticPr fontId="2"/>
  </si>
  <si>
    <t>三島村</t>
    <rPh sb="0" eb="3">
      <t>ミシマムラ</t>
    </rPh>
    <phoneticPr fontId="2"/>
  </si>
  <si>
    <t>-</t>
    <phoneticPr fontId="2"/>
  </si>
  <si>
    <t>【審議事項】</t>
    <phoneticPr fontId="2"/>
  </si>
  <si>
    <t>変動率 （％）</t>
    <rPh sb="0" eb="3">
      <t>ヘンドウリツ</t>
    </rPh>
    <phoneticPr fontId="2"/>
  </si>
  <si>
    <t>変動率（％）</t>
    <rPh sb="0" eb="3">
      <t>ヘンドウリツ</t>
    </rPh>
    <phoneticPr fontId="2"/>
  </si>
  <si>
    <t>令和６年度　総評価見込 (a)</t>
    <rPh sb="0" eb="2">
      <t>レイワ</t>
    </rPh>
    <rPh sb="3" eb="5">
      <t>ネンド</t>
    </rPh>
    <rPh sb="5" eb="7">
      <t>ヘイネンド</t>
    </rPh>
    <rPh sb="6" eb="9">
      <t>ソウヒョウカ</t>
    </rPh>
    <rPh sb="9" eb="11">
      <t>ミコ</t>
    </rPh>
    <phoneticPr fontId="2"/>
  </si>
  <si>
    <t>令和３年度　総評価実績 (b)</t>
    <rPh sb="0" eb="2">
      <t>レイワ</t>
    </rPh>
    <rPh sb="3" eb="5">
      <t>ネンド</t>
    </rPh>
    <rPh sb="5" eb="7">
      <t>ヘイネンド</t>
    </rPh>
    <rPh sb="6" eb="9">
      <t>ソウヒョウカ</t>
    </rPh>
    <rPh sb="9" eb="11">
      <t>ジッセキ</t>
    </rPh>
    <phoneticPr fontId="2"/>
  </si>
  <si>
    <t>令和６年度固定資産（土地）提示平均価額（案）</t>
    <rPh sb="0" eb="2">
      <t>レイワ</t>
    </rPh>
    <rPh sb="3" eb="5">
      <t>ネンド</t>
    </rPh>
    <rPh sb="5" eb="9">
      <t>コテイシサン</t>
    </rPh>
    <rPh sb="10" eb="12">
      <t>トチ</t>
    </rPh>
    <rPh sb="13" eb="15">
      <t>テイジ</t>
    </rPh>
    <rPh sb="15" eb="17">
      <t>ヘイキン</t>
    </rPh>
    <rPh sb="17" eb="19">
      <t>カガク</t>
    </rPh>
    <rPh sb="20" eb="21">
      <t>アン</t>
    </rPh>
    <phoneticPr fontId="2"/>
  </si>
  <si>
    <t>令和６年度総評価見込額等（土地）　～令和３年度実績との比較～</t>
    <rPh sb="0" eb="2">
      <t>レイワ</t>
    </rPh>
    <rPh sb="3" eb="5">
      <t>ネンド</t>
    </rPh>
    <rPh sb="5" eb="8">
      <t>ソウヒョウカ</t>
    </rPh>
    <rPh sb="8" eb="11">
      <t>ミコミガク</t>
    </rPh>
    <rPh sb="11" eb="12">
      <t>トウ</t>
    </rPh>
    <rPh sb="13" eb="15">
      <t>トチ</t>
    </rPh>
    <rPh sb="18" eb="20">
      <t>レイワ</t>
    </rPh>
    <rPh sb="27" eb="29">
      <t>ヒカク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</si>
</sst>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0;&quot;▲ &quot;#,##0.0"/>
    <numFmt numFmtId="179" formatCode="###,###,##0\ ;&quot;▲ &quot;###,###,##0\ "/>
    <numFmt numFmtId="181"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color indexed="10"/>
      <name val="ＭＳ Ｐゴシック"/>
      <family val="3"/>
      <charset val="128"/>
    </font>
    <font>
      <sz val="16"/>
      <name val="ＭＳ Ｐ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
      <sz val="14"/>
      <color indexed="81"/>
      <name val="ＭＳ Ｐゴシック"/>
      <family val="3"/>
      <charset val="128"/>
    </font>
    <font>
      <sz val="24"/>
      <name val="ＭＳ Ｐゴシック"/>
      <family val="3"/>
      <charset val="128"/>
    </font>
    <font>
      <sz val="18"/>
      <name val="ＭＳ Ｐゴシック"/>
      <family val="3"/>
      <charset val="128"/>
    </font>
    <font>
      <sz val="18"/>
      <color rgb="FFFF0000"/>
      <name val="ＭＳ Ｐゴシック"/>
      <family val="3"/>
      <charset val="128"/>
    </font>
    <font>
      <sz val="48"/>
      <name val="ＭＳ Ｐゴシック"/>
      <family val="3"/>
      <charset val="128"/>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s>
  <borders count="75">
    <border>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78">
    <xf numFmtId="0" fontId="0" fillId="0" borderId="0" xfId="0">
      <alignment vertical="center"/>
    </xf>
    <xf numFmtId="49" fontId="3" fillId="2" borderId="1"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0" fontId="0" fillId="3" borderId="4" xfId="0" applyFill="1" applyBorder="1" applyProtection="1">
      <alignment vertical="center"/>
      <protection locked="0"/>
    </xf>
    <xf numFmtId="0" fontId="5" fillId="0" borderId="0" xfId="0" applyFont="1">
      <alignment vertical="center"/>
    </xf>
    <xf numFmtId="177" fontId="0" fillId="0" borderId="0" xfId="0" applyNumberFormat="1">
      <alignment vertical="center"/>
    </xf>
    <xf numFmtId="178" fontId="0" fillId="0" borderId="0" xfId="0" applyNumberFormat="1">
      <alignment vertical="center"/>
    </xf>
    <xf numFmtId="0" fontId="0" fillId="0" borderId="0" xfId="0" applyAlignment="1">
      <alignment horizontal="centerContinuous" vertical="center"/>
    </xf>
    <xf numFmtId="0" fontId="6" fillId="0" borderId="0" xfId="0" applyFont="1" applyBorder="1" applyAlignment="1">
      <alignment vertical="center"/>
    </xf>
    <xf numFmtId="0" fontId="0" fillId="0" borderId="0" xfId="0" applyBorder="1">
      <alignment vertical="center"/>
    </xf>
    <xf numFmtId="0" fontId="6" fillId="0" borderId="0" xfId="0" applyFont="1">
      <alignment vertical="center"/>
    </xf>
    <xf numFmtId="38" fontId="9" fillId="0" borderId="8" xfId="1" applyFont="1" applyBorder="1">
      <alignment vertical="center"/>
    </xf>
    <xf numFmtId="38" fontId="9" fillId="0" borderId="9" xfId="1" applyFont="1" applyBorder="1">
      <alignment vertical="center"/>
    </xf>
    <xf numFmtId="38" fontId="9" fillId="0" borderId="10" xfId="1"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76" fontId="6" fillId="0" borderId="14" xfId="0" applyNumberFormat="1" applyFont="1" applyFill="1" applyBorder="1" applyAlignment="1" applyProtection="1">
      <alignment horizontal="distributed" vertical="distributed"/>
      <protection locked="0"/>
    </xf>
    <xf numFmtId="176" fontId="6" fillId="0" borderId="15" xfId="0" applyNumberFormat="1" applyFont="1" applyFill="1" applyBorder="1" applyAlignment="1" applyProtection="1">
      <alignment horizontal="distributed" vertical="distributed"/>
      <protection locked="0"/>
    </xf>
    <xf numFmtId="176" fontId="6" fillId="0" borderId="15" xfId="0" applyNumberFormat="1" applyFont="1" applyFill="1" applyBorder="1" applyAlignment="1" applyProtection="1">
      <alignment horizontal="distributed" vertical="distributed" shrinkToFit="1"/>
      <protection locked="0"/>
    </xf>
    <xf numFmtId="176" fontId="6" fillId="0" borderId="16" xfId="0" applyNumberFormat="1" applyFont="1" applyFill="1" applyBorder="1" applyAlignment="1" applyProtection="1">
      <alignment horizontal="distributed" vertical="distributed"/>
      <protection locked="0"/>
    </xf>
    <xf numFmtId="49" fontId="3" fillId="2" borderId="17" xfId="0" applyNumberFormat="1" applyFont="1" applyFill="1" applyBorder="1" applyAlignment="1" applyProtection="1">
      <alignment horizontal="center" vertical="center"/>
      <protection locked="0"/>
    </xf>
    <xf numFmtId="0" fontId="3" fillId="2" borderId="18" xfId="2" applyFont="1" applyFill="1" applyBorder="1" applyProtection="1">
      <protection locked="0"/>
    </xf>
    <xf numFmtId="0" fontId="3" fillId="2" borderId="19" xfId="2" applyFont="1" applyFill="1" applyBorder="1" applyProtection="1">
      <protection locked="0"/>
    </xf>
    <xf numFmtId="0" fontId="3" fillId="2" borderId="20" xfId="2" applyFont="1" applyFill="1" applyBorder="1" applyProtection="1">
      <protection locked="0"/>
    </xf>
    <xf numFmtId="0" fontId="0" fillId="3" borderId="21" xfId="0" applyFill="1" applyBorder="1" applyProtection="1">
      <alignment vertical="center"/>
      <protection locked="0"/>
    </xf>
    <xf numFmtId="0" fontId="3" fillId="2" borderId="22" xfId="2" applyFont="1" applyFill="1" applyBorder="1" applyProtection="1">
      <protection locked="0"/>
    </xf>
    <xf numFmtId="176" fontId="0" fillId="0" borderId="23" xfId="0" applyNumberFormat="1" applyFill="1" applyBorder="1" applyAlignment="1" applyProtection="1">
      <alignment vertical="center"/>
      <protection locked="0"/>
    </xf>
    <xf numFmtId="181" fontId="0" fillId="0" borderId="23" xfId="0" applyNumberFormat="1" applyFill="1" applyBorder="1" applyAlignment="1" applyProtection="1">
      <alignment vertical="center"/>
      <protection locked="0"/>
    </xf>
    <xf numFmtId="38" fontId="9" fillId="0" borderId="24" xfId="1" applyFont="1" applyFill="1" applyBorder="1">
      <alignment vertical="center"/>
    </xf>
    <xf numFmtId="38" fontId="9" fillId="0" borderId="25" xfId="1" applyFont="1" applyFill="1" applyBorder="1">
      <alignment vertical="center"/>
    </xf>
    <xf numFmtId="38" fontId="9" fillId="0" borderId="26" xfId="1" applyFont="1" applyFill="1" applyBorder="1">
      <alignment vertical="center"/>
    </xf>
    <xf numFmtId="38" fontId="9" fillId="0" borderId="8" xfId="1" applyFont="1" applyFill="1" applyBorder="1">
      <alignment vertical="center"/>
    </xf>
    <xf numFmtId="38" fontId="9" fillId="0" borderId="8" xfId="1" applyFont="1" applyFill="1" applyBorder="1" applyAlignment="1">
      <alignment horizontal="right" vertical="center"/>
    </xf>
    <xf numFmtId="176" fontId="6" fillId="0" borderId="0" xfId="0" applyNumberFormat="1" applyFont="1" applyFill="1" applyBorder="1" applyAlignment="1" applyProtection="1">
      <alignment vertical="center"/>
      <protection locked="0"/>
    </xf>
    <xf numFmtId="38" fontId="9" fillId="0" borderId="9" xfId="1" applyFont="1" applyBorder="1" applyAlignment="1">
      <alignment horizontal="right" vertical="center"/>
    </xf>
    <xf numFmtId="38" fontId="9" fillId="5" borderId="47" xfId="1" applyFont="1" applyFill="1" applyBorder="1">
      <alignment vertical="center"/>
    </xf>
    <xf numFmtId="38" fontId="9" fillId="5" borderId="26" xfId="1" applyFont="1" applyFill="1" applyBorder="1">
      <alignment vertical="center"/>
    </xf>
    <xf numFmtId="38" fontId="9" fillId="5" borderId="8" xfId="1" applyFont="1" applyFill="1" applyBorder="1">
      <alignment vertical="center"/>
    </xf>
    <xf numFmtId="38" fontId="9" fillId="0" borderId="8" xfId="1" applyFont="1" applyBorder="1" applyAlignment="1">
      <alignment horizontal="right" vertical="center"/>
    </xf>
    <xf numFmtId="176" fontId="0" fillId="0" borderId="0" xfId="0" applyNumberFormat="1" applyFill="1" applyBorder="1" applyAlignment="1" applyProtection="1">
      <alignment vertical="center"/>
      <protection locked="0"/>
    </xf>
    <xf numFmtId="38" fontId="9" fillId="0" borderId="10" xfId="1" applyFont="1" applyFill="1" applyBorder="1" applyAlignment="1">
      <alignment horizontal="right" vertical="center"/>
    </xf>
    <xf numFmtId="0" fontId="9" fillId="0" borderId="0" xfId="0" applyFont="1">
      <alignment vertical="center"/>
    </xf>
    <xf numFmtId="176" fontId="9" fillId="0" borderId="23" xfId="0" applyNumberFormat="1" applyFont="1" applyFill="1" applyBorder="1" applyAlignment="1" applyProtection="1">
      <alignment vertical="center"/>
      <protection locked="0"/>
    </xf>
    <xf numFmtId="178" fontId="14" fillId="0" borderId="1" xfId="0" applyNumberFormat="1" applyFont="1" applyBorder="1">
      <alignment vertical="center"/>
    </xf>
    <xf numFmtId="178" fontId="14" fillId="0" borderId="28" xfId="0" applyNumberFormat="1" applyFont="1" applyBorder="1">
      <alignment vertical="center"/>
    </xf>
    <xf numFmtId="178" fontId="14" fillId="0" borderId="39" xfId="0" applyNumberFormat="1" applyFont="1" applyBorder="1">
      <alignment vertical="center"/>
    </xf>
    <xf numFmtId="178" fontId="14" fillId="6" borderId="1" xfId="0" applyNumberFormat="1" applyFont="1" applyFill="1" applyBorder="1">
      <alignment vertical="center"/>
    </xf>
    <xf numFmtId="178" fontId="14" fillId="6" borderId="28" xfId="0" applyNumberFormat="1" applyFont="1" applyFill="1" applyBorder="1">
      <alignment vertical="center"/>
    </xf>
    <xf numFmtId="178" fontId="14" fillId="0" borderId="43" xfId="0" applyNumberFormat="1" applyFont="1" applyBorder="1">
      <alignment vertical="center"/>
    </xf>
    <xf numFmtId="178" fontId="14" fillId="0" borderId="56" xfId="0" applyNumberFormat="1" applyFont="1" applyBorder="1">
      <alignment vertical="center"/>
    </xf>
    <xf numFmtId="178" fontId="14" fillId="0" borderId="55" xfId="0" applyNumberFormat="1" applyFont="1" applyBorder="1">
      <alignment vertical="center"/>
    </xf>
    <xf numFmtId="178" fontId="14" fillId="0" borderId="54" xfId="0" applyNumberFormat="1" applyFont="1" applyBorder="1">
      <alignment vertical="center"/>
    </xf>
    <xf numFmtId="178" fontId="14" fillId="0" borderId="38" xfId="0" applyNumberFormat="1" applyFont="1" applyBorder="1">
      <alignment vertical="center"/>
    </xf>
    <xf numFmtId="178" fontId="14" fillId="0" borderId="44" xfId="0" applyNumberFormat="1" applyFont="1" applyBorder="1">
      <alignment vertical="center"/>
    </xf>
    <xf numFmtId="178" fontId="14" fillId="0" borderId="45" xfId="0" applyNumberFormat="1" applyFont="1" applyBorder="1">
      <alignment vertical="center"/>
    </xf>
    <xf numFmtId="178" fontId="14" fillId="6" borderId="17" xfId="0" applyNumberFormat="1" applyFont="1" applyFill="1" applyBorder="1">
      <alignment vertical="center"/>
    </xf>
    <xf numFmtId="178" fontId="14" fillId="6" borderId="36" xfId="0" applyNumberFormat="1" applyFont="1" applyFill="1" applyBorder="1">
      <alignment vertical="center"/>
    </xf>
    <xf numFmtId="178" fontId="14" fillId="6" borderId="66" xfId="0" applyNumberFormat="1" applyFont="1" applyFill="1" applyBorder="1">
      <alignment vertical="center"/>
    </xf>
    <xf numFmtId="178" fontId="14" fillId="6" borderId="67" xfId="0" applyNumberFormat="1" applyFont="1" applyFill="1" applyBorder="1">
      <alignment vertical="center"/>
    </xf>
    <xf numFmtId="178" fontId="14" fillId="0" borderId="63" xfId="0" applyNumberFormat="1" applyFont="1" applyBorder="1">
      <alignment vertical="center"/>
    </xf>
    <xf numFmtId="178" fontId="14" fillId="6" borderId="62" xfId="0" applyNumberFormat="1" applyFont="1" applyFill="1" applyBorder="1" applyAlignment="1">
      <alignment horizontal="right" vertical="center"/>
    </xf>
    <xf numFmtId="178" fontId="14" fillId="6" borderId="34" xfId="0" applyNumberFormat="1" applyFont="1" applyFill="1" applyBorder="1" applyAlignment="1">
      <alignment horizontal="right" vertical="center"/>
    </xf>
    <xf numFmtId="178" fontId="14" fillId="0" borderId="41" xfId="0" applyNumberFormat="1" applyFont="1" applyBorder="1" applyAlignment="1">
      <alignment horizontal="right" vertical="center"/>
    </xf>
    <xf numFmtId="178" fontId="14" fillId="0" borderId="1" xfId="0" applyNumberFormat="1" applyFont="1" applyBorder="1" applyAlignment="1">
      <alignment horizontal="right" vertical="center"/>
    </xf>
    <xf numFmtId="178" fontId="14" fillId="0" borderId="28" xfId="0" applyNumberFormat="1" applyFont="1" applyBorder="1" applyAlignment="1">
      <alignment horizontal="right" vertical="center"/>
    </xf>
    <xf numFmtId="178" fontId="14" fillId="0" borderId="39" xfId="0" applyNumberFormat="1" applyFont="1" applyBorder="1" applyAlignment="1">
      <alignment horizontal="right" vertical="center"/>
    </xf>
    <xf numFmtId="178" fontId="14" fillId="6" borderId="17" xfId="0" applyNumberFormat="1" applyFont="1" applyFill="1" applyBorder="1" applyAlignment="1">
      <alignment horizontal="right" vertical="center"/>
    </xf>
    <xf numFmtId="178" fontId="14" fillId="6" borderId="36" xfId="0" applyNumberFormat="1" applyFont="1" applyFill="1" applyBorder="1" applyAlignment="1">
      <alignment horizontal="right" vertical="center"/>
    </xf>
    <xf numFmtId="178" fontId="14" fillId="0" borderId="43" xfId="0" applyNumberFormat="1" applyFont="1" applyBorder="1" applyAlignment="1">
      <alignment horizontal="right" vertical="center"/>
    </xf>
    <xf numFmtId="0" fontId="0" fillId="0" borderId="0" xfId="0" applyProtection="1">
      <alignment vertical="center"/>
      <protection locked="0"/>
    </xf>
    <xf numFmtId="177" fontId="0" fillId="0" borderId="0" xfId="0" applyNumberFormat="1" applyProtection="1">
      <alignment vertical="center"/>
      <protection locked="0"/>
    </xf>
    <xf numFmtId="178" fontId="0" fillId="0" borderId="0" xfId="0" applyNumberFormat="1" applyProtection="1">
      <alignment vertical="center"/>
      <protection locked="0"/>
    </xf>
    <xf numFmtId="0" fontId="9" fillId="0" borderId="0" xfId="0" applyFont="1" applyProtection="1">
      <alignment vertical="center"/>
      <protection locked="0"/>
    </xf>
    <xf numFmtId="178" fontId="14" fillId="0" borderId="1" xfId="0" applyNumberFormat="1" applyFont="1" applyBorder="1" applyProtection="1">
      <alignment vertical="center"/>
      <protection locked="0"/>
    </xf>
    <xf numFmtId="178" fontId="14" fillId="0" borderId="28" xfId="0" applyNumberFormat="1" applyFont="1" applyBorder="1" applyProtection="1">
      <alignment vertical="center"/>
      <protection locked="0"/>
    </xf>
    <xf numFmtId="178" fontId="14" fillId="0" borderId="39" xfId="0" applyNumberFormat="1" applyFont="1" applyBorder="1" applyProtection="1">
      <alignment vertical="center"/>
      <protection locked="0"/>
    </xf>
    <xf numFmtId="178" fontId="14" fillId="6" borderId="1" xfId="0" applyNumberFormat="1" applyFont="1" applyFill="1" applyBorder="1" applyProtection="1">
      <alignment vertical="center"/>
      <protection locked="0"/>
    </xf>
    <xf numFmtId="178" fontId="14" fillId="6" borderId="28" xfId="0" applyNumberFormat="1" applyFont="1" applyFill="1" applyBorder="1" applyProtection="1">
      <alignment vertical="center"/>
      <protection locked="0"/>
    </xf>
    <xf numFmtId="178" fontId="14" fillId="6" borderId="39" xfId="0" applyNumberFormat="1" applyFont="1" applyFill="1" applyBorder="1" applyProtection="1">
      <alignment vertical="center"/>
      <protection locked="0"/>
    </xf>
    <xf numFmtId="0" fontId="15" fillId="0" borderId="0" xfId="0" applyFont="1" applyProtection="1">
      <alignment vertical="center"/>
      <protection locked="0"/>
    </xf>
    <xf numFmtId="178" fontId="14" fillId="6" borderId="61" xfId="0" applyNumberFormat="1" applyFont="1" applyFill="1" applyBorder="1" applyProtection="1">
      <alignment vertical="center"/>
      <protection locked="0"/>
    </xf>
    <xf numFmtId="178" fontId="14" fillId="6" borderId="59" xfId="0" applyNumberFormat="1" applyFont="1" applyFill="1" applyBorder="1" applyProtection="1">
      <alignment vertical="center"/>
      <protection locked="0"/>
    </xf>
    <xf numFmtId="178" fontId="14" fillId="6" borderId="60" xfId="0" applyNumberFormat="1" applyFont="1" applyFill="1" applyBorder="1" applyProtection="1">
      <alignment vertical="center"/>
      <protection locked="0"/>
    </xf>
    <xf numFmtId="178" fontId="14" fillId="6" borderId="3" xfId="0" applyNumberFormat="1" applyFont="1" applyFill="1" applyBorder="1" applyProtection="1">
      <alignment vertical="center"/>
      <protection locked="0"/>
    </xf>
    <xf numFmtId="178" fontId="14" fillId="6" borderId="32" xfId="0" applyNumberFormat="1" applyFont="1" applyFill="1" applyBorder="1" applyProtection="1">
      <alignment vertical="center"/>
      <protection locked="0"/>
    </xf>
    <xf numFmtId="178" fontId="14" fillId="6" borderId="40" xfId="0" applyNumberFormat="1" applyFont="1" applyFill="1" applyBorder="1" applyProtection="1">
      <alignment vertical="center"/>
      <protection locked="0"/>
    </xf>
    <xf numFmtId="178" fontId="14" fillId="6" borderId="62" xfId="0" applyNumberFormat="1" applyFont="1" applyFill="1" applyBorder="1" applyProtection="1">
      <alignment vertical="center"/>
      <protection locked="0"/>
    </xf>
    <xf numFmtId="178" fontId="14" fillId="6" borderId="34" xfId="0" applyNumberFormat="1" applyFont="1" applyFill="1" applyBorder="1" applyProtection="1">
      <alignment vertical="center"/>
      <protection locked="0"/>
    </xf>
    <xf numFmtId="178" fontId="14" fillId="6" borderId="41" xfId="0" applyNumberFormat="1" applyFont="1" applyFill="1" applyBorder="1" applyProtection="1">
      <alignment vertical="center"/>
      <protection locked="0"/>
    </xf>
    <xf numFmtId="178" fontId="14" fillId="0" borderId="3" xfId="0" applyNumberFormat="1" applyFont="1" applyBorder="1" applyProtection="1">
      <alignment vertical="center"/>
      <protection locked="0"/>
    </xf>
    <xf numFmtId="178" fontId="14" fillId="0" borderId="32" xfId="0" applyNumberFormat="1" applyFont="1" applyBorder="1" applyProtection="1">
      <alignment vertical="center"/>
      <protection locked="0"/>
    </xf>
    <xf numFmtId="178" fontId="14" fillId="0" borderId="40" xfId="0" applyNumberFormat="1" applyFont="1" applyBorder="1" applyProtection="1">
      <alignment vertical="center"/>
      <protection locked="0"/>
    </xf>
    <xf numFmtId="178" fontId="14" fillId="0" borderId="17" xfId="0" applyNumberFormat="1" applyFont="1" applyBorder="1" applyProtection="1">
      <alignment vertical="center"/>
      <protection locked="0"/>
    </xf>
    <xf numFmtId="178" fontId="14" fillId="0" borderId="36" xfId="0" applyNumberFormat="1" applyFont="1" applyBorder="1" applyProtection="1">
      <alignment vertical="center"/>
      <protection locked="0"/>
    </xf>
    <xf numFmtId="178" fontId="14" fillId="0" borderId="43" xfId="0" applyNumberFormat="1" applyFont="1" applyBorder="1" applyProtection="1">
      <alignment vertical="center"/>
      <protection locked="0"/>
    </xf>
    <xf numFmtId="178" fontId="14" fillId="0" borderId="56" xfId="0" applyNumberFormat="1" applyFont="1" applyBorder="1" applyProtection="1">
      <alignment vertical="center"/>
      <protection locked="0"/>
    </xf>
    <xf numFmtId="178" fontId="14" fillId="0" borderId="55" xfId="0" applyNumberFormat="1" applyFont="1" applyBorder="1" applyProtection="1">
      <alignment vertical="center"/>
      <protection locked="0"/>
    </xf>
    <xf numFmtId="178" fontId="14" fillId="0" borderId="54" xfId="0" applyNumberFormat="1" applyFont="1" applyBorder="1" applyProtection="1">
      <alignment vertical="center"/>
      <protection locked="0"/>
    </xf>
    <xf numFmtId="178" fontId="14" fillId="0" borderId="38" xfId="0" applyNumberFormat="1" applyFont="1" applyBorder="1" applyProtection="1">
      <alignment vertical="center"/>
      <protection locked="0"/>
    </xf>
    <xf numFmtId="178" fontId="14" fillId="0" borderId="44" xfId="0" applyNumberFormat="1" applyFont="1" applyBorder="1" applyProtection="1">
      <alignment vertical="center"/>
      <protection locked="0"/>
    </xf>
    <xf numFmtId="178" fontId="14" fillId="0" borderId="45" xfId="0" applyNumberFormat="1" applyFont="1" applyBorder="1" applyProtection="1">
      <alignment vertical="center"/>
      <protection locked="0"/>
    </xf>
    <xf numFmtId="38" fontId="0" fillId="0" borderId="0" xfId="1" applyFont="1" applyProtection="1">
      <alignment vertical="center"/>
      <protection locked="0"/>
    </xf>
    <xf numFmtId="0" fontId="5" fillId="0" borderId="0" xfId="0" applyFont="1" applyProtection="1">
      <alignment vertical="center"/>
      <protection locked="0"/>
    </xf>
    <xf numFmtId="178" fontId="14" fillId="6" borderId="17" xfId="0" applyNumberFormat="1" applyFont="1" applyFill="1" applyBorder="1" applyProtection="1">
      <alignment vertical="center"/>
      <protection locked="0"/>
    </xf>
    <xf numFmtId="178" fontId="14" fillId="6" borderId="36" xfId="0" applyNumberFormat="1" applyFont="1" applyFill="1" applyBorder="1" applyProtection="1">
      <alignment vertical="center"/>
      <protection locked="0"/>
    </xf>
    <xf numFmtId="178" fontId="14" fillId="6" borderId="66" xfId="0" applyNumberFormat="1" applyFont="1" applyFill="1" applyBorder="1" applyProtection="1">
      <alignment vertical="center"/>
      <protection locked="0"/>
    </xf>
    <xf numFmtId="178" fontId="14" fillId="6" borderId="67" xfId="0" applyNumberFormat="1" applyFont="1" applyFill="1" applyBorder="1" applyProtection="1">
      <alignment vertical="center"/>
      <protection locked="0"/>
    </xf>
    <xf numFmtId="178" fontId="14" fillId="0" borderId="63" xfId="0" applyNumberFormat="1" applyFont="1" applyBorder="1" applyProtection="1">
      <alignment vertical="center"/>
      <protection locked="0"/>
    </xf>
    <xf numFmtId="178" fontId="14" fillId="6" borderId="62" xfId="0" applyNumberFormat="1" applyFont="1" applyFill="1" applyBorder="1" applyAlignment="1" applyProtection="1">
      <alignment horizontal="right" vertical="center"/>
      <protection locked="0"/>
    </xf>
    <xf numFmtId="178" fontId="14" fillId="6" borderId="34" xfId="0" applyNumberFormat="1" applyFont="1" applyFill="1" applyBorder="1" applyAlignment="1" applyProtection="1">
      <alignment horizontal="right" vertical="center"/>
      <protection locked="0"/>
    </xf>
    <xf numFmtId="178" fontId="14" fillId="0" borderId="41" xfId="0" applyNumberFormat="1" applyFont="1" applyBorder="1" applyAlignment="1" applyProtection="1">
      <alignment horizontal="right" vertical="center"/>
      <protection locked="0"/>
    </xf>
    <xf numFmtId="178" fontId="14" fillId="0" borderId="1" xfId="0" applyNumberFormat="1" applyFont="1" applyBorder="1" applyAlignment="1" applyProtection="1">
      <alignment horizontal="right" vertical="center"/>
      <protection locked="0"/>
    </xf>
    <xf numFmtId="178" fontId="14" fillId="0" borderId="28" xfId="0" applyNumberFormat="1" applyFont="1" applyBorder="1" applyAlignment="1" applyProtection="1">
      <alignment horizontal="right" vertical="center"/>
      <protection locked="0"/>
    </xf>
    <xf numFmtId="178" fontId="14" fillId="0" borderId="39" xfId="0" applyNumberFormat="1" applyFont="1" applyBorder="1" applyAlignment="1" applyProtection="1">
      <alignment horizontal="righ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protection locked="0"/>
    </xf>
    <xf numFmtId="176" fontId="14" fillId="0" borderId="1" xfId="0" applyNumberFormat="1" applyFont="1" applyBorder="1" applyProtection="1">
      <alignment vertical="center"/>
    </xf>
    <xf numFmtId="176" fontId="14" fillId="0" borderId="34" xfId="0" applyNumberFormat="1" applyFont="1" applyBorder="1" applyProtection="1">
      <alignment vertical="center"/>
    </xf>
    <xf numFmtId="179" fontId="14" fillId="4" borderId="39" xfId="0" applyNumberFormat="1" applyFont="1" applyFill="1" applyBorder="1" applyProtection="1">
      <alignment vertical="center"/>
    </xf>
    <xf numFmtId="38" fontId="14" fillId="0" borderId="28" xfId="1" applyFont="1" applyBorder="1" applyProtection="1">
      <alignment vertical="center"/>
    </xf>
    <xf numFmtId="38" fontId="14" fillId="0" borderId="39" xfId="1" applyFont="1" applyBorder="1" applyProtection="1">
      <alignment vertical="center"/>
    </xf>
    <xf numFmtId="176" fontId="14" fillId="0" borderId="2" xfId="0" applyNumberFormat="1" applyFont="1" applyBorder="1" applyProtection="1">
      <alignment vertical="center"/>
    </xf>
    <xf numFmtId="176" fontId="14" fillId="0" borderId="30" xfId="0" applyNumberFormat="1" applyFont="1" applyBorder="1" applyProtection="1">
      <alignment vertical="center"/>
    </xf>
    <xf numFmtId="179" fontId="14" fillId="4" borderId="64" xfId="0" applyNumberFormat="1" applyFont="1" applyFill="1" applyBorder="1" applyProtection="1">
      <alignment vertical="center"/>
    </xf>
    <xf numFmtId="38" fontId="14" fillId="0" borderId="64" xfId="1" applyFont="1" applyBorder="1" applyProtection="1">
      <alignment vertical="center"/>
    </xf>
    <xf numFmtId="176" fontId="14" fillId="0" borderId="61" xfId="0" applyNumberFormat="1" applyFont="1" applyBorder="1" applyProtection="1">
      <alignment vertical="center"/>
    </xf>
    <xf numFmtId="176" fontId="14" fillId="0" borderId="59" xfId="0" applyNumberFormat="1" applyFont="1" applyBorder="1" applyProtection="1">
      <alignment vertical="center"/>
    </xf>
    <xf numFmtId="179" fontId="14" fillId="4" borderId="60" xfId="0" applyNumberFormat="1" applyFont="1" applyFill="1" applyBorder="1" applyProtection="1">
      <alignment vertical="center"/>
    </xf>
    <xf numFmtId="38" fontId="14" fillId="0" borderId="59" xfId="1" applyFont="1" applyBorder="1" applyProtection="1">
      <alignment vertical="center"/>
    </xf>
    <xf numFmtId="38" fontId="14" fillId="0" borderId="60" xfId="1" applyFont="1" applyBorder="1" applyProtection="1">
      <alignment vertical="center"/>
    </xf>
    <xf numFmtId="176" fontId="14" fillId="0" borderId="3" xfId="0" applyNumberFormat="1" applyFont="1" applyBorder="1" applyProtection="1">
      <alignment vertical="center"/>
    </xf>
    <xf numFmtId="176" fontId="14" fillId="0" borderId="32" xfId="0" applyNumberFormat="1" applyFont="1" applyBorder="1" applyProtection="1">
      <alignment vertical="center"/>
    </xf>
    <xf numFmtId="179" fontId="14" fillId="4" borderId="40" xfId="0" applyNumberFormat="1" applyFont="1" applyFill="1" applyBorder="1" applyProtection="1">
      <alignment vertical="center"/>
    </xf>
    <xf numFmtId="38" fontId="14" fillId="0" borderId="32" xfId="1" applyFont="1" applyBorder="1" applyProtection="1">
      <alignment vertical="center"/>
    </xf>
    <xf numFmtId="38" fontId="14" fillId="0" borderId="40" xfId="1" applyFont="1" applyBorder="1" applyProtection="1">
      <alignment vertical="center"/>
    </xf>
    <xf numFmtId="176" fontId="14" fillId="0" borderId="14" xfId="0" applyNumberFormat="1" applyFont="1" applyBorder="1" applyProtection="1">
      <alignment vertical="center"/>
    </xf>
    <xf numFmtId="176" fontId="14" fillId="0" borderId="67" xfId="0" applyNumberFormat="1" applyFont="1" applyBorder="1" applyProtection="1">
      <alignment vertical="center"/>
    </xf>
    <xf numFmtId="176" fontId="14" fillId="0" borderId="28" xfId="0" applyNumberFormat="1" applyFont="1" applyBorder="1" applyProtection="1">
      <alignment vertical="center"/>
    </xf>
    <xf numFmtId="176" fontId="14" fillId="0" borderId="62" xfId="0" applyNumberFormat="1" applyFont="1" applyBorder="1" applyProtection="1">
      <alignment vertical="center"/>
    </xf>
    <xf numFmtId="179" fontId="14" fillId="4" borderId="41" xfId="0" applyNumberFormat="1" applyFont="1" applyFill="1" applyBorder="1" applyProtection="1">
      <alignment vertical="center"/>
    </xf>
    <xf numFmtId="38" fontId="14" fillId="0" borderId="34" xfId="1" applyFont="1" applyBorder="1" applyProtection="1">
      <alignment vertical="center"/>
    </xf>
    <xf numFmtId="38" fontId="14" fillId="0" borderId="41" xfId="1" applyFont="1" applyBorder="1" applyProtection="1">
      <alignment vertical="center"/>
    </xf>
    <xf numFmtId="176" fontId="14" fillId="0" borderId="65" xfId="0" applyNumberFormat="1" applyFont="1" applyBorder="1" applyProtection="1">
      <alignment vertical="center"/>
    </xf>
    <xf numFmtId="176" fontId="14" fillId="0" borderId="36" xfId="0" applyNumberFormat="1" applyFont="1" applyBorder="1" applyProtection="1">
      <alignment vertical="center"/>
    </xf>
    <xf numFmtId="176" fontId="14" fillId="0" borderId="37" xfId="0" applyNumberFormat="1" applyFont="1" applyBorder="1" applyProtection="1">
      <alignment vertical="center"/>
    </xf>
    <xf numFmtId="176" fontId="14" fillId="0" borderId="56" xfId="0" applyNumberFormat="1" applyFont="1" applyBorder="1" applyProtection="1">
      <alignment vertical="center"/>
    </xf>
    <xf numFmtId="176" fontId="14" fillId="0" borderId="55" xfId="0" applyNumberFormat="1" applyFont="1" applyBorder="1" applyProtection="1">
      <alignment vertical="center"/>
    </xf>
    <xf numFmtId="179" fontId="14" fillId="4" borderId="54" xfId="0" applyNumberFormat="1" applyFont="1" applyFill="1" applyBorder="1" applyProtection="1">
      <alignment vertical="center"/>
    </xf>
    <xf numFmtId="176" fontId="14" fillId="0" borderId="53" xfId="0" applyNumberFormat="1" applyFont="1" applyBorder="1" applyProtection="1">
      <alignment vertical="center"/>
    </xf>
    <xf numFmtId="38" fontId="14" fillId="0" borderId="54" xfId="1" applyFont="1" applyBorder="1" applyProtection="1">
      <alignment vertical="center"/>
    </xf>
    <xf numFmtId="176" fontId="14" fillId="0" borderId="38" xfId="0" applyNumberFormat="1" applyFont="1" applyBorder="1" applyProtection="1">
      <alignment vertical="center"/>
    </xf>
    <xf numFmtId="176" fontId="14" fillId="0" borderId="44" xfId="0" applyNumberFormat="1" applyFont="1" applyBorder="1" applyProtection="1">
      <alignment vertical="center"/>
    </xf>
    <xf numFmtId="179" fontId="14" fillId="4" borderId="45" xfId="0" applyNumberFormat="1" applyFont="1" applyFill="1" applyBorder="1" applyProtection="1">
      <alignment vertical="center"/>
    </xf>
    <xf numFmtId="38" fontId="14" fillId="0" borderId="44" xfId="1" applyFont="1" applyBorder="1" applyProtection="1">
      <alignment vertical="center"/>
    </xf>
    <xf numFmtId="38" fontId="14" fillId="0" borderId="45" xfId="1" applyFont="1" applyBorder="1" applyProtection="1">
      <alignment vertical="center"/>
    </xf>
    <xf numFmtId="177" fontId="5" fillId="0" borderId="6" xfId="0" applyNumberFormat="1" applyFont="1" applyBorder="1" applyAlignment="1" applyProtection="1">
      <alignment horizontal="center" vertical="center" shrinkToFit="1"/>
      <protection locked="0"/>
    </xf>
    <xf numFmtId="177" fontId="5" fillId="0" borderId="5" xfId="0" applyNumberFormat="1" applyFont="1" applyBorder="1" applyAlignment="1" applyProtection="1">
      <alignment horizontal="center" vertical="center" shrinkToFit="1"/>
      <protection locked="0"/>
    </xf>
    <xf numFmtId="177" fontId="5" fillId="0" borderId="7" xfId="0" applyNumberFormat="1" applyFont="1" applyFill="1" applyBorder="1" applyAlignment="1" applyProtection="1">
      <alignment horizontal="center" vertical="center" shrinkToFit="1"/>
      <protection locked="0"/>
    </xf>
    <xf numFmtId="177" fontId="5" fillId="0" borderId="7" xfId="0" applyNumberFormat="1" applyFont="1" applyBorder="1" applyAlignment="1" applyProtection="1">
      <alignment horizontal="center" vertical="center" shrinkToFit="1"/>
      <protection locked="0"/>
    </xf>
    <xf numFmtId="178" fontId="5" fillId="0" borderId="6" xfId="0" applyNumberFormat="1" applyFont="1" applyBorder="1" applyAlignment="1" applyProtection="1">
      <alignment horizontal="center" vertical="center" shrinkToFit="1"/>
      <protection locked="0"/>
    </xf>
    <xf numFmtId="178" fontId="5" fillId="0" borderId="5" xfId="0" applyNumberFormat="1" applyFont="1" applyBorder="1" applyAlignment="1" applyProtection="1">
      <alignment horizontal="center" vertical="center" shrinkToFit="1"/>
      <protection locked="0"/>
    </xf>
    <xf numFmtId="178" fontId="5" fillId="0" borderId="7" xfId="0" applyNumberFormat="1" applyFont="1" applyBorder="1" applyAlignment="1" applyProtection="1">
      <alignment horizontal="center" vertical="center" shrinkToFit="1"/>
      <protection locked="0"/>
    </xf>
    <xf numFmtId="176" fontId="5" fillId="2" borderId="47" xfId="0" applyNumberFormat="1" applyFont="1" applyFill="1" applyBorder="1" applyAlignment="1" applyProtection="1">
      <alignment horizontal="distributed" vertical="distributed"/>
      <protection locked="0"/>
    </xf>
    <xf numFmtId="176" fontId="5" fillId="2" borderId="26" xfId="0" applyNumberFormat="1" applyFont="1" applyFill="1" applyBorder="1" applyAlignment="1" applyProtection="1">
      <alignment horizontal="distributed" vertical="distributed"/>
      <protection locked="0"/>
    </xf>
    <xf numFmtId="176" fontId="5" fillId="2" borderId="26" xfId="0" applyNumberFormat="1" applyFont="1" applyFill="1" applyBorder="1" applyAlignment="1" applyProtection="1">
      <alignment horizontal="distributed" vertical="distributed" shrinkToFit="1"/>
      <protection locked="0"/>
    </xf>
    <xf numFmtId="176" fontId="5" fillId="2" borderId="57" xfId="0" applyNumberFormat="1" applyFont="1" applyFill="1" applyBorder="1" applyAlignment="1" applyProtection="1">
      <alignment horizontal="distributed" vertical="distributed"/>
      <protection locked="0"/>
    </xf>
    <xf numFmtId="176" fontId="5" fillId="2" borderId="48" xfId="0" applyNumberFormat="1" applyFont="1" applyFill="1" applyBorder="1" applyAlignment="1" applyProtection="1">
      <alignment horizontal="distributed" vertical="distributed"/>
      <protection locked="0"/>
    </xf>
    <xf numFmtId="176" fontId="5" fillId="2" borderId="25" xfId="0" applyNumberFormat="1" applyFont="1" applyFill="1" applyBorder="1" applyAlignment="1" applyProtection="1">
      <alignment horizontal="distributed" vertical="distributed"/>
      <protection locked="0"/>
    </xf>
    <xf numFmtId="176" fontId="5" fillId="2" borderId="49" xfId="0" applyNumberFormat="1" applyFont="1" applyFill="1" applyBorder="1" applyAlignment="1" applyProtection="1">
      <alignment horizontal="distributed" vertical="distributed"/>
      <protection locked="0"/>
    </xf>
    <xf numFmtId="176" fontId="5" fillId="2" borderId="52" xfId="0" applyNumberFormat="1" applyFont="1" applyFill="1" applyBorder="1" applyAlignment="1" applyProtection="1">
      <alignment horizontal="distributed" vertical="distributed"/>
      <protection locked="0"/>
    </xf>
    <xf numFmtId="0" fontId="5" fillId="3" borderId="50" xfId="0" applyFont="1" applyFill="1" applyBorder="1" applyAlignment="1" applyProtection="1">
      <alignment horizontal="distributed" vertical="center"/>
      <protection locked="0"/>
    </xf>
    <xf numFmtId="0" fontId="13" fillId="0" borderId="0" xfId="0" applyFont="1" applyProtection="1">
      <alignment vertical="center"/>
      <protection locked="0"/>
    </xf>
    <xf numFmtId="0" fontId="13" fillId="0" borderId="0" xfId="0" applyFont="1">
      <alignment vertical="center"/>
    </xf>
    <xf numFmtId="177" fontId="5" fillId="0" borderId="6" xfId="0" applyNumberFormat="1" applyFont="1" applyBorder="1" applyAlignment="1">
      <alignment horizontal="center" vertical="center" shrinkToFit="1"/>
    </xf>
    <xf numFmtId="177" fontId="5" fillId="0" borderId="5" xfId="0" applyNumberFormat="1" applyFont="1" applyBorder="1" applyAlignment="1">
      <alignment horizontal="center" vertical="center" shrinkToFit="1"/>
    </xf>
    <xf numFmtId="177" fontId="5" fillId="0" borderId="7" xfId="0" applyNumberFormat="1" applyFont="1" applyFill="1" applyBorder="1" applyAlignment="1">
      <alignment horizontal="center" vertical="center" shrinkToFit="1"/>
    </xf>
    <xf numFmtId="178" fontId="5" fillId="0" borderId="6" xfId="0" applyNumberFormat="1" applyFont="1" applyBorder="1" applyAlignment="1">
      <alignment horizontal="center" vertical="center" shrinkToFit="1"/>
    </xf>
    <xf numFmtId="178" fontId="5" fillId="0" borderId="5" xfId="0" applyNumberFormat="1" applyFont="1" applyBorder="1" applyAlignment="1">
      <alignment horizontal="center" vertical="center" shrinkToFit="1"/>
    </xf>
    <xf numFmtId="178" fontId="5" fillId="0" borderId="7" xfId="0" applyNumberFormat="1" applyFont="1" applyBorder="1" applyAlignment="1">
      <alignment horizontal="center" vertical="center" shrinkToFit="1"/>
    </xf>
    <xf numFmtId="176" fontId="5" fillId="2" borderId="47" xfId="0" applyNumberFormat="1" applyFont="1" applyFill="1" applyBorder="1" applyAlignment="1" applyProtection="1">
      <alignment horizontal="distributed" vertical="center"/>
      <protection locked="0"/>
    </xf>
    <xf numFmtId="176" fontId="5" fillId="2" borderId="26" xfId="0" applyNumberFormat="1" applyFont="1" applyFill="1" applyBorder="1" applyAlignment="1" applyProtection="1">
      <alignment horizontal="distributed" vertical="center"/>
      <protection locked="0"/>
    </xf>
    <xf numFmtId="176" fontId="5" fillId="2" borderId="57" xfId="0" applyNumberFormat="1" applyFont="1" applyFill="1" applyBorder="1" applyAlignment="1" applyProtection="1">
      <alignment horizontal="distributed" vertical="center"/>
      <protection locked="0"/>
    </xf>
    <xf numFmtId="176" fontId="5" fillId="2" borderId="48" xfId="0" applyNumberFormat="1" applyFont="1" applyFill="1" applyBorder="1" applyAlignment="1" applyProtection="1">
      <alignment horizontal="distributed" vertical="center"/>
      <protection locked="0"/>
    </xf>
    <xf numFmtId="176" fontId="5" fillId="2" borderId="25" xfId="0" applyNumberFormat="1" applyFont="1" applyFill="1" applyBorder="1" applyAlignment="1" applyProtection="1">
      <alignment horizontal="distributed" vertical="center"/>
      <protection locked="0"/>
    </xf>
    <xf numFmtId="176" fontId="5" fillId="2" borderId="51" xfId="0" applyNumberFormat="1" applyFont="1" applyFill="1" applyBorder="1" applyAlignment="1" applyProtection="1">
      <alignment horizontal="distributed" vertical="distributed"/>
      <protection locked="0"/>
    </xf>
    <xf numFmtId="38" fontId="14" fillId="0" borderId="1" xfId="1" applyFont="1" applyBorder="1" applyProtection="1">
      <alignment vertical="center"/>
    </xf>
    <xf numFmtId="38" fontId="14" fillId="4" borderId="39" xfId="1" applyFont="1" applyFill="1" applyBorder="1" applyProtection="1">
      <alignment vertical="center"/>
    </xf>
    <xf numFmtId="176" fontId="14" fillId="0" borderId="27" xfId="0" applyNumberFormat="1" applyFont="1" applyBorder="1" applyProtection="1">
      <alignment vertical="center"/>
    </xf>
    <xf numFmtId="179" fontId="14" fillId="0" borderId="39" xfId="0" applyNumberFormat="1" applyFont="1" applyFill="1" applyBorder="1" applyProtection="1">
      <alignment vertical="center"/>
    </xf>
    <xf numFmtId="176" fontId="14" fillId="0" borderId="29" xfId="0" applyNumberFormat="1" applyFont="1" applyBorder="1" applyProtection="1">
      <alignment vertical="center"/>
    </xf>
    <xf numFmtId="176" fontId="14" fillId="0" borderId="74" xfId="0" applyNumberFormat="1" applyFont="1" applyBorder="1" applyProtection="1">
      <alignment vertical="center"/>
    </xf>
    <xf numFmtId="38" fontId="14" fillId="0" borderId="61" xfId="1" applyFont="1" applyBorder="1" applyProtection="1">
      <alignment vertical="center"/>
    </xf>
    <xf numFmtId="38" fontId="14" fillId="4" borderId="60" xfId="1" applyFont="1" applyFill="1" applyBorder="1" applyProtection="1">
      <alignment vertical="center"/>
    </xf>
    <xf numFmtId="176" fontId="14" fillId="0" borderId="58" xfId="0" applyNumberFormat="1" applyFont="1" applyBorder="1" applyProtection="1">
      <alignment vertical="center"/>
    </xf>
    <xf numFmtId="179" fontId="14" fillId="0" borderId="60" xfId="0" applyNumberFormat="1" applyFont="1" applyFill="1" applyBorder="1" applyProtection="1">
      <alignment vertical="center"/>
    </xf>
    <xf numFmtId="38" fontId="14" fillId="0" borderId="3" xfId="1" applyFont="1" applyBorder="1" applyProtection="1">
      <alignment vertical="center"/>
    </xf>
    <xf numFmtId="38" fontId="14" fillId="4" borderId="40" xfId="1" applyFont="1" applyFill="1" applyBorder="1" applyProtection="1">
      <alignment vertical="center"/>
    </xf>
    <xf numFmtId="176" fontId="14" fillId="0" borderId="31" xfId="0" applyNumberFormat="1" applyFont="1" applyBorder="1" applyProtection="1">
      <alignment vertical="center"/>
    </xf>
    <xf numFmtId="179" fontId="14" fillId="0" borderId="40" xfId="0" applyNumberFormat="1" applyFont="1" applyFill="1" applyBorder="1" applyProtection="1">
      <alignment vertical="center"/>
    </xf>
    <xf numFmtId="38" fontId="14" fillId="0" borderId="62" xfId="1" applyFont="1" applyBorder="1" applyProtection="1">
      <alignment vertical="center"/>
    </xf>
    <xf numFmtId="38" fontId="14" fillId="4" borderId="41" xfId="1" applyFont="1" applyFill="1" applyBorder="1" applyProtection="1">
      <alignment vertical="center"/>
    </xf>
    <xf numFmtId="176" fontId="14" fillId="0" borderId="33" xfId="0" applyNumberFormat="1" applyFont="1" applyBorder="1" applyProtection="1">
      <alignment vertical="center"/>
    </xf>
    <xf numFmtId="179" fontId="14" fillId="0" borderId="41" xfId="0" applyNumberFormat="1" applyFont="1" applyFill="1" applyBorder="1" applyProtection="1">
      <alignment vertical="center"/>
    </xf>
    <xf numFmtId="176" fontId="14" fillId="0" borderId="17" xfId="0" applyNumberFormat="1" applyFont="1" applyBorder="1" applyProtection="1">
      <alignment vertical="center"/>
    </xf>
    <xf numFmtId="176" fontId="14" fillId="0" borderId="35" xfId="0" applyNumberFormat="1" applyFont="1" applyBorder="1" applyProtection="1">
      <alignment vertical="center"/>
    </xf>
    <xf numFmtId="38" fontId="14" fillId="4" borderId="43" xfId="1" applyFont="1" applyFill="1" applyBorder="1" applyProtection="1">
      <alignment vertical="center"/>
    </xf>
    <xf numFmtId="176" fontId="14" fillId="0" borderId="42" xfId="0" applyNumberFormat="1" applyFont="1" applyBorder="1" applyProtection="1">
      <alignment vertical="center"/>
    </xf>
    <xf numFmtId="179" fontId="14" fillId="0" borderId="43" xfId="0" applyNumberFormat="1" applyFont="1" applyFill="1" applyBorder="1" applyProtection="1">
      <alignment vertical="center"/>
    </xf>
    <xf numFmtId="38" fontId="14" fillId="4" borderId="54" xfId="1" applyFont="1" applyFill="1" applyBorder="1" applyProtection="1">
      <alignment vertical="center"/>
    </xf>
    <xf numFmtId="179" fontId="14" fillId="0" borderId="54" xfId="0" applyNumberFormat="1" applyFont="1" applyFill="1" applyBorder="1" applyProtection="1">
      <alignment vertical="center"/>
    </xf>
    <xf numFmtId="38" fontId="14" fillId="4" borderId="45" xfId="1" applyFont="1" applyFill="1" applyBorder="1" applyProtection="1">
      <alignment vertical="center"/>
    </xf>
    <xf numFmtId="176" fontId="14" fillId="0" borderId="46" xfId="0" applyNumberFormat="1" applyFont="1" applyBorder="1" applyProtection="1">
      <alignment vertical="center"/>
    </xf>
    <xf numFmtId="179" fontId="14" fillId="0" borderId="45" xfId="0" applyNumberFormat="1" applyFont="1" applyFill="1" applyBorder="1" applyProtection="1">
      <alignment vertical="center"/>
    </xf>
    <xf numFmtId="176" fontId="14" fillId="0" borderId="1" xfId="0" applyNumberFormat="1" applyFont="1" applyBorder="1" applyProtection="1">
      <alignment vertical="center"/>
      <protection locked="0"/>
    </xf>
    <xf numFmtId="176" fontId="14" fillId="0" borderId="28" xfId="0" applyNumberFormat="1" applyFont="1" applyBorder="1" applyProtection="1">
      <alignment vertical="center"/>
      <protection locked="0"/>
    </xf>
    <xf numFmtId="179" fontId="14" fillId="4" borderId="39" xfId="0" applyNumberFormat="1" applyFont="1" applyFill="1" applyBorder="1">
      <alignment vertical="center"/>
    </xf>
    <xf numFmtId="38" fontId="14" fillId="0" borderId="1" xfId="1" applyFont="1" applyBorder="1">
      <alignment vertical="center"/>
    </xf>
    <xf numFmtId="38" fontId="14" fillId="0" borderId="28" xfId="1" applyFont="1" applyBorder="1">
      <alignment vertical="center"/>
    </xf>
    <xf numFmtId="38" fontId="14" fillId="0" borderId="39" xfId="1" applyFont="1" applyBorder="1">
      <alignment vertical="center"/>
    </xf>
    <xf numFmtId="176" fontId="14" fillId="0" borderId="2" xfId="0" applyNumberFormat="1" applyFont="1" applyBorder="1" applyProtection="1">
      <alignment vertical="center"/>
      <protection locked="0"/>
    </xf>
    <xf numFmtId="176" fontId="14" fillId="0" borderId="30" xfId="0" applyNumberFormat="1" applyFont="1" applyBorder="1" applyProtection="1">
      <alignment vertical="center"/>
      <protection locked="0"/>
    </xf>
    <xf numFmtId="176" fontId="14" fillId="0" borderId="61" xfId="0" applyNumberFormat="1" applyFont="1" applyBorder="1" applyProtection="1">
      <alignment vertical="center"/>
      <protection locked="0"/>
    </xf>
    <xf numFmtId="176" fontId="14" fillId="0" borderId="59" xfId="0" applyNumberFormat="1" applyFont="1" applyBorder="1" applyProtection="1">
      <alignment vertical="center"/>
      <protection locked="0"/>
    </xf>
    <xf numFmtId="179" fontId="14" fillId="4" borderId="60" xfId="0" applyNumberFormat="1" applyFont="1" applyFill="1" applyBorder="1">
      <alignment vertical="center"/>
    </xf>
    <xf numFmtId="38" fontId="14" fillId="0" borderId="61" xfId="1" applyFont="1" applyBorder="1">
      <alignment vertical="center"/>
    </xf>
    <xf numFmtId="38" fontId="14" fillId="0" borderId="59" xfId="1" applyFont="1" applyBorder="1">
      <alignment vertical="center"/>
    </xf>
    <xf numFmtId="38" fontId="14" fillId="0" borderId="60" xfId="1" applyFont="1" applyBorder="1">
      <alignment vertical="center"/>
    </xf>
    <xf numFmtId="176" fontId="14" fillId="0" borderId="3" xfId="0" applyNumberFormat="1" applyFont="1" applyBorder="1" applyProtection="1">
      <alignment vertical="center"/>
      <protection locked="0"/>
    </xf>
    <xf numFmtId="176" fontId="14" fillId="0" borderId="32" xfId="0" applyNumberFormat="1" applyFont="1" applyBorder="1" applyProtection="1">
      <alignment vertical="center"/>
      <protection locked="0"/>
    </xf>
    <xf numFmtId="179" fontId="14" fillId="4" borderId="40" xfId="0" applyNumberFormat="1" applyFont="1" applyFill="1" applyBorder="1">
      <alignment vertical="center"/>
    </xf>
    <xf numFmtId="38" fontId="14" fillId="0" borderId="3" xfId="1" applyFont="1" applyBorder="1">
      <alignment vertical="center"/>
    </xf>
    <xf numFmtId="38" fontId="14" fillId="0" borderId="32" xfId="1" applyFont="1" applyBorder="1">
      <alignment vertical="center"/>
    </xf>
    <xf numFmtId="38" fontId="14" fillId="0" borderId="40" xfId="1" applyFont="1" applyBorder="1">
      <alignment vertical="center"/>
    </xf>
    <xf numFmtId="176" fontId="14" fillId="0" borderId="62" xfId="0" applyNumberFormat="1" applyFont="1" applyBorder="1" applyProtection="1">
      <alignment vertical="center"/>
      <protection locked="0"/>
    </xf>
    <xf numFmtId="176" fontId="14" fillId="0" borderId="34" xfId="0" applyNumberFormat="1" applyFont="1" applyBorder="1" applyProtection="1">
      <alignment vertical="center"/>
      <protection locked="0"/>
    </xf>
    <xf numFmtId="179" fontId="14" fillId="4" borderId="41" xfId="0" applyNumberFormat="1" applyFont="1" applyFill="1" applyBorder="1">
      <alignment vertical="center"/>
    </xf>
    <xf numFmtId="38" fontId="14" fillId="0" borderId="62" xfId="1" applyFont="1" applyBorder="1">
      <alignment vertical="center"/>
    </xf>
    <xf numFmtId="38" fontId="14" fillId="0" borderId="34" xfId="1" applyFont="1" applyBorder="1">
      <alignment vertical="center"/>
    </xf>
    <xf numFmtId="38" fontId="14" fillId="0" borderId="41" xfId="1" applyFont="1" applyBorder="1">
      <alignment vertical="center"/>
    </xf>
    <xf numFmtId="176" fontId="14" fillId="0" borderId="17" xfId="0" applyNumberFormat="1" applyFont="1" applyBorder="1" applyProtection="1">
      <alignment vertical="center"/>
      <protection locked="0"/>
    </xf>
    <xf numFmtId="176" fontId="14" fillId="0" borderId="36" xfId="0" applyNumberFormat="1" applyFont="1" applyBorder="1" applyProtection="1">
      <alignment vertical="center"/>
      <protection locked="0"/>
    </xf>
    <xf numFmtId="179" fontId="14" fillId="4" borderId="43" xfId="0" applyNumberFormat="1" applyFont="1" applyFill="1" applyBorder="1">
      <alignment vertical="center"/>
    </xf>
    <xf numFmtId="38" fontId="14" fillId="0" borderId="43" xfId="1" applyFont="1" applyBorder="1">
      <alignment vertical="center"/>
    </xf>
    <xf numFmtId="176" fontId="14" fillId="0" borderId="56" xfId="0" applyNumberFormat="1" applyFont="1" applyBorder="1" applyProtection="1">
      <alignment vertical="center"/>
      <protection locked="0"/>
    </xf>
    <xf numFmtId="176" fontId="14" fillId="0" borderId="55" xfId="0" applyNumberFormat="1" applyFont="1" applyBorder="1" applyProtection="1">
      <alignment vertical="center"/>
      <protection locked="0"/>
    </xf>
    <xf numFmtId="179" fontId="14" fillId="4" borderId="54" xfId="0" applyNumberFormat="1" applyFont="1" applyFill="1" applyBorder="1">
      <alignment vertical="center"/>
    </xf>
    <xf numFmtId="38" fontId="14" fillId="0" borderId="54" xfId="1" applyFont="1" applyBorder="1">
      <alignment vertical="center"/>
    </xf>
    <xf numFmtId="176" fontId="14" fillId="0" borderId="38" xfId="0" applyNumberFormat="1" applyFont="1" applyBorder="1">
      <alignment vertical="center"/>
    </xf>
    <xf numFmtId="176" fontId="14" fillId="0" borderId="44" xfId="0" applyNumberFormat="1" applyFont="1" applyBorder="1">
      <alignment vertical="center"/>
    </xf>
    <xf numFmtId="179" fontId="14" fillId="4" borderId="45" xfId="0" applyNumberFormat="1" applyFont="1" applyFill="1" applyBorder="1">
      <alignment vertical="center"/>
    </xf>
    <xf numFmtId="38" fontId="14" fillId="0" borderId="44" xfId="1" applyFont="1" applyBorder="1">
      <alignment vertical="center"/>
    </xf>
    <xf numFmtId="38" fontId="14" fillId="0" borderId="45" xfId="1" applyFont="1" applyBorder="1">
      <alignment vertical="center"/>
    </xf>
    <xf numFmtId="179" fontId="14" fillId="4" borderId="43" xfId="0" applyNumberFormat="1" applyFont="1" applyFill="1" applyBorder="1" applyProtection="1">
      <alignment vertical="center"/>
    </xf>
    <xf numFmtId="38" fontId="14" fillId="0" borderId="43" xfId="1" applyFont="1" applyBorder="1" applyProtection="1">
      <alignment vertical="center"/>
    </xf>
    <xf numFmtId="0" fontId="6" fillId="0" borderId="0" xfId="0" applyFont="1" applyBorder="1" applyAlignment="1">
      <alignment horizontal="right" vertical="center"/>
    </xf>
    <xf numFmtId="0" fontId="8" fillId="0" borderId="0" xfId="0" applyFont="1" applyAlignment="1">
      <alignment horizontal="center" vertical="center"/>
    </xf>
    <xf numFmtId="0" fontId="13" fillId="0" borderId="0" xfId="0" applyFont="1" applyAlignment="1">
      <alignment horizontal="center" vertical="top"/>
    </xf>
    <xf numFmtId="0" fontId="16" fillId="0" borderId="0" xfId="0" applyFont="1" applyAlignment="1" applyProtection="1">
      <alignment vertical="top" shrinkToFit="1"/>
      <protection locked="0"/>
    </xf>
    <xf numFmtId="0" fontId="5" fillId="0" borderId="70" xfId="0" applyFont="1" applyBorder="1" applyAlignment="1" applyProtection="1">
      <alignment horizontal="distributed" vertical="center"/>
      <protection locked="0"/>
    </xf>
    <xf numFmtId="0" fontId="5" fillId="0" borderId="71" xfId="0" applyFont="1" applyBorder="1" applyAlignment="1" applyProtection="1">
      <alignment vertical="center"/>
      <protection locked="0"/>
    </xf>
    <xf numFmtId="177" fontId="5" fillId="0" borderId="72" xfId="0" applyNumberFormat="1" applyFont="1" applyBorder="1" applyAlignment="1" applyProtection="1">
      <alignment horizontal="center" vertical="center"/>
      <protection locked="0"/>
    </xf>
    <xf numFmtId="177" fontId="5" fillId="0" borderId="73" xfId="0" applyNumberFormat="1" applyFont="1" applyBorder="1" applyAlignment="1" applyProtection="1">
      <alignment horizontal="center" vertical="center"/>
      <protection locked="0"/>
    </xf>
    <xf numFmtId="177" fontId="5" fillId="0" borderId="23" xfId="0" applyNumberFormat="1" applyFont="1" applyBorder="1" applyAlignment="1" applyProtection="1">
      <alignment horizontal="center" vertical="center"/>
      <protection locked="0"/>
    </xf>
    <xf numFmtId="178" fontId="5" fillId="0" borderId="68" xfId="0" applyNumberFormat="1" applyFont="1" applyBorder="1" applyAlignment="1" applyProtection="1">
      <alignment horizontal="center" vertical="center"/>
      <protection locked="0"/>
    </xf>
    <xf numFmtId="178" fontId="5" fillId="0" borderId="23" xfId="0" applyNumberFormat="1" applyFont="1" applyBorder="1" applyAlignment="1" applyProtection="1">
      <alignment horizontal="center" vertical="center"/>
      <protection locked="0"/>
    </xf>
    <xf numFmtId="178" fontId="5" fillId="0" borderId="69" xfId="0" applyNumberFormat="1" applyFont="1" applyBorder="1" applyAlignment="1" applyProtection="1">
      <alignment horizontal="center" vertical="center"/>
      <protection locked="0"/>
    </xf>
    <xf numFmtId="177" fontId="5" fillId="0" borderId="68" xfId="0" applyNumberFormat="1" applyFont="1" applyBorder="1" applyAlignment="1" applyProtection="1">
      <alignment horizontal="center" vertical="center"/>
      <protection locked="0"/>
    </xf>
    <xf numFmtId="177" fontId="5" fillId="0" borderId="69" xfId="0" applyNumberFormat="1" applyFont="1" applyBorder="1" applyAlignment="1" applyProtection="1">
      <alignment horizontal="center" vertical="center"/>
      <protection locked="0"/>
    </xf>
    <xf numFmtId="0" fontId="5" fillId="0" borderId="70" xfId="0" applyFont="1" applyBorder="1" applyAlignment="1">
      <alignment horizontal="distributed" vertical="center"/>
    </xf>
    <xf numFmtId="0" fontId="5" fillId="0" borderId="71" xfId="0" applyFont="1" applyBorder="1" applyAlignment="1">
      <alignment vertical="center"/>
    </xf>
    <xf numFmtId="177" fontId="5" fillId="0" borderId="72" xfId="0" applyNumberFormat="1" applyFont="1" applyBorder="1" applyAlignment="1">
      <alignment horizontal="center" vertical="center"/>
    </xf>
    <xf numFmtId="177" fontId="5" fillId="0" borderId="73" xfId="0" applyNumberFormat="1" applyFont="1" applyBorder="1" applyAlignment="1">
      <alignment horizontal="center" vertical="center"/>
    </xf>
    <xf numFmtId="177" fontId="5" fillId="0" borderId="23" xfId="0" applyNumberFormat="1" applyFont="1" applyBorder="1" applyAlignment="1">
      <alignment horizontal="center" vertical="center"/>
    </xf>
    <xf numFmtId="178" fontId="5" fillId="0" borderId="68"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69" xfId="0" applyNumberFormat="1" applyFont="1" applyBorder="1" applyAlignment="1">
      <alignment horizontal="center" vertical="center"/>
    </xf>
  </cellXfs>
  <cellStyles count="3">
    <cellStyle name="桁区切り" xfId="1" builtinId="6"/>
    <cellStyle name="標準" xfId="0" builtinId="0"/>
    <cellStyle name="標準_回答check"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8"/>
  <sheetViews>
    <sheetView tabSelected="1" view="pageBreakPreview" zoomScaleNormal="100" zoomScaleSheetLayoutView="100" workbookViewId="0">
      <selection activeCell="A3" sqref="A3:E3"/>
    </sheetView>
  </sheetViews>
  <sheetFormatPr defaultRowHeight="13.5" x14ac:dyDescent="0.15"/>
  <cols>
    <col min="1" max="5" width="16.625" customWidth="1"/>
  </cols>
  <sheetData>
    <row r="1" spans="1:33" ht="33" customHeight="1" x14ac:dyDescent="0.15">
      <c r="A1" s="258" t="s">
        <v>89</v>
      </c>
      <c r="B1" s="258"/>
      <c r="C1" s="258"/>
      <c r="D1" s="258"/>
      <c r="E1" s="258"/>
    </row>
    <row r="2" spans="1:33" ht="21" x14ac:dyDescent="0.15">
      <c r="A2" s="257" t="s">
        <v>94</v>
      </c>
      <c r="B2" s="257"/>
      <c r="C2" s="257"/>
      <c r="D2" s="257"/>
      <c r="E2" s="257"/>
      <c r="F2" s="8"/>
      <c r="G2" s="8"/>
      <c r="H2" s="8"/>
      <c r="I2" s="8"/>
      <c r="J2" s="8"/>
    </row>
    <row r="3" spans="1:33" ht="15" customHeight="1" thickBot="1" x14ac:dyDescent="0.2">
      <c r="A3" s="256" t="s">
        <v>44</v>
      </c>
      <c r="B3" s="256"/>
      <c r="C3" s="256"/>
      <c r="D3" s="256"/>
      <c r="E3" s="256"/>
      <c r="F3" s="9"/>
      <c r="G3" s="9"/>
      <c r="H3" s="9"/>
      <c r="I3" s="9"/>
      <c r="J3" s="9"/>
      <c r="K3" s="10"/>
      <c r="L3" s="10"/>
      <c r="M3" s="10"/>
      <c r="N3" s="10"/>
      <c r="O3" s="10"/>
      <c r="P3" s="10"/>
      <c r="Q3" s="10"/>
      <c r="R3" s="10"/>
      <c r="S3" s="10"/>
      <c r="T3" s="10"/>
      <c r="U3" s="10"/>
      <c r="V3" s="10"/>
      <c r="W3" s="10"/>
      <c r="X3" s="10"/>
      <c r="Y3" s="10"/>
      <c r="Z3" s="10"/>
      <c r="AA3" s="10"/>
      <c r="AB3" s="10"/>
      <c r="AC3" s="10"/>
      <c r="AD3" s="10"/>
      <c r="AE3" s="10"/>
      <c r="AF3" s="10"/>
      <c r="AG3" s="10"/>
    </row>
    <row r="4" spans="1:33" s="11" customFormat="1" ht="15" customHeight="1" thickBot="1" x14ac:dyDescent="0.2">
      <c r="A4" s="15" t="s">
        <v>39</v>
      </c>
      <c r="B4" s="16" t="s">
        <v>45</v>
      </c>
      <c r="C4" s="17" t="s">
        <v>46</v>
      </c>
      <c r="D4" s="17" t="s">
        <v>47</v>
      </c>
      <c r="E4" s="17" t="s">
        <v>48</v>
      </c>
    </row>
    <row r="5" spans="1:33" s="11" customFormat="1" ht="15" customHeight="1" x14ac:dyDescent="0.15">
      <c r="A5" s="18" t="s">
        <v>25</v>
      </c>
      <c r="B5" s="37">
        <f>宅地!G6</f>
        <v>41702</v>
      </c>
      <c r="C5" s="30">
        <f>田!G6</f>
        <v>100229</v>
      </c>
      <c r="D5" s="30">
        <f>畑!G6</f>
        <v>39176</v>
      </c>
      <c r="E5" s="31">
        <f>山林!G6</f>
        <v>24525</v>
      </c>
    </row>
    <row r="6" spans="1:33" s="11" customFormat="1" ht="15" customHeight="1" x14ac:dyDescent="0.15">
      <c r="A6" s="19" t="s">
        <v>0</v>
      </c>
      <c r="B6" s="32">
        <f>宅地!G7</f>
        <v>5297</v>
      </c>
      <c r="C6" s="33">
        <f>田!G7</f>
        <v>110953</v>
      </c>
      <c r="D6" s="33">
        <f>畑!G7</f>
        <v>43846</v>
      </c>
      <c r="E6" s="32">
        <f>山林!G7</f>
        <v>24067</v>
      </c>
    </row>
    <row r="7" spans="1:33" s="11" customFormat="1" ht="15" customHeight="1" x14ac:dyDescent="0.15">
      <c r="A7" s="19" t="s">
        <v>1</v>
      </c>
      <c r="B7" s="32">
        <f>宅地!G8</f>
        <v>6286</v>
      </c>
      <c r="C7" s="33">
        <f>田!G8</f>
        <v>137812</v>
      </c>
      <c r="D7" s="33">
        <f>畑!G8</f>
        <v>59158</v>
      </c>
      <c r="E7" s="32">
        <f>山林!G8</f>
        <v>32355</v>
      </c>
    </row>
    <row r="8" spans="1:33" s="11" customFormat="1" ht="15" customHeight="1" x14ac:dyDescent="0.15">
      <c r="A8" s="19" t="s">
        <v>2</v>
      </c>
      <c r="B8" s="32">
        <f>宅地!G9</f>
        <v>5004</v>
      </c>
      <c r="C8" s="33">
        <f>田!G9</f>
        <v>99184</v>
      </c>
      <c r="D8" s="33">
        <f>畑!G9</f>
        <v>41369</v>
      </c>
      <c r="E8" s="32">
        <f>山林!G9</f>
        <v>32570</v>
      </c>
    </row>
    <row r="9" spans="1:33" s="11" customFormat="1" ht="15" customHeight="1" x14ac:dyDescent="0.15">
      <c r="A9" s="19" t="s">
        <v>3</v>
      </c>
      <c r="B9" s="32">
        <f>宅地!G10</f>
        <v>5282</v>
      </c>
      <c r="C9" s="33">
        <f>田!G10</f>
        <v>122528</v>
      </c>
      <c r="D9" s="33">
        <f>畑!G10</f>
        <v>60996</v>
      </c>
      <c r="E9" s="32">
        <f>山林!G10</f>
        <v>23069</v>
      </c>
    </row>
    <row r="10" spans="1:33" s="11" customFormat="1" ht="15" customHeight="1" x14ac:dyDescent="0.15">
      <c r="A10" s="19" t="s">
        <v>4</v>
      </c>
      <c r="B10" s="32">
        <f>宅地!G11</f>
        <v>6502</v>
      </c>
      <c r="C10" s="33">
        <f>田!G11</f>
        <v>118877</v>
      </c>
      <c r="D10" s="33">
        <f>畑!G11</f>
        <v>70333</v>
      </c>
      <c r="E10" s="32">
        <f>山林!G11</f>
        <v>24216</v>
      </c>
    </row>
    <row r="11" spans="1:33" s="11" customFormat="1" ht="15" customHeight="1" x14ac:dyDescent="0.15">
      <c r="A11" s="19" t="s">
        <v>5</v>
      </c>
      <c r="B11" s="32">
        <f>宅地!G12</f>
        <v>4413</v>
      </c>
      <c r="C11" s="33">
        <f>田!G12</f>
        <v>69212</v>
      </c>
      <c r="D11" s="33">
        <f>畑!G12</f>
        <v>33365</v>
      </c>
      <c r="E11" s="32">
        <f>山林!G12</f>
        <v>6068</v>
      </c>
    </row>
    <row r="12" spans="1:33" s="11" customFormat="1" ht="15" customHeight="1" x14ac:dyDescent="0.15">
      <c r="A12" s="19" t="s">
        <v>6</v>
      </c>
      <c r="B12" s="32">
        <f>宅地!G13</f>
        <v>4772</v>
      </c>
      <c r="C12" s="33">
        <f>田!G13</f>
        <v>108328</v>
      </c>
      <c r="D12" s="33">
        <f>畑!G13</f>
        <v>39471</v>
      </c>
      <c r="E12" s="32">
        <f>山林!G13</f>
        <v>22149</v>
      </c>
    </row>
    <row r="13" spans="1:33" s="11" customFormat="1" ht="15" customHeight="1" x14ac:dyDescent="0.15">
      <c r="A13" s="19" t="s">
        <v>54</v>
      </c>
      <c r="B13" s="32">
        <f>宅地!G14</f>
        <v>7175</v>
      </c>
      <c r="C13" s="33">
        <f>田!G14</f>
        <v>107333</v>
      </c>
      <c r="D13" s="33">
        <f>畑!G14</f>
        <v>42186</v>
      </c>
      <c r="E13" s="32">
        <f>山林!G14</f>
        <v>22886</v>
      </c>
    </row>
    <row r="14" spans="1:33" s="11" customFormat="1" ht="15" customHeight="1" x14ac:dyDescent="0.15">
      <c r="A14" s="19" t="s">
        <v>55</v>
      </c>
      <c r="B14" s="32">
        <f>宅地!G15</f>
        <v>6110</v>
      </c>
      <c r="C14" s="33">
        <f>田!G15</f>
        <v>120212</v>
      </c>
      <c r="D14" s="33">
        <f>畑!G15</f>
        <v>46809</v>
      </c>
      <c r="E14" s="32">
        <f>山林!G15</f>
        <v>24820</v>
      </c>
    </row>
    <row r="15" spans="1:33" s="11" customFormat="1" ht="15" customHeight="1" x14ac:dyDescent="0.15">
      <c r="A15" s="19" t="s">
        <v>56</v>
      </c>
      <c r="B15" s="32">
        <f>宅地!G16</f>
        <v>2339</v>
      </c>
      <c r="C15" s="33">
        <f>田!G16</f>
        <v>117460</v>
      </c>
      <c r="D15" s="33">
        <f>畑!G16</f>
        <v>49565</v>
      </c>
      <c r="E15" s="38">
        <f>山林!G16</f>
        <v>19771</v>
      </c>
    </row>
    <row r="16" spans="1:33" s="11" customFormat="1" ht="15" customHeight="1" x14ac:dyDescent="0.15">
      <c r="A16" s="19" t="s">
        <v>57</v>
      </c>
      <c r="B16" s="32">
        <f>宅地!G17</f>
        <v>9181</v>
      </c>
      <c r="C16" s="33">
        <f>田!G17</f>
        <v>102847</v>
      </c>
      <c r="D16" s="33">
        <f>畑!G17</f>
        <v>36745</v>
      </c>
      <c r="E16" s="32">
        <f>山林!G17</f>
        <v>21781</v>
      </c>
    </row>
    <row r="17" spans="1:5" s="11" customFormat="1" ht="15" customHeight="1" x14ac:dyDescent="0.15">
      <c r="A17" s="19" t="s">
        <v>58</v>
      </c>
      <c r="B17" s="32">
        <f>宅地!G18</f>
        <v>7527</v>
      </c>
      <c r="C17" s="33">
        <f>田!G18</f>
        <v>104081</v>
      </c>
      <c r="D17" s="33">
        <f>畑!G18</f>
        <v>43371</v>
      </c>
      <c r="E17" s="32">
        <f>山林!G18</f>
        <v>17595</v>
      </c>
    </row>
    <row r="18" spans="1:5" s="11" customFormat="1" ht="15" customHeight="1" x14ac:dyDescent="0.15">
      <c r="A18" s="20" t="s">
        <v>59</v>
      </c>
      <c r="B18" s="32">
        <f>宅地!G19</f>
        <v>5490</v>
      </c>
      <c r="C18" s="33">
        <f>田!G19</f>
        <v>102499</v>
      </c>
      <c r="D18" s="33">
        <f>畑!G19</f>
        <v>40332</v>
      </c>
      <c r="E18" s="32">
        <f>山林!G19</f>
        <v>16446</v>
      </c>
    </row>
    <row r="19" spans="1:5" s="11" customFormat="1" ht="15" customHeight="1" x14ac:dyDescent="0.15">
      <c r="A19" s="19" t="s">
        <v>60</v>
      </c>
      <c r="B19" s="32">
        <f>宅地!G20</f>
        <v>2592</v>
      </c>
      <c r="C19" s="33">
        <f>田!G20</f>
        <v>106605</v>
      </c>
      <c r="D19" s="33">
        <f>畑!G20</f>
        <v>47292</v>
      </c>
      <c r="E19" s="32">
        <f>山林!G20</f>
        <v>19426</v>
      </c>
    </row>
    <row r="20" spans="1:5" s="11" customFormat="1" ht="15" customHeight="1" x14ac:dyDescent="0.15">
      <c r="A20" s="19" t="s">
        <v>61</v>
      </c>
      <c r="B20" s="32">
        <f>宅地!G21</f>
        <v>20688</v>
      </c>
      <c r="C20" s="33">
        <f>田!G21</f>
        <v>41925</v>
      </c>
      <c r="D20" s="33">
        <f>畑!G21</f>
        <v>31355</v>
      </c>
      <c r="E20" s="32">
        <f>山林!G21</f>
        <v>7667</v>
      </c>
    </row>
    <row r="21" spans="1:5" s="11" customFormat="1" ht="15" customHeight="1" x14ac:dyDescent="0.15">
      <c r="A21" s="19" t="s">
        <v>62</v>
      </c>
      <c r="B21" s="32">
        <f>宅地!G22</f>
        <v>3315</v>
      </c>
      <c r="C21" s="33">
        <f>田!G22</f>
        <v>118223</v>
      </c>
      <c r="D21" s="33">
        <f>畑!G22</f>
        <v>50109</v>
      </c>
      <c r="E21" s="32">
        <f>山林!G22</f>
        <v>21938</v>
      </c>
    </row>
    <row r="22" spans="1:5" s="11" customFormat="1" ht="15" customHeight="1" x14ac:dyDescent="0.15">
      <c r="A22" s="19" t="s">
        <v>63</v>
      </c>
      <c r="B22" s="32">
        <f>宅地!G23</f>
        <v>3511</v>
      </c>
      <c r="C22" s="33">
        <f>田!G23</f>
        <v>119294</v>
      </c>
      <c r="D22" s="33">
        <f>畑!G23</f>
        <v>42985</v>
      </c>
      <c r="E22" s="32">
        <f>山林!G23</f>
        <v>22965</v>
      </c>
    </row>
    <row r="23" spans="1:5" s="11" customFormat="1" ht="15" customHeight="1" x14ac:dyDescent="0.15">
      <c r="A23" s="19" t="s">
        <v>86</v>
      </c>
      <c r="B23" s="32">
        <f>宅地!G24</f>
        <v>11379</v>
      </c>
      <c r="C23" s="33">
        <f>田!G24</f>
        <v>118264</v>
      </c>
      <c r="D23" s="33">
        <f>畑!G24</f>
        <v>49296</v>
      </c>
      <c r="E23" s="32">
        <f>山林!G24</f>
        <v>21366</v>
      </c>
    </row>
    <row r="24" spans="1:5" s="11" customFormat="1" ht="15" customHeight="1" x14ac:dyDescent="0.15">
      <c r="A24" s="19" t="s">
        <v>87</v>
      </c>
      <c r="B24" s="32">
        <f>宅地!G27</f>
        <v>1363</v>
      </c>
      <c r="C24" s="40" t="s">
        <v>88</v>
      </c>
      <c r="D24" s="33">
        <f>畑!G27</f>
        <v>3706</v>
      </c>
      <c r="E24" s="32">
        <f>山林!G27</f>
        <v>5402</v>
      </c>
    </row>
    <row r="25" spans="1:5" s="11" customFormat="1" ht="15" customHeight="1" x14ac:dyDescent="0.15">
      <c r="A25" s="19" t="s">
        <v>8</v>
      </c>
      <c r="B25" s="32">
        <f>宅地!G28</f>
        <v>751</v>
      </c>
      <c r="C25" s="34">
        <f>田!G28</f>
        <v>28635</v>
      </c>
      <c r="D25" s="33">
        <f>畑!G28</f>
        <v>7215</v>
      </c>
      <c r="E25" s="32">
        <f>山林!G28</f>
        <v>5822</v>
      </c>
    </row>
    <row r="26" spans="1:5" s="11" customFormat="1" ht="15" customHeight="1" x14ac:dyDescent="0.15">
      <c r="A26" s="19" t="s">
        <v>64</v>
      </c>
      <c r="B26" s="32">
        <f>宅地!G29</f>
        <v>3217</v>
      </c>
      <c r="C26" s="34">
        <f>田!G29</f>
        <v>109921</v>
      </c>
      <c r="D26" s="33">
        <f>畑!G29</f>
        <v>45566</v>
      </c>
      <c r="E26" s="32">
        <f>山林!G29</f>
        <v>24001</v>
      </c>
    </row>
    <row r="27" spans="1:5" s="11" customFormat="1" ht="15" customHeight="1" x14ac:dyDescent="0.15">
      <c r="A27" s="19" t="s">
        <v>9</v>
      </c>
      <c r="B27" s="32">
        <f>宅地!G30</f>
        <v>2503</v>
      </c>
      <c r="C27" s="34">
        <f>田!G30</f>
        <v>87147</v>
      </c>
      <c r="D27" s="33">
        <f>畑!G30</f>
        <v>30047</v>
      </c>
      <c r="E27" s="32">
        <f>山林!G30</f>
        <v>10917</v>
      </c>
    </row>
    <row r="28" spans="1:5" s="11" customFormat="1" ht="15" customHeight="1" x14ac:dyDescent="0.15">
      <c r="A28" s="19" t="s">
        <v>65</v>
      </c>
      <c r="B28" s="32">
        <f>宅地!G31</f>
        <v>3079</v>
      </c>
      <c r="C28" s="39">
        <f>田!G31</f>
        <v>126936</v>
      </c>
      <c r="D28" s="33">
        <f>畑!G31</f>
        <v>43100</v>
      </c>
      <c r="E28" s="32">
        <f>山林!G31</f>
        <v>21120</v>
      </c>
    </row>
    <row r="29" spans="1:5" s="11" customFormat="1" ht="15" customHeight="1" x14ac:dyDescent="0.15">
      <c r="A29" s="19" t="s">
        <v>10</v>
      </c>
      <c r="B29" s="32">
        <f>宅地!G32</f>
        <v>1893</v>
      </c>
      <c r="C29" s="12">
        <f>田!G32</f>
        <v>92801</v>
      </c>
      <c r="D29" s="33">
        <f>畑!G32</f>
        <v>51833</v>
      </c>
      <c r="E29" s="32">
        <f>山林!G32</f>
        <v>22329</v>
      </c>
    </row>
    <row r="30" spans="1:5" s="11" customFormat="1" ht="15" customHeight="1" x14ac:dyDescent="0.15">
      <c r="A30" s="19" t="s">
        <v>11</v>
      </c>
      <c r="B30" s="32">
        <f>宅地!G33</f>
        <v>2293</v>
      </c>
      <c r="C30" s="12">
        <f>田!G33</f>
        <v>138294</v>
      </c>
      <c r="D30" s="33">
        <f>畑!G33</f>
        <v>61794</v>
      </c>
      <c r="E30" s="32">
        <f>山林!G33</f>
        <v>33970</v>
      </c>
    </row>
    <row r="31" spans="1:5" s="11" customFormat="1" ht="15" customHeight="1" x14ac:dyDescent="0.15">
      <c r="A31" s="19" t="s">
        <v>66</v>
      </c>
      <c r="B31" s="32">
        <f>宅地!G34</f>
        <v>1992</v>
      </c>
      <c r="C31" s="12">
        <f>田!G34</f>
        <v>113655</v>
      </c>
      <c r="D31" s="39">
        <f>畑!G34</f>
        <v>44139</v>
      </c>
      <c r="E31" s="32">
        <f>山林!G34</f>
        <v>24479</v>
      </c>
    </row>
    <row r="32" spans="1:5" s="11" customFormat="1" ht="15" customHeight="1" x14ac:dyDescent="0.15">
      <c r="A32" s="19" t="s">
        <v>67</v>
      </c>
      <c r="B32" s="32">
        <f>宅地!G35</f>
        <v>1963</v>
      </c>
      <c r="C32" s="12">
        <f>田!G35</f>
        <v>105532</v>
      </c>
      <c r="D32" s="12">
        <f>畑!G35</f>
        <v>35712</v>
      </c>
      <c r="E32" s="32">
        <f>山林!G35</f>
        <v>20440</v>
      </c>
    </row>
    <row r="33" spans="1:5" s="11" customFormat="1" ht="15" customHeight="1" x14ac:dyDescent="0.15">
      <c r="A33" s="19" t="s">
        <v>68</v>
      </c>
      <c r="B33" s="32">
        <f>宅地!G36</f>
        <v>2546</v>
      </c>
      <c r="C33" s="12">
        <f>田!G36</f>
        <v>117628</v>
      </c>
      <c r="D33" s="12">
        <f>畑!G36</f>
        <v>46602</v>
      </c>
      <c r="E33" s="32">
        <f>山林!G36</f>
        <v>26315</v>
      </c>
    </row>
    <row r="34" spans="1:5" s="11" customFormat="1" ht="15" customHeight="1" x14ac:dyDescent="0.15">
      <c r="A34" s="19" t="s">
        <v>12</v>
      </c>
      <c r="B34" s="32">
        <f>宅地!G37</f>
        <v>3737</v>
      </c>
      <c r="C34" s="12">
        <f>田!G37</f>
        <v>64311</v>
      </c>
      <c r="D34" s="12">
        <f>畑!G37</f>
        <v>31158</v>
      </c>
      <c r="E34" s="32">
        <f>山林!G37</f>
        <v>7270</v>
      </c>
    </row>
    <row r="35" spans="1:5" s="11" customFormat="1" ht="15" customHeight="1" x14ac:dyDescent="0.15">
      <c r="A35" s="19" t="s">
        <v>13</v>
      </c>
      <c r="B35" s="32">
        <f>宅地!G38</f>
        <v>3485</v>
      </c>
      <c r="C35" s="12">
        <f>田!G38</f>
        <v>76012</v>
      </c>
      <c r="D35" s="12">
        <f>畑!G38</f>
        <v>29598</v>
      </c>
      <c r="E35" s="32">
        <f>山林!G38</f>
        <v>10690</v>
      </c>
    </row>
    <row r="36" spans="1:5" s="11" customFormat="1" ht="15" customHeight="1" x14ac:dyDescent="0.15">
      <c r="A36" s="19" t="s">
        <v>69</v>
      </c>
      <c r="B36" s="32">
        <f>宅地!G39</f>
        <v>3876</v>
      </c>
      <c r="C36" s="12">
        <f>田!G39</f>
        <v>66899</v>
      </c>
      <c r="D36" s="12">
        <f>畑!G39</f>
        <v>24250</v>
      </c>
      <c r="E36" s="32">
        <f>山林!G39</f>
        <v>14952</v>
      </c>
    </row>
    <row r="37" spans="1:5" s="11" customFormat="1" ht="15" customHeight="1" x14ac:dyDescent="0.15">
      <c r="A37" s="19" t="s">
        <v>14</v>
      </c>
      <c r="B37" s="32">
        <f>宅地!G40</f>
        <v>3403</v>
      </c>
      <c r="C37" s="12">
        <f>田!G40</f>
        <v>33951</v>
      </c>
      <c r="D37" s="12">
        <f>畑!G40</f>
        <v>27647</v>
      </c>
      <c r="E37" s="32">
        <f>山林!G40</f>
        <v>7296</v>
      </c>
    </row>
    <row r="38" spans="1:5" s="11" customFormat="1" ht="15" customHeight="1" x14ac:dyDescent="0.15">
      <c r="A38" s="19" t="s">
        <v>15</v>
      </c>
      <c r="B38" s="32">
        <f>宅地!G41</f>
        <v>3424</v>
      </c>
      <c r="C38" s="12">
        <f>田!G41</f>
        <v>26110</v>
      </c>
      <c r="D38" s="12">
        <f>畑!G41</f>
        <v>21333</v>
      </c>
      <c r="E38" s="32">
        <f>山林!G41</f>
        <v>5883</v>
      </c>
    </row>
    <row r="39" spans="1:5" s="11" customFormat="1" ht="15" customHeight="1" x14ac:dyDescent="0.15">
      <c r="A39" s="19" t="s">
        <v>16</v>
      </c>
      <c r="B39" s="32">
        <f>宅地!G42</f>
        <v>7891</v>
      </c>
      <c r="C39" s="12">
        <f>田!G42</f>
        <v>37832</v>
      </c>
      <c r="D39" s="12">
        <f>畑!G42</f>
        <v>29404</v>
      </c>
      <c r="E39" s="32">
        <f>山林!G42</f>
        <v>8387</v>
      </c>
    </row>
    <row r="40" spans="1:5" s="11" customFormat="1" ht="15" customHeight="1" x14ac:dyDescent="0.15">
      <c r="A40" s="19" t="s">
        <v>17</v>
      </c>
      <c r="B40" s="32">
        <f>宅地!G43</f>
        <v>6457</v>
      </c>
      <c r="C40" s="12">
        <f>田!G43</f>
        <v>43641</v>
      </c>
      <c r="D40" s="12">
        <f>畑!G43</f>
        <v>30087</v>
      </c>
      <c r="E40" s="32">
        <f>山林!G43</f>
        <v>8782</v>
      </c>
    </row>
    <row r="41" spans="1:5" s="11" customFormat="1" ht="15" customHeight="1" x14ac:dyDescent="0.15">
      <c r="A41" s="19" t="s">
        <v>18</v>
      </c>
      <c r="B41" s="32">
        <f>宅地!G44</f>
        <v>3013</v>
      </c>
      <c r="C41" s="12">
        <f>田!G44</f>
        <v>28158</v>
      </c>
      <c r="D41" s="12">
        <f>畑!G44</f>
        <v>29615</v>
      </c>
      <c r="E41" s="40" t="s">
        <v>88</v>
      </c>
    </row>
    <row r="42" spans="1:5" s="11" customFormat="1" ht="15" customHeight="1" x14ac:dyDescent="0.15">
      <c r="A42" s="19" t="s">
        <v>19</v>
      </c>
      <c r="B42" s="32">
        <f>宅地!G45</f>
        <v>9033</v>
      </c>
      <c r="C42" s="12">
        <f>田!G45</f>
        <v>26150</v>
      </c>
      <c r="D42" s="12">
        <f>畑!G45</f>
        <v>30807</v>
      </c>
      <c r="E42" s="32">
        <f>山林!G45</f>
        <v>6575</v>
      </c>
    </row>
    <row r="43" spans="1:5" s="11" customFormat="1" ht="15" customHeight="1" x14ac:dyDescent="0.15">
      <c r="A43" s="19" t="s">
        <v>20</v>
      </c>
      <c r="B43" s="32">
        <f>宅地!G46</f>
        <v>4584</v>
      </c>
      <c r="C43" s="12">
        <f>田!G46</f>
        <v>18724</v>
      </c>
      <c r="D43" s="12">
        <f>畑!G46</f>
        <v>34108</v>
      </c>
      <c r="E43" s="32">
        <f>山林!G46</f>
        <v>4758</v>
      </c>
    </row>
    <row r="44" spans="1:5" s="11" customFormat="1" ht="15" customHeight="1" x14ac:dyDescent="0.15">
      <c r="A44" s="19" t="s">
        <v>21</v>
      </c>
      <c r="B44" s="32">
        <f>宅地!G47</f>
        <v>3286</v>
      </c>
      <c r="C44" s="40" t="s">
        <v>88</v>
      </c>
      <c r="D44" s="12">
        <f>畑!G47</f>
        <v>31562</v>
      </c>
      <c r="E44" s="32">
        <f>山林!G47</f>
        <v>5948</v>
      </c>
    </row>
    <row r="45" spans="1:5" s="11" customFormat="1" ht="15" customHeight="1" x14ac:dyDescent="0.15">
      <c r="A45" s="19" t="s">
        <v>22</v>
      </c>
      <c r="B45" s="32">
        <f>宅地!G48</f>
        <v>3228</v>
      </c>
      <c r="C45" s="12">
        <f>田!G48</f>
        <v>23442</v>
      </c>
      <c r="D45" s="12">
        <f>畑!G48</f>
        <v>32515</v>
      </c>
      <c r="E45" s="32">
        <f>山林!G48</f>
        <v>5481</v>
      </c>
    </row>
    <row r="46" spans="1:5" s="11" customFormat="1" ht="15" customHeight="1" x14ac:dyDescent="0.15">
      <c r="A46" s="19" t="s">
        <v>23</v>
      </c>
      <c r="B46" s="32">
        <f>宅地!G49</f>
        <v>2823</v>
      </c>
      <c r="C46" s="40" t="s">
        <v>88</v>
      </c>
      <c r="D46" s="12">
        <f>畑!G49</f>
        <v>32000</v>
      </c>
      <c r="E46" s="32">
        <f>山林!G49</f>
        <v>5598</v>
      </c>
    </row>
    <row r="47" spans="1:5" s="11" customFormat="1" ht="15" customHeight="1" thickBot="1" x14ac:dyDescent="0.2">
      <c r="A47" s="21" t="s">
        <v>24</v>
      </c>
      <c r="B47" s="14">
        <f>宅地!G50</f>
        <v>1806</v>
      </c>
      <c r="C47" s="36">
        <f>田!G50</f>
        <v>37065</v>
      </c>
      <c r="D47" s="13">
        <f>畑!G50</f>
        <v>25293</v>
      </c>
      <c r="E47" s="42" t="s">
        <v>88</v>
      </c>
    </row>
    <row r="48" spans="1:5" ht="15" customHeight="1" x14ac:dyDescent="0.15">
      <c r="A48" s="35" t="s">
        <v>49</v>
      </c>
    </row>
  </sheetData>
  <mergeCells count="3">
    <mergeCell ref="A3:E3"/>
    <mergeCell ref="A2:E2"/>
    <mergeCell ref="A1:E1"/>
  </mergeCells>
  <phoneticPr fontId="2"/>
  <printOptions horizontalCentered="1" vertic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54"/>
  <sheetViews>
    <sheetView view="pageBreakPreview" zoomScale="55" zoomScaleNormal="75" zoomScaleSheetLayoutView="55" workbookViewId="0">
      <pane xSplit="4" ySplit="5" topLeftCell="E6" activePane="bottomRight" state="frozen"/>
      <selection activeCell="J12" sqref="J12"/>
      <selection pane="topRight" activeCell="J12" sqref="J12"/>
      <selection pane="bottomLeft" activeCell="J12" sqref="J12"/>
      <selection pane="bottomRight" activeCell="D3" sqref="D3"/>
    </sheetView>
  </sheetViews>
  <sheetFormatPr defaultRowHeight="13.5" x14ac:dyDescent="0.15"/>
  <cols>
    <col min="1" max="1" width="4.625" style="71" customWidth="1"/>
    <col min="2" max="2" width="8.625" style="71" hidden="1" customWidth="1"/>
    <col min="3" max="3" width="3.625" style="71" hidden="1" customWidth="1"/>
    <col min="4" max="10" width="22.75" style="71" customWidth="1"/>
    <col min="11" max="13" width="15" style="71" customWidth="1"/>
    <col min="14" max="16384" width="9" style="71"/>
  </cols>
  <sheetData>
    <row r="2" spans="1:14" ht="49.5" customHeight="1" x14ac:dyDescent="0.15">
      <c r="D2" s="259" t="s">
        <v>95</v>
      </c>
      <c r="E2" s="259"/>
      <c r="F2" s="259"/>
      <c r="G2" s="259"/>
      <c r="H2" s="259"/>
      <c r="I2" s="259"/>
      <c r="J2" s="259"/>
      <c r="K2" s="259"/>
      <c r="L2" s="259"/>
      <c r="M2" s="259"/>
    </row>
    <row r="3" spans="1:14" ht="33" customHeight="1" thickBot="1" x14ac:dyDescent="0.2">
      <c r="D3" s="173" t="s">
        <v>41</v>
      </c>
      <c r="E3" s="72"/>
      <c r="F3" s="72"/>
      <c r="G3" s="72"/>
      <c r="H3" s="72"/>
      <c r="I3" s="72"/>
      <c r="J3" s="72"/>
      <c r="K3" s="73"/>
      <c r="L3" s="73"/>
      <c r="M3" s="73"/>
    </row>
    <row r="4" spans="1:14" ht="32.25" customHeight="1" x14ac:dyDescent="0.15">
      <c r="D4" s="260" t="s">
        <v>39</v>
      </c>
      <c r="E4" s="262" t="s">
        <v>92</v>
      </c>
      <c r="F4" s="262"/>
      <c r="G4" s="263"/>
      <c r="H4" s="264" t="s">
        <v>93</v>
      </c>
      <c r="I4" s="264"/>
      <c r="J4" s="264"/>
      <c r="K4" s="265" t="s">
        <v>90</v>
      </c>
      <c r="L4" s="266"/>
      <c r="M4" s="267"/>
    </row>
    <row r="5" spans="1:14" ht="32.25" customHeight="1" thickBot="1" x14ac:dyDescent="0.2">
      <c r="D5" s="261"/>
      <c r="E5" s="157" t="s">
        <v>35</v>
      </c>
      <c r="F5" s="158" t="s">
        <v>36</v>
      </c>
      <c r="G5" s="159" t="s">
        <v>42</v>
      </c>
      <c r="H5" s="158" t="s">
        <v>35</v>
      </c>
      <c r="I5" s="158" t="s">
        <v>36</v>
      </c>
      <c r="J5" s="160" t="s">
        <v>42</v>
      </c>
      <c r="K5" s="161" t="s">
        <v>34</v>
      </c>
      <c r="L5" s="162" t="s">
        <v>37</v>
      </c>
      <c r="M5" s="163" t="s">
        <v>38</v>
      </c>
    </row>
    <row r="6" spans="1:14" ht="39.75" customHeight="1" x14ac:dyDescent="0.15">
      <c r="A6" s="74">
        <v>1</v>
      </c>
      <c r="B6" s="1">
        <v>462012</v>
      </c>
      <c r="C6" s="27">
        <v>1</v>
      </c>
      <c r="D6" s="164" t="s">
        <v>25</v>
      </c>
      <c r="E6" s="118">
        <v>2733328753</v>
      </c>
      <c r="F6" s="119">
        <v>65544042</v>
      </c>
      <c r="G6" s="120">
        <f t="shared" ref="G6:G22" si="0">IF(F6=0,$G$64,ROUND(E6*1000/F6,0))</f>
        <v>41702</v>
      </c>
      <c r="H6" s="121">
        <v>2708151959</v>
      </c>
      <c r="I6" s="121">
        <v>65169104</v>
      </c>
      <c r="J6" s="122">
        <f>IF(I6=0,$J$64,ROUND(H6*1000/I6,0))</f>
        <v>41556</v>
      </c>
      <c r="K6" s="75">
        <f>IF(H6=0,$K$64,ROUND((E6/H6-1)*100,1))</f>
        <v>0.9</v>
      </c>
      <c r="L6" s="76">
        <f t="shared" ref="K6:M7" si="1">IF(I6=0,$K$64,ROUND((F6/I6-1)*100,1))</f>
        <v>0.6</v>
      </c>
      <c r="M6" s="77">
        <f t="shared" si="1"/>
        <v>0.4</v>
      </c>
    </row>
    <row r="7" spans="1:14" ht="39.75" customHeight="1" x14ac:dyDescent="0.15">
      <c r="A7" s="74">
        <v>2</v>
      </c>
      <c r="B7" s="2">
        <v>462039</v>
      </c>
      <c r="C7" s="23">
        <v>2</v>
      </c>
      <c r="D7" s="165" t="s">
        <v>0</v>
      </c>
      <c r="E7" s="123">
        <v>162198677</v>
      </c>
      <c r="F7" s="124">
        <v>30623461</v>
      </c>
      <c r="G7" s="125">
        <f t="shared" si="0"/>
        <v>5297</v>
      </c>
      <c r="H7" s="121">
        <v>160082306</v>
      </c>
      <c r="I7" s="121">
        <v>30420154</v>
      </c>
      <c r="J7" s="126">
        <f t="shared" ref="J7:J25" si="2">IF(I7=0,$J$64,ROUND(H7*1000/I7,0))</f>
        <v>5262</v>
      </c>
      <c r="K7" s="75">
        <f t="shared" si="1"/>
        <v>1.3</v>
      </c>
      <c r="L7" s="76">
        <f t="shared" si="1"/>
        <v>0.7</v>
      </c>
      <c r="M7" s="77">
        <f t="shared" si="1"/>
        <v>0.7</v>
      </c>
    </row>
    <row r="8" spans="1:14" ht="39.75" customHeight="1" x14ac:dyDescent="0.15">
      <c r="A8" s="74">
        <v>3</v>
      </c>
      <c r="B8" s="2">
        <v>462047</v>
      </c>
      <c r="C8" s="23">
        <v>3</v>
      </c>
      <c r="D8" s="165" t="s">
        <v>1</v>
      </c>
      <c r="E8" s="123">
        <v>29764986</v>
      </c>
      <c r="F8" s="124">
        <v>4735078</v>
      </c>
      <c r="G8" s="125">
        <f t="shared" si="0"/>
        <v>6286</v>
      </c>
      <c r="H8" s="121">
        <v>32864742</v>
      </c>
      <c r="I8" s="121">
        <v>4756046</v>
      </c>
      <c r="J8" s="126">
        <f t="shared" si="2"/>
        <v>6910</v>
      </c>
      <c r="K8" s="78">
        <f t="shared" ref="K8:K53" si="3">IF(H8=0,$K$64,ROUND((E8/H8-1)*100,1))</f>
        <v>-9.4</v>
      </c>
      <c r="L8" s="79">
        <f t="shared" ref="L8:M53" si="4">IF(I8=0,$K$64,ROUND((F8/I8-1)*100,1))</f>
        <v>-0.4</v>
      </c>
      <c r="M8" s="80">
        <f t="shared" si="4"/>
        <v>-9</v>
      </c>
    </row>
    <row r="9" spans="1:14" ht="39.75" customHeight="1" x14ac:dyDescent="0.15">
      <c r="A9" s="74">
        <v>4</v>
      </c>
      <c r="B9" s="2">
        <v>462063</v>
      </c>
      <c r="C9" s="23">
        <v>4</v>
      </c>
      <c r="D9" s="165" t="s">
        <v>2</v>
      </c>
      <c r="E9" s="123">
        <v>30218741</v>
      </c>
      <c r="F9" s="124">
        <v>6038364</v>
      </c>
      <c r="G9" s="125">
        <f t="shared" si="0"/>
        <v>5004</v>
      </c>
      <c r="H9" s="121">
        <v>32412423</v>
      </c>
      <c r="I9" s="121">
        <v>5988463</v>
      </c>
      <c r="J9" s="126">
        <f t="shared" si="2"/>
        <v>5412</v>
      </c>
      <c r="K9" s="78">
        <f t="shared" si="3"/>
        <v>-6.8</v>
      </c>
      <c r="L9" s="79">
        <f t="shared" si="4"/>
        <v>0.8</v>
      </c>
      <c r="M9" s="80">
        <f t="shared" si="4"/>
        <v>-7.5</v>
      </c>
    </row>
    <row r="10" spans="1:14" ht="39.75" customHeight="1" x14ac:dyDescent="0.15">
      <c r="A10" s="74">
        <v>5</v>
      </c>
      <c r="B10" s="2">
        <v>462080</v>
      </c>
      <c r="C10" s="23">
        <v>5</v>
      </c>
      <c r="D10" s="165" t="s">
        <v>3</v>
      </c>
      <c r="E10" s="123">
        <v>81636160</v>
      </c>
      <c r="F10" s="124">
        <v>15455010</v>
      </c>
      <c r="G10" s="125">
        <f t="shared" si="0"/>
        <v>5282</v>
      </c>
      <c r="H10" s="121">
        <v>83097790</v>
      </c>
      <c r="I10" s="121">
        <v>15375051</v>
      </c>
      <c r="J10" s="126">
        <f t="shared" si="2"/>
        <v>5405</v>
      </c>
      <c r="K10" s="78">
        <f t="shared" si="3"/>
        <v>-1.8</v>
      </c>
      <c r="L10" s="79">
        <f t="shared" si="4"/>
        <v>0.5</v>
      </c>
      <c r="M10" s="80">
        <f t="shared" si="4"/>
        <v>-2.2999999999999998</v>
      </c>
    </row>
    <row r="11" spans="1:14" ht="39.75" customHeight="1" x14ac:dyDescent="0.15">
      <c r="A11" s="74">
        <v>6</v>
      </c>
      <c r="B11" s="2">
        <v>462101</v>
      </c>
      <c r="C11" s="23">
        <v>6</v>
      </c>
      <c r="D11" s="165" t="s">
        <v>4</v>
      </c>
      <c r="E11" s="123">
        <v>68188993</v>
      </c>
      <c r="F11" s="124">
        <v>10487997</v>
      </c>
      <c r="G11" s="125">
        <f t="shared" si="0"/>
        <v>6502</v>
      </c>
      <c r="H11" s="121">
        <v>70321496</v>
      </c>
      <c r="I11" s="121">
        <v>10454275</v>
      </c>
      <c r="J11" s="126">
        <f t="shared" si="2"/>
        <v>6727</v>
      </c>
      <c r="K11" s="78">
        <f t="shared" si="3"/>
        <v>-3</v>
      </c>
      <c r="L11" s="79">
        <f t="shared" si="4"/>
        <v>0.3</v>
      </c>
      <c r="M11" s="80">
        <f t="shared" si="4"/>
        <v>-3.3</v>
      </c>
    </row>
    <row r="12" spans="1:14" ht="39.75" customHeight="1" x14ac:dyDescent="0.15">
      <c r="A12" s="74">
        <v>7</v>
      </c>
      <c r="B12" s="2">
        <v>462136</v>
      </c>
      <c r="C12" s="23">
        <v>7</v>
      </c>
      <c r="D12" s="165" t="s">
        <v>5</v>
      </c>
      <c r="E12" s="123">
        <v>18088492</v>
      </c>
      <c r="F12" s="124">
        <v>4098829</v>
      </c>
      <c r="G12" s="125">
        <f t="shared" si="0"/>
        <v>4413</v>
      </c>
      <c r="H12" s="121">
        <v>18943929</v>
      </c>
      <c r="I12" s="121">
        <v>4039915</v>
      </c>
      <c r="J12" s="126">
        <f t="shared" si="2"/>
        <v>4689</v>
      </c>
      <c r="K12" s="78">
        <f t="shared" si="3"/>
        <v>-4.5</v>
      </c>
      <c r="L12" s="79">
        <f t="shared" si="4"/>
        <v>1.5</v>
      </c>
      <c r="M12" s="80">
        <f t="shared" si="4"/>
        <v>-5.9</v>
      </c>
    </row>
    <row r="13" spans="1:14" ht="39.75" customHeight="1" x14ac:dyDescent="0.15">
      <c r="A13" s="74">
        <v>8</v>
      </c>
      <c r="B13" s="2">
        <v>462144</v>
      </c>
      <c r="C13" s="23">
        <v>8</v>
      </c>
      <c r="D13" s="165" t="s">
        <v>6</v>
      </c>
      <c r="E13" s="123">
        <v>21310421</v>
      </c>
      <c r="F13" s="124">
        <v>4465384</v>
      </c>
      <c r="G13" s="125">
        <f t="shared" si="0"/>
        <v>4772</v>
      </c>
      <c r="H13" s="121">
        <v>23262908</v>
      </c>
      <c r="I13" s="121">
        <v>4448415</v>
      </c>
      <c r="J13" s="126">
        <f t="shared" si="2"/>
        <v>5229</v>
      </c>
      <c r="K13" s="78">
        <f t="shared" si="3"/>
        <v>-8.4</v>
      </c>
      <c r="L13" s="79">
        <f t="shared" si="4"/>
        <v>0.4</v>
      </c>
      <c r="M13" s="80">
        <f t="shared" si="4"/>
        <v>-8.6999999999999993</v>
      </c>
      <c r="N13" s="81"/>
    </row>
    <row r="14" spans="1:14" ht="39.75" customHeight="1" x14ac:dyDescent="0.15">
      <c r="A14" s="74">
        <v>9</v>
      </c>
      <c r="B14" s="2">
        <v>462152</v>
      </c>
      <c r="C14" s="23">
        <v>9</v>
      </c>
      <c r="D14" s="165" t="s">
        <v>70</v>
      </c>
      <c r="E14" s="123">
        <v>172733224</v>
      </c>
      <c r="F14" s="124">
        <v>24075278</v>
      </c>
      <c r="G14" s="125">
        <f t="shared" si="0"/>
        <v>7175</v>
      </c>
      <c r="H14" s="121">
        <v>175623532</v>
      </c>
      <c r="I14" s="121">
        <v>23843369</v>
      </c>
      <c r="J14" s="126">
        <f t="shared" si="2"/>
        <v>7366</v>
      </c>
      <c r="K14" s="78">
        <f t="shared" si="3"/>
        <v>-1.6</v>
      </c>
      <c r="L14" s="79">
        <f t="shared" si="4"/>
        <v>1</v>
      </c>
      <c r="M14" s="80">
        <f t="shared" si="4"/>
        <v>-2.6</v>
      </c>
    </row>
    <row r="15" spans="1:14" ht="39.75" customHeight="1" x14ac:dyDescent="0.15">
      <c r="A15" s="74">
        <v>10</v>
      </c>
      <c r="B15" s="2">
        <v>462161</v>
      </c>
      <c r="C15" s="23">
        <v>10</v>
      </c>
      <c r="D15" s="165" t="s">
        <v>71</v>
      </c>
      <c r="E15" s="123">
        <v>83384614</v>
      </c>
      <c r="F15" s="124">
        <v>13647828</v>
      </c>
      <c r="G15" s="125">
        <f t="shared" si="0"/>
        <v>6110</v>
      </c>
      <c r="H15" s="121">
        <v>84212452</v>
      </c>
      <c r="I15" s="121">
        <v>13648748</v>
      </c>
      <c r="J15" s="126">
        <f t="shared" si="2"/>
        <v>6170</v>
      </c>
      <c r="K15" s="78">
        <f t="shared" si="3"/>
        <v>-1</v>
      </c>
      <c r="L15" s="79">
        <f t="shared" si="4"/>
        <v>0</v>
      </c>
      <c r="M15" s="80">
        <f t="shared" si="4"/>
        <v>-1</v>
      </c>
      <c r="N15" s="81"/>
    </row>
    <row r="16" spans="1:14" ht="39.75" customHeight="1" x14ac:dyDescent="0.15">
      <c r="A16" s="74">
        <v>11</v>
      </c>
      <c r="B16" s="2">
        <v>462179</v>
      </c>
      <c r="C16" s="23">
        <v>11</v>
      </c>
      <c r="D16" s="165" t="s">
        <v>72</v>
      </c>
      <c r="E16" s="123">
        <v>42142812</v>
      </c>
      <c r="F16" s="124">
        <v>18016186</v>
      </c>
      <c r="G16" s="125">
        <f t="shared" si="0"/>
        <v>2339</v>
      </c>
      <c r="H16" s="121">
        <v>43353336</v>
      </c>
      <c r="I16" s="121">
        <v>18041937</v>
      </c>
      <c r="J16" s="126">
        <f t="shared" si="2"/>
        <v>2403</v>
      </c>
      <c r="K16" s="78">
        <f t="shared" si="3"/>
        <v>-2.8</v>
      </c>
      <c r="L16" s="79">
        <f t="shared" si="4"/>
        <v>-0.1</v>
      </c>
      <c r="M16" s="80">
        <f t="shared" si="4"/>
        <v>-2.7</v>
      </c>
    </row>
    <row r="17" spans="1:13" ht="39.75" customHeight="1" x14ac:dyDescent="0.15">
      <c r="A17" s="74">
        <v>12</v>
      </c>
      <c r="B17" s="2">
        <v>462187</v>
      </c>
      <c r="C17" s="23">
        <v>12</v>
      </c>
      <c r="D17" s="165" t="s">
        <v>73</v>
      </c>
      <c r="E17" s="123">
        <v>284089060</v>
      </c>
      <c r="F17" s="124">
        <v>30943921</v>
      </c>
      <c r="G17" s="125">
        <f t="shared" si="0"/>
        <v>9181</v>
      </c>
      <c r="H17" s="121">
        <v>282115076</v>
      </c>
      <c r="I17" s="121">
        <v>30369979</v>
      </c>
      <c r="J17" s="126">
        <f t="shared" si="2"/>
        <v>9289</v>
      </c>
      <c r="K17" s="78">
        <f t="shared" si="3"/>
        <v>0.7</v>
      </c>
      <c r="L17" s="79">
        <f t="shared" si="4"/>
        <v>1.9</v>
      </c>
      <c r="M17" s="80">
        <f t="shared" si="4"/>
        <v>-1.2</v>
      </c>
    </row>
    <row r="18" spans="1:13" ht="39.75" customHeight="1" x14ac:dyDescent="0.15">
      <c r="A18" s="74">
        <v>13</v>
      </c>
      <c r="B18" s="2">
        <v>462195</v>
      </c>
      <c r="C18" s="23">
        <v>13</v>
      </c>
      <c r="D18" s="165" t="s">
        <v>74</v>
      </c>
      <c r="E18" s="123">
        <v>42727171</v>
      </c>
      <c r="F18" s="124">
        <v>5676419</v>
      </c>
      <c r="G18" s="125">
        <f t="shared" si="0"/>
        <v>7527</v>
      </c>
      <c r="H18" s="121">
        <v>46585526</v>
      </c>
      <c r="I18" s="121">
        <v>5629964</v>
      </c>
      <c r="J18" s="126">
        <f t="shared" si="2"/>
        <v>8275</v>
      </c>
      <c r="K18" s="78">
        <f t="shared" si="3"/>
        <v>-8.3000000000000007</v>
      </c>
      <c r="L18" s="79">
        <f t="shared" si="4"/>
        <v>0.8</v>
      </c>
      <c r="M18" s="80">
        <f t="shared" si="4"/>
        <v>-9</v>
      </c>
    </row>
    <row r="19" spans="1:13" ht="39.75" customHeight="1" x14ac:dyDescent="0.15">
      <c r="A19" s="74">
        <v>14</v>
      </c>
      <c r="B19" s="2">
        <v>462209</v>
      </c>
      <c r="C19" s="23">
        <v>14</v>
      </c>
      <c r="D19" s="166" t="s">
        <v>75</v>
      </c>
      <c r="E19" s="123">
        <v>53128511</v>
      </c>
      <c r="F19" s="124">
        <v>9676869</v>
      </c>
      <c r="G19" s="125">
        <f t="shared" si="0"/>
        <v>5490</v>
      </c>
      <c r="H19" s="121">
        <v>55859357</v>
      </c>
      <c r="I19" s="121">
        <v>9707736</v>
      </c>
      <c r="J19" s="126">
        <f t="shared" si="2"/>
        <v>5754</v>
      </c>
      <c r="K19" s="78">
        <f t="shared" si="3"/>
        <v>-4.9000000000000004</v>
      </c>
      <c r="L19" s="79">
        <f t="shared" si="4"/>
        <v>-0.3</v>
      </c>
      <c r="M19" s="80">
        <f t="shared" si="4"/>
        <v>-4.5999999999999996</v>
      </c>
    </row>
    <row r="20" spans="1:13" ht="39.75" customHeight="1" x14ac:dyDescent="0.15">
      <c r="A20" s="74">
        <v>15</v>
      </c>
      <c r="B20" s="2">
        <v>462217</v>
      </c>
      <c r="C20" s="23">
        <v>15</v>
      </c>
      <c r="D20" s="165" t="s">
        <v>76</v>
      </c>
      <c r="E20" s="123">
        <v>34572234</v>
      </c>
      <c r="F20" s="124">
        <v>13340183</v>
      </c>
      <c r="G20" s="125">
        <f t="shared" si="0"/>
        <v>2592</v>
      </c>
      <c r="H20" s="121">
        <v>34551943</v>
      </c>
      <c r="I20" s="121">
        <v>13108927</v>
      </c>
      <c r="J20" s="126">
        <f t="shared" si="2"/>
        <v>2636</v>
      </c>
      <c r="K20" s="78">
        <f t="shared" si="3"/>
        <v>0.1</v>
      </c>
      <c r="L20" s="79">
        <f t="shared" si="4"/>
        <v>1.8</v>
      </c>
      <c r="M20" s="80">
        <f t="shared" si="4"/>
        <v>-1.7</v>
      </c>
    </row>
    <row r="21" spans="1:13" ht="39.75" customHeight="1" x14ac:dyDescent="0.15">
      <c r="A21" s="74">
        <v>16</v>
      </c>
      <c r="B21" s="2">
        <v>462225</v>
      </c>
      <c r="C21" s="23">
        <v>16</v>
      </c>
      <c r="D21" s="165" t="s">
        <v>31</v>
      </c>
      <c r="E21" s="123">
        <v>98156314</v>
      </c>
      <c r="F21" s="124">
        <v>4744544</v>
      </c>
      <c r="G21" s="125">
        <f t="shared" si="0"/>
        <v>20688</v>
      </c>
      <c r="H21" s="121">
        <v>97942966</v>
      </c>
      <c r="I21" s="121">
        <v>4721453</v>
      </c>
      <c r="J21" s="126">
        <f t="shared" si="2"/>
        <v>20744</v>
      </c>
      <c r="K21" s="78">
        <f t="shared" si="3"/>
        <v>0.2</v>
      </c>
      <c r="L21" s="79">
        <f t="shared" si="4"/>
        <v>0.5</v>
      </c>
      <c r="M21" s="80">
        <f t="shared" si="4"/>
        <v>-0.3</v>
      </c>
    </row>
    <row r="22" spans="1:13" ht="39.75" customHeight="1" x14ac:dyDescent="0.15">
      <c r="A22" s="74">
        <v>17</v>
      </c>
      <c r="B22" s="2">
        <v>462233</v>
      </c>
      <c r="C22" s="23">
        <v>17</v>
      </c>
      <c r="D22" s="165" t="s">
        <v>77</v>
      </c>
      <c r="E22" s="123">
        <v>43055847</v>
      </c>
      <c r="F22" s="124">
        <v>12988603</v>
      </c>
      <c r="G22" s="125">
        <f t="shared" si="0"/>
        <v>3315</v>
      </c>
      <c r="H22" s="121">
        <v>44874445</v>
      </c>
      <c r="I22" s="121">
        <v>12937884</v>
      </c>
      <c r="J22" s="126">
        <f t="shared" si="2"/>
        <v>3468</v>
      </c>
      <c r="K22" s="78">
        <f t="shared" si="3"/>
        <v>-4.0999999999999996</v>
      </c>
      <c r="L22" s="79">
        <f t="shared" si="4"/>
        <v>0.4</v>
      </c>
      <c r="M22" s="80">
        <f t="shared" si="4"/>
        <v>-4.4000000000000004</v>
      </c>
    </row>
    <row r="23" spans="1:13" ht="39.75" customHeight="1" x14ac:dyDescent="0.15">
      <c r="A23" s="74">
        <v>18</v>
      </c>
      <c r="B23" s="2">
        <v>462241</v>
      </c>
      <c r="C23" s="23">
        <v>18</v>
      </c>
      <c r="D23" s="167" t="s">
        <v>78</v>
      </c>
      <c r="E23" s="127">
        <v>37135808</v>
      </c>
      <c r="F23" s="128">
        <v>10578318</v>
      </c>
      <c r="G23" s="129">
        <f>IF(F23=0,$G$64,ROUND(E23*1000/F23,0))</f>
        <v>3511</v>
      </c>
      <c r="H23" s="130">
        <v>38644508</v>
      </c>
      <c r="I23" s="130">
        <v>10624238</v>
      </c>
      <c r="J23" s="131">
        <f t="shared" si="2"/>
        <v>3637</v>
      </c>
      <c r="K23" s="82">
        <f t="shared" si="3"/>
        <v>-3.9</v>
      </c>
      <c r="L23" s="83">
        <f t="shared" si="4"/>
        <v>-0.4</v>
      </c>
      <c r="M23" s="84">
        <f t="shared" si="4"/>
        <v>-3.5</v>
      </c>
    </row>
    <row r="24" spans="1:13" ht="39.75" customHeight="1" thickBot="1" x14ac:dyDescent="0.2">
      <c r="A24" s="74">
        <v>19</v>
      </c>
      <c r="B24" s="2">
        <v>462250</v>
      </c>
      <c r="C24" s="23">
        <v>19</v>
      </c>
      <c r="D24" s="168" t="s">
        <v>86</v>
      </c>
      <c r="E24" s="132">
        <v>177911661</v>
      </c>
      <c r="F24" s="133">
        <v>15634813</v>
      </c>
      <c r="G24" s="134">
        <f>IF(F24=0,$G$64,ROUND(E24*1000/F24,0))</f>
        <v>11379</v>
      </c>
      <c r="H24" s="135">
        <v>176139122</v>
      </c>
      <c r="I24" s="135">
        <v>15352580</v>
      </c>
      <c r="J24" s="136">
        <f t="shared" si="2"/>
        <v>11473</v>
      </c>
      <c r="K24" s="85">
        <f t="shared" si="3"/>
        <v>1</v>
      </c>
      <c r="L24" s="86">
        <f t="shared" si="4"/>
        <v>1.8</v>
      </c>
      <c r="M24" s="87">
        <f t="shared" si="4"/>
        <v>-0.8</v>
      </c>
    </row>
    <row r="25" spans="1:13" ht="39.75" customHeight="1" thickTop="1" x14ac:dyDescent="0.15">
      <c r="B25" s="2"/>
      <c r="C25" s="23"/>
      <c r="D25" s="164" t="s">
        <v>50</v>
      </c>
      <c r="E25" s="137">
        <f>SUM(E6:E24)</f>
        <v>4213772479</v>
      </c>
      <c r="F25" s="138">
        <f>SUM(F6:F24)</f>
        <v>300771127</v>
      </c>
      <c r="G25" s="120">
        <f>IF(F25=0,$G$64,ROUND(E25*1000/F25,0))</f>
        <v>14010</v>
      </c>
      <c r="H25" s="139">
        <f>SUM(H6:H24)</f>
        <v>4209039816</v>
      </c>
      <c r="I25" s="139">
        <f>SUM(I6:I24)</f>
        <v>298638238</v>
      </c>
      <c r="J25" s="122">
        <f t="shared" si="2"/>
        <v>14094</v>
      </c>
      <c r="K25" s="78">
        <f t="shared" si="3"/>
        <v>0.1</v>
      </c>
      <c r="L25" s="79">
        <f t="shared" si="4"/>
        <v>0.7</v>
      </c>
      <c r="M25" s="80">
        <f t="shared" si="4"/>
        <v>-0.6</v>
      </c>
    </row>
    <row r="26" spans="1:13" ht="14.25" customHeight="1" thickBot="1" x14ac:dyDescent="0.2">
      <c r="B26" s="2"/>
      <c r="C26" s="23"/>
      <c r="D26" s="164"/>
      <c r="E26" s="118"/>
      <c r="F26" s="139"/>
      <c r="G26" s="120"/>
      <c r="H26" s="139"/>
      <c r="I26" s="139"/>
      <c r="J26" s="122"/>
      <c r="K26" s="78"/>
      <c r="L26" s="79"/>
      <c r="M26" s="80"/>
    </row>
    <row r="27" spans="1:13" ht="39.75" customHeight="1" x14ac:dyDescent="0.15">
      <c r="A27" s="74">
        <v>20</v>
      </c>
      <c r="B27" s="2">
        <v>463035</v>
      </c>
      <c r="C27" s="23">
        <v>20</v>
      </c>
      <c r="D27" s="169" t="s">
        <v>7</v>
      </c>
      <c r="E27" s="140">
        <v>41409</v>
      </c>
      <c r="F27" s="119">
        <v>30387</v>
      </c>
      <c r="G27" s="141">
        <f t="shared" ref="G27:G51" si="5">IF(F27=0,$G$64,ROUND(E27*1000/F27,0))</f>
        <v>1363</v>
      </c>
      <c r="H27" s="142">
        <v>43264</v>
      </c>
      <c r="I27" s="142">
        <v>31444</v>
      </c>
      <c r="J27" s="143">
        <f t="shared" ref="J27:J51" si="6">IF(I27=0,$J$64,ROUND(H27*1000/I27,0))</f>
        <v>1376</v>
      </c>
      <c r="K27" s="88">
        <f t="shared" si="3"/>
        <v>-4.3</v>
      </c>
      <c r="L27" s="89">
        <f t="shared" si="4"/>
        <v>-3.4</v>
      </c>
      <c r="M27" s="90">
        <f t="shared" si="4"/>
        <v>-0.9</v>
      </c>
    </row>
    <row r="28" spans="1:13" ht="39.75" customHeight="1" x14ac:dyDescent="0.15">
      <c r="A28" s="74">
        <v>21</v>
      </c>
      <c r="B28" s="2">
        <v>463043</v>
      </c>
      <c r="C28" s="23">
        <v>21</v>
      </c>
      <c r="D28" s="165" t="s">
        <v>8</v>
      </c>
      <c r="E28" s="123">
        <v>98466</v>
      </c>
      <c r="F28" s="124">
        <v>131198</v>
      </c>
      <c r="G28" s="125">
        <f t="shared" si="5"/>
        <v>751</v>
      </c>
      <c r="H28" s="121">
        <v>94917</v>
      </c>
      <c r="I28" s="121">
        <v>123616</v>
      </c>
      <c r="J28" s="126">
        <f t="shared" si="6"/>
        <v>768</v>
      </c>
      <c r="K28" s="78">
        <f t="shared" si="3"/>
        <v>3.7</v>
      </c>
      <c r="L28" s="79">
        <f t="shared" si="4"/>
        <v>6.1</v>
      </c>
      <c r="M28" s="80">
        <f t="shared" si="4"/>
        <v>-2.2000000000000002</v>
      </c>
    </row>
    <row r="29" spans="1:13" ht="39.75" customHeight="1" x14ac:dyDescent="0.15">
      <c r="A29" s="74">
        <v>22</v>
      </c>
      <c r="B29" s="2">
        <v>463922</v>
      </c>
      <c r="C29" s="23">
        <v>22</v>
      </c>
      <c r="D29" s="165" t="s">
        <v>79</v>
      </c>
      <c r="E29" s="123">
        <v>25987514</v>
      </c>
      <c r="F29" s="124">
        <v>8078047</v>
      </c>
      <c r="G29" s="125">
        <f t="shared" si="5"/>
        <v>3217</v>
      </c>
      <c r="H29" s="121">
        <v>27148663</v>
      </c>
      <c r="I29" s="121">
        <v>8032258</v>
      </c>
      <c r="J29" s="126">
        <f t="shared" si="6"/>
        <v>3380</v>
      </c>
      <c r="K29" s="78">
        <f t="shared" si="3"/>
        <v>-4.3</v>
      </c>
      <c r="L29" s="79">
        <f t="shared" si="4"/>
        <v>0.6</v>
      </c>
      <c r="M29" s="80">
        <f t="shared" si="4"/>
        <v>-4.8</v>
      </c>
    </row>
    <row r="30" spans="1:13" ht="39.75" customHeight="1" x14ac:dyDescent="0.15">
      <c r="A30" s="74">
        <v>23</v>
      </c>
      <c r="B30" s="2">
        <v>464040</v>
      </c>
      <c r="C30" s="23">
        <v>23</v>
      </c>
      <c r="D30" s="165" t="s">
        <v>9</v>
      </c>
      <c r="E30" s="123">
        <v>9253206</v>
      </c>
      <c r="F30" s="124">
        <v>3696681</v>
      </c>
      <c r="G30" s="125">
        <f t="shared" si="5"/>
        <v>2503</v>
      </c>
      <c r="H30" s="121">
        <v>9090885</v>
      </c>
      <c r="I30" s="121">
        <v>3538560</v>
      </c>
      <c r="J30" s="126">
        <f t="shared" si="6"/>
        <v>2569</v>
      </c>
      <c r="K30" s="78">
        <f t="shared" si="3"/>
        <v>1.8</v>
      </c>
      <c r="L30" s="79">
        <f t="shared" si="4"/>
        <v>4.5</v>
      </c>
      <c r="M30" s="80">
        <f t="shared" si="4"/>
        <v>-2.6</v>
      </c>
    </row>
    <row r="31" spans="1:13" ht="39.75" customHeight="1" x14ac:dyDescent="0.15">
      <c r="A31" s="74">
        <v>24</v>
      </c>
      <c r="B31" s="2">
        <v>464520</v>
      </c>
      <c r="C31" s="23">
        <v>24</v>
      </c>
      <c r="D31" s="165" t="s">
        <v>80</v>
      </c>
      <c r="E31" s="123">
        <v>13210570</v>
      </c>
      <c r="F31" s="124">
        <v>4291231</v>
      </c>
      <c r="G31" s="125">
        <f t="shared" si="5"/>
        <v>3079</v>
      </c>
      <c r="H31" s="121">
        <v>13349123</v>
      </c>
      <c r="I31" s="121">
        <v>4187066</v>
      </c>
      <c r="J31" s="126">
        <f t="shared" si="6"/>
        <v>3188</v>
      </c>
      <c r="K31" s="78">
        <f t="shared" si="3"/>
        <v>-1</v>
      </c>
      <c r="L31" s="79">
        <f t="shared" si="4"/>
        <v>2.5</v>
      </c>
      <c r="M31" s="80">
        <f t="shared" si="4"/>
        <v>-3.4</v>
      </c>
    </row>
    <row r="32" spans="1:13" ht="39.75" customHeight="1" x14ac:dyDescent="0.15">
      <c r="A32" s="74">
        <v>25</v>
      </c>
      <c r="B32" s="2">
        <v>464686</v>
      </c>
      <c r="C32" s="23">
        <v>25</v>
      </c>
      <c r="D32" s="165" t="s">
        <v>10</v>
      </c>
      <c r="E32" s="123">
        <v>14137150</v>
      </c>
      <c r="F32" s="124">
        <v>7467244</v>
      </c>
      <c r="G32" s="125">
        <f t="shared" si="5"/>
        <v>1893</v>
      </c>
      <c r="H32" s="121">
        <v>14613969</v>
      </c>
      <c r="I32" s="121">
        <v>7410491</v>
      </c>
      <c r="J32" s="126">
        <f t="shared" si="6"/>
        <v>1972</v>
      </c>
      <c r="K32" s="78">
        <f t="shared" si="3"/>
        <v>-3.3</v>
      </c>
      <c r="L32" s="79">
        <f t="shared" si="4"/>
        <v>0.8</v>
      </c>
      <c r="M32" s="80">
        <f t="shared" si="4"/>
        <v>-4</v>
      </c>
    </row>
    <row r="33" spans="1:13" ht="39.75" customHeight="1" x14ac:dyDescent="0.15">
      <c r="A33" s="74">
        <v>26</v>
      </c>
      <c r="B33" s="2">
        <v>464821</v>
      </c>
      <c r="C33" s="23">
        <v>26</v>
      </c>
      <c r="D33" s="165" t="s">
        <v>11</v>
      </c>
      <c r="E33" s="123">
        <v>6307043</v>
      </c>
      <c r="F33" s="124">
        <v>2750306</v>
      </c>
      <c r="G33" s="125">
        <f t="shared" si="5"/>
        <v>2293</v>
      </c>
      <c r="H33" s="121">
        <v>6446359</v>
      </c>
      <c r="I33" s="121">
        <v>2752321</v>
      </c>
      <c r="J33" s="126">
        <f t="shared" si="6"/>
        <v>2342</v>
      </c>
      <c r="K33" s="78">
        <f t="shared" si="3"/>
        <v>-2.2000000000000002</v>
      </c>
      <c r="L33" s="79">
        <f t="shared" si="4"/>
        <v>-0.1</v>
      </c>
      <c r="M33" s="80">
        <f t="shared" si="4"/>
        <v>-2.1</v>
      </c>
    </row>
    <row r="34" spans="1:13" ht="39.75" customHeight="1" x14ac:dyDescent="0.15">
      <c r="A34" s="74">
        <v>27</v>
      </c>
      <c r="B34" s="2">
        <v>464902</v>
      </c>
      <c r="C34" s="23">
        <v>27</v>
      </c>
      <c r="D34" s="165" t="s">
        <v>81</v>
      </c>
      <c r="E34" s="123">
        <v>5752732</v>
      </c>
      <c r="F34" s="124">
        <v>2887974</v>
      </c>
      <c r="G34" s="125">
        <f t="shared" si="5"/>
        <v>1992</v>
      </c>
      <c r="H34" s="121">
        <v>6116019</v>
      </c>
      <c r="I34" s="121">
        <v>2876201</v>
      </c>
      <c r="J34" s="126">
        <f t="shared" si="6"/>
        <v>2126</v>
      </c>
      <c r="K34" s="78">
        <f t="shared" si="3"/>
        <v>-5.9</v>
      </c>
      <c r="L34" s="79">
        <f t="shared" si="4"/>
        <v>0.4</v>
      </c>
      <c r="M34" s="80">
        <f t="shared" si="4"/>
        <v>-6.3</v>
      </c>
    </row>
    <row r="35" spans="1:13" ht="39.75" customHeight="1" x14ac:dyDescent="0.15">
      <c r="A35" s="74">
        <v>28</v>
      </c>
      <c r="B35" s="2">
        <v>464911</v>
      </c>
      <c r="C35" s="23">
        <v>28</v>
      </c>
      <c r="D35" s="165" t="s">
        <v>82</v>
      </c>
      <c r="E35" s="123">
        <v>5042255</v>
      </c>
      <c r="F35" s="124">
        <v>2568330</v>
      </c>
      <c r="G35" s="125">
        <f t="shared" si="5"/>
        <v>1963</v>
      </c>
      <c r="H35" s="121">
        <v>5449675</v>
      </c>
      <c r="I35" s="121">
        <v>2540883</v>
      </c>
      <c r="J35" s="126">
        <f t="shared" si="6"/>
        <v>2145</v>
      </c>
      <c r="K35" s="78">
        <f t="shared" si="3"/>
        <v>-7.5</v>
      </c>
      <c r="L35" s="79">
        <f t="shared" si="4"/>
        <v>1.1000000000000001</v>
      </c>
      <c r="M35" s="80">
        <f t="shared" si="4"/>
        <v>-8.5</v>
      </c>
    </row>
    <row r="36" spans="1:13" ht="39.75" customHeight="1" x14ac:dyDescent="0.15">
      <c r="A36" s="74">
        <v>29</v>
      </c>
      <c r="B36" s="2">
        <v>464929</v>
      </c>
      <c r="C36" s="23">
        <v>29</v>
      </c>
      <c r="D36" s="165" t="s">
        <v>83</v>
      </c>
      <c r="E36" s="123">
        <v>15166449</v>
      </c>
      <c r="F36" s="124">
        <v>5956303</v>
      </c>
      <c r="G36" s="125">
        <f t="shared" si="5"/>
        <v>2546</v>
      </c>
      <c r="H36" s="121">
        <v>15233976</v>
      </c>
      <c r="I36" s="121">
        <v>5969077</v>
      </c>
      <c r="J36" s="126">
        <f t="shared" si="6"/>
        <v>2552</v>
      </c>
      <c r="K36" s="78">
        <f t="shared" si="3"/>
        <v>-0.4</v>
      </c>
      <c r="L36" s="79">
        <f t="shared" si="4"/>
        <v>-0.2</v>
      </c>
      <c r="M36" s="80">
        <f t="shared" si="4"/>
        <v>-0.2</v>
      </c>
    </row>
    <row r="37" spans="1:13" ht="39.75" customHeight="1" x14ac:dyDescent="0.15">
      <c r="A37" s="74">
        <v>30</v>
      </c>
      <c r="B37" s="2">
        <v>465011</v>
      </c>
      <c r="C37" s="23">
        <v>30</v>
      </c>
      <c r="D37" s="165" t="s">
        <v>84</v>
      </c>
      <c r="E37" s="123">
        <v>10878370</v>
      </c>
      <c r="F37" s="124">
        <v>2910624</v>
      </c>
      <c r="G37" s="125">
        <f t="shared" si="5"/>
        <v>3737</v>
      </c>
      <c r="H37" s="121">
        <v>11692719</v>
      </c>
      <c r="I37" s="121">
        <v>2891277</v>
      </c>
      <c r="J37" s="126">
        <f t="shared" si="6"/>
        <v>4044</v>
      </c>
      <c r="K37" s="78">
        <f t="shared" si="3"/>
        <v>-7</v>
      </c>
      <c r="L37" s="79">
        <f t="shared" si="4"/>
        <v>0.7</v>
      </c>
      <c r="M37" s="80">
        <f t="shared" si="4"/>
        <v>-7.6</v>
      </c>
    </row>
    <row r="38" spans="1:13" ht="39.75" customHeight="1" x14ac:dyDescent="0.15">
      <c r="A38" s="74">
        <v>31</v>
      </c>
      <c r="B38" s="2">
        <v>465020</v>
      </c>
      <c r="C38" s="23">
        <v>31</v>
      </c>
      <c r="D38" s="165" t="s">
        <v>13</v>
      </c>
      <c r="E38" s="123">
        <v>8936501</v>
      </c>
      <c r="F38" s="124">
        <v>2564386</v>
      </c>
      <c r="G38" s="125">
        <f t="shared" si="5"/>
        <v>3485</v>
      </c>
      <c r="H38" s="121">
        <v>9519977</v>
      </c>
      <c r="I38" s="121">
        <v>2542008</v>
      </c>
      <c r="J38" s="126">
        <f t="shared" si="6"/>
        <v>3745</v>
      </c>
      <c r="K38" s="78">
        <f t="shared" si="3"/>
        <v>-6.1</v>
      </c>
      <c r="L38" s="79">
        <f t="shared" si="4"/>
        <v>0.9</v>
      </c>
      <c r="M38" s="80">
        <f t="shared" si="4"/>
        <v>-6.9</v>
      </c>
    </row>
    <row r="39" spans="1:13" ht="39.75" customHeight="1" x14ac:dyDescent="0.15">
      <c r="A39" s="74">
        <v>32</v>
      </c>
      <c r="B39" s="2">
        <v>465054</v>
      </c>
      <c r="C39" s="23">
        <v>32</v>
      </c>
      <c r="D39" s="165" t="s">
        <v>32</v>
      </c>
      <c r="E39" s="123">
        <v>16589147</v>
      </c>
      <c r="F39" s="124">
        <v>4279882</v>
      </c>
      <c r="G39" s="125">
        <f t="shared" si="5"/>
        <v>3876</v>
      </c>
      <c r="H39" s="121">
        <v>17569152</v>
      </c>
      <c r="I39" s="121">
        <v>4241880</v>
      </c>
      <c r="J39" s="126">
        <f t="shared" si="6"/>
        <v>4142</v>
      </c>
      <c r="K39" s="78">
        <f t="shared" si="3"/>
        <v>-5.6</v>
      </c>
      <c r="L39" s="79">
        <f t="shared" si="4"/>
        <v>0.9</v>
      </c>
      <c r="M39" s="80">
        <f t="shared" si="4"/>
        <v>-6.4</v>
      </c>
    </row>
    <row r="40" spans="1:13" ht="39.75" customHeight="1" x14ac:dyDescent="0.15">
      <c r="A40" s="74">
        <v>33</v>
      </c>
      <c r="B40" s="2">
        <v>465232</v>
      </c>
      <c r="C40" s="23">
        <v>33</v>
      </c>
      <c r="D40" s="165" t="s">
        <v>14</v>
      </c>
      <c r="E40" s="123">
        <v>741767</v>
      </c>
      <c r="F40" s="124">
        <v>217962</v>
      </c>
      <c r="G40" s="125">
        <f t="shared" si="5"/>
        <v>3403</v>
      </c>
      <c r="H40" s="121">
        <v>760084</v>
      </c>
      <c r="I40" s="121">
        <v>219901</v>
      </c>
      <c r="J40" s="126">
        <f t="shared" si="6"/>
        <v>3456</v>
      </c>
      <c r="K40" s="78">
        <f t="shared" si="3"/>
        <v>-2.4</v>
      </c>
      <c r="L40" s="79">
        <f t="shared" si="4"/>
        <v>-0.9</v>
      </c>
      <c r="M40" s="80">
        <f t="shared" si="4"/>
        <v>-1.5</v>
      </c>
    </row>
    <row r="41" spans="1:13" ht="39.75" customHeight="1" x14ac:dyDescent="0.15">
      <c r="A41" s="74">
        <v>34</v>
      </c>
      <c r="B41" s="2">
        <v>465241</v>
      </c>
      <c r="C41" s="23">
        <v>34</v>
      </c>
      <c r="D41" s="165" t="s">
        <v>15</v>
      </c>
      <c r="E41" s="123">
        <v>1460579</v>
      </c>
      <c r="F41" s="124">
        <v>426611</v>
      </c>
      <c r="G41" s="125">
        <f t="shared" si="5"/>
        <v>3424</v>
      </c>
      <c r="H41" s="121">
        <v>1495649</v>
      </c>
      <c r="I41" s="121">
        <v>432137</v>
      </c>
      <c r="J41" s="126">
        <f t="shared" si="6"/>
        <v>3461</v>
      </c>
      <c r="K41" s="78">
        <f t="shared" si="3"/>
        <v>-2.2999999999999998</v>
      </c>
      <c r="L41" s="79">
        <f t="shared" si="4"/>
        <v>-1.3</v>
      </c>
      <c r="M41" s="80">
        <f t="shared" si="4"/>
        <v>-1.1000000000000001</v>
      </c>
    </row>
    <row r="42" spans="1:13" ht="39.75" customHeight="1" x14ac:dyDescent="0.15">
      <c r="A42" s="74">
        <v>35</v>
      </c>
      <c r="B42" s="2">
        <v>465259</v>
      </c>
      <c r="C42" s="23">
        <v>35</v>
      </c>
      <c r="D42" s="165" t="s">
        <v>85</v>
      </c>
      <c r="E42" s="123">
        <v>14869475</v>
      </c>
      <c r="F42" s="124">
        <v>1884300</v>
      </c>
      <c r="G42" s="125">
        <f t="shared" si="5"/>
        <v>7891</v>
      </c>
      <c r="H42" s="121">
        <v>14855952</v>
      </c>
      <c r="I42" s="121">
        <v>1899218</v>
      </c>
      <c r="J42" s="126">
        <f t="shared" si="6"/>
        <v>7822</v>
      </c>
      <c r="K42" s="78">
        <f t="shared" si="3"/>
        <v>0.1</v>
      </c>
      <c r="L42" s="79">
        <f t="shared" si="4"/>
        <v>-0.8</v>
      </c>
      <c r="M42" s="80">
        <f t="shared" si="4"/>
        <v>0.9</v>
      </c>
    </row>
    <row r="43" spans="1:13" ht="39.75" customHeight="1" x14ac:dyDescent="0.15">
      <c r="A43" s="74">
        <v>36</v>
      </c>
      <c r="B43" s="2">
        <v>465275</v>
      </c>
      <c r="C43" s="23">
        <v>36</v>
      </c>
      <c r="D43" s="165" t="s">
        <v>17</v>
      </c>
      <c r="E43" s="123">
        <v>9437851</v>
      </c>
      <c r="F43" s="124">
        <v>1461696</v>
      </c>
      <c r="G43" s="125">
        <f t="shared" si="5"/>
        <v>6457</v>
      </c>
      <c r="H43" s="121">
        <v>8906147</v>
      </c>
      <c r="I43" s="121">
        <v>1440025</v>
      </c>
      <c r="J43" s="126">
        <f t="shared" si="6"/>
        <v>6185</v>
      </c>
      <c r="K43" s="78">
        <f t="shared" si="3"/>
        <v>6</v>
      </c>
      <c r="L43" s="79">
        <f t="shared" si="4"/>
        <v>1.5</v>
      </c>
      <c r="M43" s="80">
        <f t="shared" si="4"/>
        <v>4.4000000000000004</v>
      </c>
    </row>
    <row r="44" spans="1:13" ht="39.75" customHeight="1" x14ac:dyDescent="0.15">
      <c r="A44" s="74">
        <v>37</v>
      </c>
      <c r="B44" s="2">
        <v>465291</v>
      </c>
      <c r="C44" s="23">
        <v>37</v>
      </c>
      <c r="D44" s="165" t="s">
        <v>18</v>
      </c>
      <c r="E44" s="123">
        <v>7383365</v>
      </c>
      <c r="F44" s="124">
        <v>2450569</v>
      </c>
      <c r="G44" s="125">
        <f t="shared" si="5"/>
        <v>3013</v>
      </c>
      <c r="H44" s="121">
        <v>7595455</v>
      </c>
      <c r="I44" s="121">
        <v>2439106</v>
      </c>
      <c r="J44" s="126">
        <f t="shared" si="6"/>
        <v>3114</v>
      </c>
      <c r="K44" s="78">
        <f t="shared" si="3"/>
        <v>-2.8</v>
      </c>
      <c r="L44" s="79">
        <f t="shared" si="4"/>
        <v>0.5</v>
      </c>
      <c r="M44" s="80">
        <f t="shared" si="4"/>
        <v>-3.2</v>
      </c>
    </row>
    <row r="45" spans="1:13" ht="39.75" customHeight="1" x14ac:dyDescent="0.15">
      <c r="A45" s="74">
        <v>38</v>
      </c>
      <c r="B45" s="2">
        <v>465305</v>
      </c>
      <c r="C45" s="23">
        <v>38</v>
      </c>
      <c r="D45" s="165" t="s">
        <v>19</v>
      </c>
      <c r="E45" s="123">
        <v>17049298</v>
      </c>
      <c r="F45" s="124">
        <v>1887546</v>
      </c>
      <c r="G45" s="125">
        <f t="shared" si="5"/>
        <v>9033</v>
      </c>
      <c r="H45" s="121">
        <v>16974220</v>
      </c>
      <c r="I45" s="121">
        <v>1871354</v>
      </c>
      <c r="J45" s="126">
        <f t="shared" si="6"/>
        <v>9071</v>
      </c>
      <c r="K45" s="78">
        <f t="shared" si="3"/>
        <v>0.4</v>
      </c>
      <c r="L45" s="79">
        <f t="shared" si="4"/>
        <v>0.9</v>
      </c>
      <c r="M45" s="80">
        <f t="shared" si="4"/>
        <v>-0.4</v>
      </c>
    </row>
    <row r="46" spans="1:13" ht="39.75" customHeight="1" x14ac:dyDescent="0.15">
      <c r="A46" s="74">
        <v>39</v>
      </c>
      <c r="B46" s="2">
        <v>465313</v>
      </c>
      <c r="C46" s="23">
        <v>39</v>
      </c>
      <c r="D46" s="165" t="s">
        <v>20</v>
      </c>
      <c r="E46" s="123">
        <v>7455596</v>
      </c>
      <c r="F46" s="124">
        <v>1626408</v>
      </c>
      <c r="G46" s="125">
        <f t="shared" si="5"/>
        <v>4584</v>
      </c>
      <c r="H46" s="121">
        <v>7547001</v>
      </c>
      <c r="I46" s="121">
        <v>1577429</v>
      </c>
      <c r="J46" s="126">
        <f t="shared" si="6"/>
        <v>4784</v>
      </c>
      <c r="K46" s="78">
        <f t="shared" si="3"/>
        <v>-1.2</v>
      </c>
      <c r="L46" s="79">
        <f t="shared" si="4"/>
        <v>3.1</v>
      </c>
      <c r="M46" s="80">
        <f t="shared" si="4"/>
        <v>-4.2</v>
      </c>
    </row>
    <row r="47" spans="1:13" ht="39.75" customHeight="1" x14ac:dyDescent="0.15">
      <c r="A47" s="74">
        <v>40</v>
      </c>
      <c r="B47" s="2">
        <v>465321</v>
      </c>
      <c r="C47" s="23">
        <v>40</v>
      </c>
      <c r="D47" s="165" t="s">
        <v>21</v>
      </c>
      <c r="E47" s="123">
        <v>4308350</v>
      </c>
      <c r="F47" s="124">
        <v>1310989</v>
      </c>
      <c r="G47" s="125">
        <f t="shared" si="5"/>
        <v>3286</v>
      </c>
      <c r="H47" s="121">
        <v>4202346</v>
      </c>
      <c r="I47" s="121">
        <v>1258621</v>
      </c>
      <c r="J47" s="126">
        <f t="shared" si="6"/>
        <v>3339</v>
      </c>
      <c r="K47" s="78">
        <f t="shared" si="3"/>
        <v>2.5</v>
      </c>
      <c r="L47" s="79">
        <f t="shared" si="4"/>
        <v>4.2</v>
      </c>
      <c r="M47" s="80">
        <f t="shared" si="4"/>
        <v>-1.6</v>
      </c>
    </row>
    <row r="48" spans="1:13" ht="39.75" customHeight="1" x14ac:dyDescent="0.15">
      <c r="A48" s="74">
        <v>41</v>
      </c>
      <c r="B48" s="2">
        <v>465330</v>
      </c>
      <c r="C48" s="23">
        <v>41</v>
      </c>
      <c r="D48" s="165" t="s">
        <v>22</v>
      </c>
      <c r="E48" s="123">
        <v>7395106</v>
      </c>
      <c r="F48" s="124">
        <v>2290616</v>
      </c>
      <c r="G48" s="125">
        <f t="shared" si="5"/>
        <v>3228</v>
      </c>
      <c r="H48" s="121">
        <v>7810747</v>
      </c>
      <c r="I48" s="121">
        <v>2275795</v>
      </c>
      <c r="J48" s="126">
        <f t="shared" si="6"/>
        <v>3432</v>
      </c>
      <c r="K48" s="78">
        <f t="shared" si="3"/>
        <v>-5.3</v>
      </c>
      <c r="L48" s="79">
        <f t="shared" si="4"/>
        <v>0.7</v>
      </c>
      <c r="M48" s="80">
        <f t="shared" si="4"/>
        <v>-5.9</v>
      </c>
    </row>
    <row r="49" spans="1:13" ht="39.75" customHeight="1" x14ac:dyDescent="0.15">
      <c r="A49" s="74">
        <v>42</v>
      </c>
      <c r="B49" s="2">
        <v>465348</v>
      </c>
      <c r="C49" s="23">
        <v>42</v>
      </c>
      <c r="D49" s="165" t="s">
        <v>23</v>
      </c>
      <c r="E49" s="123">
        <v>5856715</v>
      </c>
      <c r="F49" s="124">
        <v>2074325</v>
      </c>
      <c r="G49" s="125">
        <f t="shared" si="5"/>
        <v>2823</v>
      </c>
      <c r="H49" s="121">
        <v>5043404</v>
      </c>
      <c r="I49" s="121">
        <v>1546387</v>
      </c>
      <c r="J49" s="126">
        <f t="shared" si="6"/>
        <v>3261</v>
      </c>
      <c r="K49" s="78">
        <f t="shared" si="3"/>
        <v>16.100000000000001</v>
      </c>
      <c r="L49" s="79">
        <f t="shared" si="4"/>
        <v>34.1</v>
      </c>
      <c r="M49" s="80">
        <f t="shared" si="4"/>
        <v>-13.4</v>
      </c>
    </row>
    <row r="50" spans="1:13" ht="39.75" customHeight="1" thickBot="1" x14ac:dyDescent="0.2">
      <c r="A50" s="74">
        <v>43</v>
      </c>
      <c r="B50" s="3">
        <v>465356</v>
      </c>
      <c r="C50" s="24">
        <v>43</v>
      </c>
      <c r="D50" s="168" t="s">
        <v>24</v>
      </c>
      <c r="E50" s="132">
        <v>2898776</v>
      </c>
      <c r="F50" s="133">
        <v>1604866</v>
      </c>
      <c r="G50" s="134">
        <f t="shared" si="5"/>
        <v>1806</v>
      </c>
      <c r="H50" s="135">
        <v>2898770</v>
      </c>
      <c r="I50" s="135">
        <v>1584177</v>
      </c>
      <c r="J50" s="136">
        <f t="shared" si="6"/>
        <v>1830</v>
      </c>
      <c r="K50" s="91">
        <f t="shared" si="3"/>
        <v>0</v>
      </c>
      <c r="L50" s="92">
        <f t="shared" si="4"/>
        <v>1.3</v>
      </c>
      <c r="M50" s="93">
        <f t="shared" si="4"/>
        <v>-1.3</v>
      </c>
    </row>
    <row r="51" spans="1:13" ht="39.75" customHeight="1" thickTop="1" thickBot="1" x14ac:dyDescent="0.2">
      <c r="B51" s="22"/>
      <c r="C51" s="25"/>
      <c r="D51" s="170" t="s">
        <v>51</v>
      </c>
      <c r="E51" s="144">
        <f>SUM(E27:E50)</f>
        <v>210257690</v>
      </c>
      <c r="F51" s="145">
        <f>SUM(F27:F50)</f>
        <v>64848481</v>
      </c>
      <c r="G51" s="129">
        <f t="shared" si="5"/>
        <v>3242</v>
      </c>
      <c r="H51" s="146">
        <f>SUM(H27:H50)</f>
        <v>214458473</v>
      </c>
      <c r="I51" s="146">
        <f>SUM(I27:I50)</f>
        <v>63681232</v>
      </c>
      <c r="J51" s="131">
        <f t="shared" si="6"/>
        <v>3368</v>
      </c>
      <c r="K51" s="94">
        <f t="shared" si="3"/>
        <v>-2</v>
      </c>
      <c r="L51" s="95">
        <f t="shared" si="4"/>
        <v>1.8</v>
      </c>
      <c r="M51" s="96">
        <f t="shared" si="4"/>
        <v>-3.7</v>
      </c>
    </row>
    <row r="52" spans="1:13" ht="14.25" customHeight="1" thickTop="1" thickBot="1" x14ac:dyDescent="0.2">
      <c r="B52" s="22"/>
      <c r="C52" s="25"/>
      <c r="D52" s="171"/>
      <c r="E52" s="147"/>
      <c r="F52" s="148"/>
      <c r="G52" s="149"/>
      <c r="H52" s="150"/>
      <c r="I52" s="148"/>
      <c r="J52" s="151"/>
      <c r="K52" s="97"/>
      <c r="L52" s="98"/>
      <c r="M52" s="99"/>
    </row>
    <row r="53" spans="1:13" ht="39.75" customHeight="1" thickTop="1" thickBot="1" x14ac:dyDescent="0.2">
      <c r="B53" s="4"/>
      <c r="C53" s="26"/>
      <c r="D53" s="172" t="s">
        <v>52</v>
      </c>
      <c r="E53" s="152">
        <f>E25+E51</f>
        <v>4424030169</v>
      </c>
      <c r="F53" s="153">
        <f>F25+F51</f>
        <v>365619608</v>
      </c>
      <c r="G53" s="154">
        <f>IF(F53=0,$G$64,ROUND(E53*1000/F53,0))</f>
        <v>12100</v>
      </c>
      <c r="H53" s="152">
        <f>H25+H51</f>
        <v>4423498289</v>
      </c>
      <c r="I53" s="155">
        <f>I25+I51</f>
        <v>362319470</v>
      </c>
      <c r="J53" s="156">
        <f>IF(I53=0,$J$64,ROUND(H53*1000/I53,0))</f>
        <v>12209</v>
      </c>
      <c r="K53" s="100">
        <f t="shared" si="3"/>
        <v>0</v>
      </c>
      <c r="L53" s="101">
        <f t="shared" si="4"/>
        <v>0.9</v>
      </c>
      <c r="M53" s="102">
        <f t="shared" si="4"/>
        <v>-0.9</v>
      </c>
    </row>
    <row r="54" spans="1:13" ht="17.25" x14ac:dyDescent="0.15">
      <c r="D54" s="44"/>
      <c r="H54" s="103"/>
    </row>
  </sheetData>
  <sheetProtection insertColumns="0" insertRows="0" deleteColumns="0" deleteRows="0"/>
  <mergeCells count="5">
    <mergeCell ref="D2:M2"/>
    <mergeCell ref="D4:D5"/>
    <mergeCell ref="E4:G4"/>
    <mergeCell ref="H4:J4"/>
    <mergeCell ref="K4:M4"/>
  </mergeCells>
  <phoneticPr fontId="2"/>
  <printOptions horizontalCentered="1" verticalCentered="1"/>
  <pageMargins left="0.25" right="0.25" top="0.75" bottom="0.75" header="0.3" footer="0.3"/>
  <pageSetup paperSize="9" scale="4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54"/>
  <sheetViews>
    <sheetView view="pageBreakPreview" zoomScale="55" zoomScaleNormal="75" zoomScaleSheetLayoutView="55" workbookViewId="0">
      <selection activeCell="D3" sqref="D3"/>
    </sheetView>
  </sheetViews>
  <sheetFormatPr defaultRowHeight="13.5" x14ac:dyDescent="0.15"/>
  <cols>
    <col min="1" max="1" width="4.625" style="71" customWidth="1"/>
    <col min="2" max="2" width="8.625" style="71" hidden="1" customWidth="1"/>
    <col min="3" max="3" width="3.625" style="71" hidden="1" customWidth="1"/>
    <col min="4" max="10" width="22.75" style="71" customWidth="1"/>
    <col min="11" max="13" width="14.875" style="71" customWidth="1"/>
    <col min="14" max="16384" width="9" style="71"/>
  </cols>
  <sheetData>
    <row r="2" spans="1:13" ht="18.75" x14ac:dyDescent="0.15">
      <c r="D2" s="104"/>
      <c r="E2" s="104"/>
      <c r="F2" s="104"/>
      <c r="G2" s="104"/>
      <c r="H2" s="72"/>
      <c r="I2" s="72"/>
      <c r="J2" s="72"/>
      <c r="K2" s="73"/>
      <c r="L2" s="73"/>
      <c r="M2" s="73"/>
    </row>
    <row r="3" spans="1:13" ht="29.25" thickBot="1" x14ac:dyDescent="0.2">
      <c r="D3" s="173" t="s">
        <v>33</v>
      </c>
      <c r="E3" s="104"/>
      <c r="F3" s="104"/>
      <c r="G3" s="104"/>
      <c r="H3" s="72"/>
      <c r="I3" s="72"/>
      <c r="J3" s="72"/>
      <c r="K3" s="73"/>
      <c r="L3" s="73"/>
      <c r="M3" s="73"/>
    </row>
    <row r="4" spans="1:13" ht="32.25" customHeight="1" x14ac:dyDescent="0.15">
      <c r="D4" s="260" t="s">
        <v>39</v>
      </c>
      <c r="E4" s="268" t="str">
        <f>宅地!E4</f>
        <v>令和６年度　総評価見込 (a)</v>
      </c>
      <c r="F4" s="264"/>
      <c r="G4" s="269"/>
      <c r="H4" s="262" t="str">
        <f>宅地!H4</f>
        <v>令和３年度　総評価実績 (b)</v>
      </c>
      <c r="I4" s="262"/>
      <c r="J4" s="263"/>
      <c r="K4" s="265" t="s">
        <v>91</v>
      </c>
      <c r="L4" s="266"/>
      <c r="M4" s="267"/>
    </row>
    <row r="5" spans="1:13" ht="32.25" customHeight="1" thickBot="1" x14ac:dyDescent="0.2">
      <c r="D5" s="261"/>
      <c r="E5" s="157" t="s">
        <v>35</v>
      </c>
      <c r="F5" s="158" t="s">
        <v>36</v>
      </c>
      <c r="G5" s="159" t="s">
        <v>53</v>
      </c>
      <c r="H5" s="157" t="s">
        <v>35</v>
      </c>
      <c r="I5" s="158" t="s">
        <v>36</v>
      </c>
      <c r="J5" s="159" t="s">
        <v>53</v>
      </c>
      <c r="K5" s="161" t="s">
        <v>34</v>
      </c>
      <c r="L5" s="162" t="s">
        <v>37</v>
      </c>
      <c r="M5" s="163" t="s">
        <v>38</v>
      </c>
    </row>
    <row r="6" spans="1:13" ht="40.5" customHeight="1" x14ac:dyDescent="0.15">
      <c r="A6" s="74">
        <v>1</v>
      </c>
      <c r="B6" s="1">
        <v>462012</v>
      </c>
      <c r="C6" s="27">
        <v>1</v>
      </c>
      <c r="D6" s="181" t="s">
        <v>25</v>
      </c>
      <c r="E6" s="187">
        <v>1978460</v>
      </c>
      <c r="F6" s="121">
        <v>19739470</v>
      </c>
      <c r="G6" s="188">
        <f>IF(F6=0,$G$64,ROUND(E6*1000000/F6,0))</f>
        <v>100229</v>
      </c>
      <c r="H6" s="189">
        <v>2017317</v>
      </c>
      <c r="I6" s="139">
        <v>20189921</v>
      </c>
      <c r="J6" s="190">
        <f t="shared" ref="J6:J24" si="0">IF(I6=0,$J$64,ROUND(H6*1000000/I6,0))</f>
        <v>99917</v>
      </c>
      <c r="K6" s="75">
        <f>IF(H6=0,"-",ROUND((E6/H6-1)*100,1))</f>
        <v>-1.9</v>
      </c>
      <c r="L6" s="76">
        <f>IF(H6=0,"-",ROUND((F6/I6-1)*100,1))</f>
        <v>-2.2000000000000002</v>
      </c>
      <c r="M6" s="77">
        <f>IF(H6=0,"-",ROUND((G6/J6-1)*100,1))</f>
        <v>0.3</v>
      </c>
    </row>
    <row r="7" spans="1:13" ht="40.5" customHeight="1" x14ac:dyDescent="0.15">
      <c r="A7" s="74">
        <v>2</v>
      </c>
      <c r="B7" s="2">
        <v>462039</v>
      </c>
      <c r="C7" s="23">
        <v>2</v>
      </c>
      <c r="D7" s="182" t="s">
        <v>0</v>
      </c>
      <c r="E7" s="187">
        <v>2599049</v>
      </c>
      <c r="F7" s="121">
        <v>23424784</v>
      </c>
      <c r="G7" s="188">
        <f t="shared" ref="G7:G24" si="1">IF(F7=0,$G$64,ROUND(E7*1000000/F7,0))</f>
        <v>110953</v>
      </c>
      <c r="H7" s="191">
        <v>2610758</v>
      </c>
      <c r="I7" s="124">
        <v>23551356</v>
      </c>
      <c r="J7" s="190">
        <f t="shared" si="0"/>
        <v>110854</v>
      </c>
      <c r="K7" s="75">
        <f>IF(H7=0,"-",ROUND((E7/H7-1)*100,1))</f>
        <v>-0.4</v>
      </c>
      <c r="L7" s="76">
        <f>IF(H7=0,"-",ROUND((F7/I7-1)*100,1))</f>
        <v>-0.5</v>
      </c>
      <c r="M7" s="77">
        <f>IF(H7=0,"-",ROUND((G7/J7-1)*100,1))</f>
        <v>0.1</v>
      </c>
    </row>
    <row r="8" spans="1:13" ht="40.5" customHeight="1" x14ac:dyDescent="0.15">
      <c r="A8" s="74">
        <v>3</v>
      </c>
      <c r="B8" s="2">
        <v>462047</v>
      </c>
      <c r="C8" s="23">
        <v>3</v>
      </c>
      <c r="D8" s="182" t="s">
        <v>1</v>
      </c>
      <c r="E8" s="187">
        <v>117901</v>
      </c>
      <c r="F8" s="121">
        <v>855519</v>
      </c>
      <c r="G8" s="188">
        <f t="shared" si="1"/>
        <v>137812</v>
      </c>
      <c r="H8" s="191">
        <v>120722</v>
      </c>
      <c r="I8" s="124">
        <v>880886</v>
      </c>
      <c r="J8" s="190">
        <f t="shared" si="0"/>
        <v>137046</v>
      </c>
      <c r="K8" s="75">
        <f t="shared" ref="K8:K53" si="2">IF(H8=0,"-",ROUND((E8/H8-1)*100,1))</f>
        <v>-2.2999999999999998</v>
      </c>
      <c r="L8" s="76">
        <f t="shared" ref="L8:L53" si="3">IF(H8=0,"-",ROUND((F8/I8-1)*100,1))</f>
        <v>-2.9</v>
      </c>
      <c r="M8" s="77">
        <f t="shared" ref="M8:M51" si="4">IF(H8=0,"-",ROUND((G8/J8-1)*100,1))</f>
        <v>0.6</v>
      </c>
    </row>
    <row r="9" spans="1:13" ht="40.5" customHeight="1" x14ac:dyDescent="0.15">
      <c r="A9" s="74">
        <v>4</v>
      </c>
      <c r="B9" s="2">
        <v>462063</v>
      </c>
      <c r="C9" s="23">
        <v>4</v>
      </c>
      <c r="D9" s="182" t="s">
        <v>2</v>
      </c>
      <c r="E9" s="187">
        <v>679606</v>
      </c>
      <c r="F9" s="121">
        <v>6851968</v>
      </c>
      <c r="G9" s="188">
        <f t="shared" si="1"/>
        <v>99184</v>
      </c>
      <c r="H9" s="191">
        <v>683733</v>
      </c>
      <c r="I9" s="124">
        <v>6893796</v>
      </c>
      <c r="J9" s="190">
        <f t="shared" si="0"/>
        <v>99181</v>
      </c>
      <c r="K9" s="75">
        <f t="shared" si="2"/>
        <v>-0.6</v>
      </c>
      <c r="L9" s="76">
        <f t="shared" si="3"/>
        <v>-0.6</v>
      </c>
      <c r="M9" s="77">
        <f t="shared" si="4"/>
        <v>0</v>
      </c>
    </row>
    <row r="10" spans="1:13" ht="40.5" customHeight="1" x14ac:dyDescent="0.15">
      <c r="A10" s="74">
        <v>5</v>
      </c>
      <c r="B10" s="2">
        <v>462080</v>
      </c>
      <c r="C10" s="23">
        <v>5</v>
      </c>
      <c r="D10" s="182" t="s">
        <v>3</v>
      </c>
      <c r="E10" s="187">
        <v>3341355</v>
      </c>
      <c r="F10" s="121">
        <v>27270087</v>
      </c>
      <c r="G10" s="188">
        <f t="shared" si="1"/>
        <v>122528</v>
      </c>
      <c r="H10" s="191">
        <v>3357693</v>
      </c>
      <c r="I10" s="124">
        <v>27401517</v>
      </c>
      <c r="J10" s="190">
        <f t="shared" si="0"/>
        <v>122537</v>
      </c>
      <c r="K10" s="75">
        <f t="shared" si="2"/>
        <v>-0.5</v>
      </c>
      <c r="L10" s="76">
        <f t="shared" si="3"/>
        <v>-0.5</v>
      </c>
      <c r="M10" s="77">
        <f t="shared" si="4"/>
        <v>0</v>
      </c>
    </row>
    <row r="11" spans="1:13" ht="40.5" customHeight="1" x14ac:dyDescent="0.15">
      <c r="A11" s="74">
        <v>6</v>
      </c>
      <c r="B11" s="2">
        <v>462101</v>
      </c>
      <c r="C11" s="23">
        <v>6</v>
      </c>
      <c r="D11" s="182" t="s">
        <v>4</v>
      </c>
      <c r="E11" s="187">
        <v>326049</v>
      </c>
      <c r="F11" s="121">
        <v>2742734</v>
      </c>
      <c r="G11" s="188">
        <f t="shared" si="1"/>
        <v>118877</v>
      </c>
      <c r="H11" s="191">
        <v>344129</v>
      </c>
      <c r="I11" s="124">
        <v>2920991</v>
      </c>
      <c r="J11" s="190">
        <f t="shared" si="0"/>
        <v>117812</v>
      </c>
      <c r="K11" s="75">
        <f t="shared" si="2"/>
        <v>-5.3</v>
      </c>
      <c r="L11" s="76">
        <f t="shared" si="3"/>
        <v>-6.1</v>
      </c>
      <c r="M11" s="77">
        <f t="shared" si="4"/>
        <v>0.9</v>
      </c>
    </row>
    <row r="12" spans="1:13" ht="40.5" customHeight="1" x14ac:dyDescent="0.15">
      <c r="A12" s="74">
        <v>7</v>
      </c>
      <c r="B12" s="2">
        <v>462136</v>
      </c>
      <c r="C12" s="23">
        <v>7</v>
      </c>
      <c r="D12" s="182" t="s">
        <v>5</v>
      </c>
      <c r="E12" s="187">
        <v>391315</v>
      </c>
      <c r="F12" s="121">
        <v>5653842</v>
      </c>
      <c r="G12" s="188">
        <f t="shared" si="1"/>
        <v>69212</v>
      </c>
      <c r="H12" s="191">
        <v>408722</v>
      </c>
      <c r="I12" s="124">
        <v>5920890</v>
      </c>
      <c r="J12" s="190">
        <f t="shared" si="0"/>
        <v>69031</v>
      </c>
      <c r="K12" s="75">
        <f t="shared" si="2"/>
        <v>-4.3</v>
      </c>
      <c r="L12" s="76">
        <f t="shared" si="3"/>
        <v>-4.5</v>
      </c>
      <c r="M12" s="77">
        <f t="shared" si="4"/>
        <v>0.3</v>
      </c>
    </row>
    <row r="13" spans="1:13" ht="40.5" customHeight="1" x14ac:dyDescent="0.15">
      <c r="A13" s="74">
        <v>8</v>
      </c>
      <c r="B13" s="2">
        <v>462144</v>
      </c>
      <c r="C13" s="23">
        <v>8</v>
      </c>
      <c r="D13" s="182" t="s">
        <v>6</v>
      </c>
      <c r="E13" s="187">
        <v>434662</v>
      </c>
      <c r="F13" s="121">
        <v>4012472</v>
      </c>
      <c r="G13" s="188">
        <f t="shared" si="1"/>
        <v>108328</v>
      </c>
      <c r="H13" s="191">
        <v>438367</v>
      </c>
      <c r="I13" s="124">
        <v>4057839</v>
      </c>
      <c r="J13" s="190">
        <f t="shared" si="0"/>
        <v>108030</v>
      </c>
      <c r="K13" s="75">
        <f t="shared" si="2"/>
        <v>-0.8</v>
      </c>
      <c r="L13" s="76">
        <f t="shared" si="3"/>
        <v>-1.1000000000000001</v>
      </c>
      <c r="M13" s="77">
        <f t="shared" si="4"/>
        <v>0.3</v>
      </c>
    </row>
    <row r="14" spans="1:13" ht="40.5" customHeight="1" x14ac:dyDescent="0.15">
      <c r="A14" s="74">
        <v>9</v>
      </c>
      <c r="B14" s="2">
        <v>462152</v>
      </c>
      <c r="C14" s="23">
        <v>9</v>
      </c>
      <c r="D14" s="182" t="s">
        <v>70</v>
      </c>
      <c r="E14" s="187">
        <v>4581517</v>
      </c>
      <c r="F14" s="121">
        <v>42685060</v>
      </c>
      <c r="G14" s="188">
        <f t="shared" si="1"/>
        <v>107333</v>
      </c>
      <c r="H14" s="191">
        <v>4647560</v>
      </c>
      <c r="I14" s="124">
        <v>43342775</v>
      </c>
      <c r="J14" s="190">
        <f t="shared" si="0"/>
        <v>107228</v>
      </c>
      <c r="K14" s="75">
        <f t="shared" si="2"/>
        <v>-1.4</v>
      </c>
      <c r="L14" s="76">
        <f t="shared" si="3"/>
        <v>-1.5</v>
      </c>
      <c r="M14" s="77">
        <f t="shared" si="4"/>
        <v>0.1</v>
      </c>
    </row>
    <row r="15" spans="1:13" ht="40.5" customHeight="1" x14ac:dyDescent="0.15">
      <c r="A15" s="74">
        <v>10</v>
      </c>
      <c r="B15" s="2">
        <v>462161</v>
      </c>
      <c r="C15" s="23">
        <v>10</v>
      </c>
      <c r="D15" s="182" t="s">
        <v>71</v>
      </c>
      <c r="E15" s="187">
        <v>1995631</v>
      </c>
      <c r="F15" s="121">
        <v>16600981</v>
      </c>
      <c r="G15" s="188">
        <f t="shared" si="1"/>
        <v>120212</v>
      </c>
      <c r="H15" s="191">
        <v>2031412</v>
      </c>
      <c r="I15" s="124">
        <v>16918331</v>
      </c>
      <c r="J15" s="190">
        <f t="shared" si="0"/>
        <v>120072</v>
      </c>
      <c r="K15" s="75">
        <f t="shared" si="2"/>
        <v>-1.8</v>
      </c>
      <c r="L15" s="76">
        <f t="shared" si="3"/>
        <v>-1.9</v>
      </c>
      <c r="M15" s="77">
        <f t="shared" si="4"/>
        <v>0.1</v>
      </c>
    </row>
    <row r="16" spans="1:13" ht="40.5" customHeight="1" x14ac:dyDescent="0.15">
      <c r="A16" s="74">
        <v>11</v>
      </c>
      <c r="B16" s="2">
        <v>462179</v>
      </c>
      <c r="C16" s="23">
        <v>11</v>
      </c>
      <c r="D16" s="182" t="s">
        <v>72</v>
      </c>
      <c r="E16" s="123">
        <v>2974302</v>
      </c>
      <c r="F16" s="124">
        <v>25321897</v>
      </c>
      <c r="G16" s="188">
        <f t="shared" si="1"/>
        <v>117460</v>
      </c>
      <c r="H16" s="191">
        <v>3033135</v>
      </c>
      <c r="I16" s="124">
        <v>25893352</v>
      </c>
      <c r="J16" s="190">
        <f t="shared" si="0"/>
        <v>117140</v>
      </c>
      <c r="K16" s="75">
        <f t="shared" si="2"/>
        <v>-1.9</v>
      </c>
      <c r="L16" s="76">
        <f t="shared" si="3"/>
        <v>-2.2000000000000002</v>
      </c>
      <c r="M16" s="77">
        <f t="shared" si="4"/>
        <v>0.3</v>
      </c>
    </row>
    <row r="17" spans="1:13" ht="40.5" customHeight="1" x14ac:dyDescent="0.15">
      <c r="A17" s="74">
        <v>12</v>
      </c>
      <c r="B17" s="2">
        <v>462187</v>
      </c>
      <c r="C17" s="23">
        <v>12</v>
      </c>
      <c r="D17" s="182" t="s">
        <v>73</v>
      </c>
      <c r="E17" s="187">
        <v>3111759</v>
      </c>
      <c r="F17" s="121">
        <v>30256230</v>
      </c>
      <c r="G17" s="188">
        <f t="shared" si="1"/>
        <v>102847</v>
      </c>
      <c r="H17" s="191">
        <v>3226950</v>
      </c>
      <c r="I17" s="124">
        <v>31489434</v>
      </c>
      <c r="J17" s="190">
        <f t="shared" si="0"/>
        <v>102477</v>
      </c>
      <c r="K17" s="75">
        <f t="shared" si="2"/>
        <v>-3.6</v>
      </c>
      <c r="L17" s="76">
        <f t="shared" si="3"/>
        <v>-3.9</v>
      </c>
      <c r="M17" s="77">
        <f t="shared" si="4"/>
        <v>0.4</v>
      </c>
    </row>
    <row r="18" spans="1:13" ht="40.5" customHeight="1" x14ac:dyDescent="0.15">
      <c r="A18" s="74">
        <v>13</v>
      </c>
      <c r="B18" s="2">
        <v>462195</v>
      </c>
      <c r="C18" s="23">
        <v>13</v>
      </c>
      <c r="D18" s="182" t="s">
        <v>74</v>
      </c>
      <c r="E18" s="187">
        <v>672397</v>
      </c>
      <c r="F18" s="121">
        <v>6460305</v>
      </c>
      <c r="G18" s="188">
        <f t="shared" si="1"/>
        <v>104081</v>
      </c>
      <c r="H18" s="191">
        <v>641317</v>
      </c>
      <c r="I18" s="124">
        <v>6331889</v>
      </c>
      <c r="J18" s="190">
        <f t="shared" si="0"/>
        <v>101284</v>
      </c>
      <c r="K18" s="75">
        <f t="shared" si="2"/>
        <v>4.8</v>
      </c>
      <c r="L18" s="76">
        <f t="shared" si="3"/>
        <v>2</v>
      </c>
      <c r="M18" s="77">
        <f t="shared" si="4"/>
        <v>2.8</v>
      </c>
    </row>
    <row r="19" spans="1:13" ht="40.5" customHeight="1" x14ac:dyDescent="0.15">
      <c r="A19" s="74">
        <v>14</v>
      </c>
      <c r="B19" s="2">
        <v>462209</v>
      </c>
      <c r="C19" s="23">
        <v>14</v>
      </c>
      <c r="D19" s="166" t="s">
        <v>75</v>
      </c>
      <c r="E19" s="187">
        <v>1684418</v>
      </c>
      <c r="F19" s="121">
        <v>16433503</v>
      </c>
      <c r="G19" s="188">
        <f t="shared" si="1"/>
        <v>102499</v>
      </c>
      <c r="H19" s="191">
        <v>1728108</v>
      </c>
      <c r="I19" s="124">
        <v>17075479</v>
      </c>
      <c r="J19" s="190">
        <f t="shared" si="0"/>
        <v>101204</v>
      </c>
      <c r="K19" s="75">
        <f t="shared" si="2"/>
        <v>-2.5</v>
      </c>
      <c r="L19" s="76">
        <f t="shared" si="3"/>
        <v>-3.8</v>
      </c>
      <c r="M19" s="77">
        <f t="shared" si="4"/>
        <v>1.3</v>
      </c>
    </row>
    <row r="20" spans="1:13" ht="40.5" customHeight="1" x14ac:dyDescent="0.15">
      <c r="A20" s="74">
        <v>15</v>
      </c>
      <c r="B20" s="2">
        <v>462217</v>
      </c>
      <c r="C20" s="23">
        <v>15</v>
      </c>
      <c r="D20" s="182" t="s">
        <v>76</v>
      </c>
      <c r="E20" s="187">
        <v>1491956</v>
      </c>
      <c r="F20" s="121">
        <v>13995145</v>
      </c>
      <c r="G20" s="188">
        <f t="shared" si="1"/>
        <v>106605</v>
      </c>
      <c r="H20" s="191">
        <v>1561836</v>
      </c>
      <c r="I20" s="124">
        <v>14797690</v>
      </c>
      <c r="J20" s="190">
        <f t="shared" si="0"/>
        <v>105546</v>
      </c>
      <c r="K20" s="78">
        <f t="shared" si="2"/>
        <v>-4.5</v>
      </c>
      <c r="L20" s="79">
        <f t="shared" si="3"/>
        <v>-5.4</v>
      </c>
      <c r="M20" s="77">
        <f t="shared" si="4"/>
        <v>1</v>
      </c>
    </row>
    <row r="21" spans="1:13" ht="40.5" customHeight="1" x14ac:dyDescent="0.15">
      <c r="A21" s="74">
        <v>16</v>
      </c>
      <c r="B21" s="2">
        <v>462225</v>
      </c>
      <c r="C21" s="23">
        <v>16</v>
      </c>
      <c r="D21" s="182" t="s">
        <v>31</v>
      </c>
      <c r="E21" s="187">
        <v>99752</v>
      </c>
      <c r="F21" s="121">
        <v>2379316</v>
      </c>
      <c r="G21" s="188">
        <f t="shared" si="1"/>
        <v>41925</v>
      </c>
      <c r="H21" s="123">
        <v>101857</v>
      </c>
      <c r="I21" s="192">
        <v>2442322</v>
      </c>
      <c r="J21" s="190">
        <f t="shared" si="0"/>
        <v>41705</v>
      </c>
      <c r="K21" s="78">
        <f t="shared" si="2"/>
        <v>-2.1</v>
      </c>
      <c r="L21" s="79">
        <f t="shared" si="3"/>
        <v>-2.6</v>
      </c>
      <c r="M21" s="77">
        <f t="shared" si="4"/>
        <v>0.5</v>
      </c>
    </row>
    <row r="22" spans="1:13" ht="40.5" customHeight="1" x14ac:dyDescent="0.15">
      <c r="A22" s="74">
        <v>17</v>
      </c>
      <c r="B22" s="2">
        <v>462233</v>
      </c>
      <c r="C22" s="23">
        <v>17</v>
      </c>
      <c r="D22" s="182" t="s">
        <v>77</v>
      </c>
      <c r="E22" s="187">
        <v>1811439</v>
      </c>
      <c r="F22" s="121">
        <v>15322261</v>
      </c>
      <c r="G22" s="188">
        <f t="shared" si="1"/>
        <v>118223</v>
      </c>
      <c r="H22" s="191">
        <v>1816504</v>
      </c>
      <c r="I22" s="124">
        <v>15370455</v>
      </c>
      <c r="J22" s="190">
        <f t="shared" si="0"/>
        <v>118182</v>
      </c>
      <c r="K22" s="78">
        <f t="shared" si="2"/>
        <v>-0.3</v>
      </c>
      <c r="L22" s="79">
        <f t="shared" si="3"/>
        <v>-0.3</v>
      </c>
      <c r="M22" s="77">
        <f t="shared" si="4"/>
        <v>0</v>
      </c>
    </row>
    <row r="23" spans="1:13" ht="40.5" customHeight="1" x14ac:dyDescent="0.15">
      <c r="A23" s="74">
        <v>18</v>
      </c>
      <c r="B23" s="2">
        <v>462241</v>
      </c>
      <c r="C23" s="23">
        <v>18</v>
      </c>
      <c r="D23" s="183" t="s">
        <v>78</v>
      </c>
      <c r="E23" s="193">
        <v>4559214</v>
      </c>
      <c r="F23" s="130">
        <v>38218170</v>
      </c>
      <c r="G23" s="194">
        <f t="shared" si="1"/>
        <v>119294</v>
      </c>
      <c r="H23" s="195">
        <v>4570127</v>
      </c>
      <c r="I23" s="128">
        <v>38315957</v>
      </c>
      <c r="J23" s="196">
        <f t="shared" si="0"/>
        <v>119275</v>
      </c>
      <c r="K23" s="78">
        <f t="shared" si="2"/>
        <v>-0.2</v>
      </c>
      <c r="L23" s="79">
        <f t="shared" si="3"/>
        <v>-0.3</v>
      </c>
      <c r="M23" s="77">
        <f t="shared" si="4"/>
        <v>0</v>
      </c>
    </row>
    <row r="24" spans="1:13" ht="40.5" customHeight="1" thickBot="1" x14ac:dyDescent="0.2">
      <c r="A24" s="74">
        <v>19</v>
      </c>
      <c r="B24" s="2">
        <v>462250</v>
      </c>
      <c r="C24" s="23">
        <v>19</v>
      </c>
      <c r="D24" s="184" t="s">
        <v>86</v>
      </c>
      <c r="E24" s="197">
        <v>1663000</v>
      </c>
      <c r="F24" s="135">
        <v>14061780</v>
      </c>
      <c r="G24" s="198">
        <f t="shared" si="1"/>
        <v>118264</v>
      </c>
      <c r="H24" s="199">
        <v>1702792</v>
      </c>
      <c r="I24" s="133">
        <v>14476692</v>
      </c>
      <c r="J24" s="200">
        <f t="shared" si="0"/>
        <v>117623</v>
      </c>
      <c r="K24" s="105">
        <f t="shared" si="2"/>
        <v>-2.2999999999999998</v>
      </c>
      <c r="L24" s="106">
        <f t="shared" si="3"/>
        <v>-2.9</v>
      </c>
      <c r="M24" s="96">
        <f t="shared" si="4"/>
        <v>0.5</v>
      </c>
    </row>
    <row r="25" spans="1:13" ht="40.5" customHeight="1" thickTop="1" x14ac:dyDescent="0.15">
      <c r="A25" s="74"/>
      <c r="B25" s="2"/>
      <c r="C25" s="23"/>
      <c r="D25" s="164" t="s">
        <v>50</v>
      </c>
      <c r="E25" s="118">
        <f>SUM(E6:E24)</f>
        <v>34513782</v>
      </c>
      <c r="F25" s="139">
        <f>SUM(F6:F24)</f>
        <v>312285524</v>
      </c>
      <c r="G25" s="188">
        <f>IF(F25=0,$G$64,ROUND(E25*1000000/F25,0))</f>
        <v>110520</v>
      </c>
      <c r="H25" s="189">
        <f>SUM(H6:H24)</f>
        <v>35043039</v>
      </c>
      <c r="I25" s="139">
        <f>SUM(I6:I24)</f>
        <v>318271572</v>
      </c>
      <c r="J25" s="190">
        <f>IF(I25=0,$J$66,ROUND(H25*1000000/I25,0))</f>
        <v>110104</v>
      </c>
      <c r="K25" s="107">
        <f t="shared" si="2"/>
        <v>-1.5</v>
      </c>
      <c r="L25" s="108">
        <f t="shared" si="3"/>
        <v>-1.9</v>
      </c>
      <c r="M25" s="109">
        <f t="shared" si="4"/>
        <v>0.4</v>
      </c>
    </row>
    <row r="26" spans="1:13" ht="13.5" customHeight="1" thickBot="1" x14ac:dyDescent="0.2">
      <c r="A26" s="74"/>
      <c r="B26" s="2"/>
      <c r="C26" s="23"/>
      <c r="D26" s="164"/>
      <c r="E26" s="118"/>
      <c r="F26" s="139"/>
      <c r="G26" s="188"/>
      <c r="H26" s="189"/>
      <c r="I26" s="139"/>
      <c r="J26" s="190"/>
      <c r="K26" s="105"/>
      <c r="L26" s="106"/>
      <c r="M26" s="96"/>
    </row>
    <row r="27" spans="1:13" ht="40.5" customHeight="1" x14ac:dyDescent="0.15">
      <c r="A27" s="74">
        <v>20</v>
      </c>
      <c r="B27" s="2">
        <v>463035</v>
      </c>
      <c r="C27" s="23">
        <v>20</v>
      </c>
      <c r="D27" s="185" t="s">
        <v>7</v>
      </c>
      <c r="E27" s="201">
        <v>0</v>
      </c>
      <c r="F27" s="142">
        <v>0</v>
      </c>
      <c r="G27" s="202">
        <f t="shared" ref="G27:G53" si="5">IF(F27=0,$G$64,ROUND(E27*1000000/F27,0))</f>
        <v>0</v>
      </c>
      <c r="H27" s="203">
        <v>0</v>
      </c>
      <c r="I27" s="119">
        <v>0</v>
      </c>
      <c r="J27" s="204">
        <f t="shared" ref="J27:J50" si="6">IF(I27=0,$J$64,ROUND(H27*1000000/I27,0))</f>
        <v>0</v>
      </c>
      <c r="K27" s="110" t="str">
        <f t="shared" si="2"/>
        <v>-</v>
      </c>
      <c r="L27" s="111" t="str">
        <f t="shared" si="3"/>
        <v>-</v>
      </c>
      <c r="M27" s="112" t="str">
        <f t="shared" si="4"/>
        <v>-</v>
      </c>
    </row>
    <row r="28" spans="1:13" ht="40.5" customHeight="1" x14ac:dyDescent="0.15">
      <c r="A28" s="74">
        <v>21</v>
      </c>
      <c r="B28" s="2">
        <v>463043</v>
      </c>
      <c r="C28" s="23">
        <v>21</v>
      </c>
      <c r="D28" s="182" t="s">
        <v>8</v>
      </c>
      <c r="E28" s="187">
        <v>15272</v>
      </c>
      <c r="F28" s="121">
        <v>533326</v>
      </c>
      <c r="G28" s="188">
        <f t="shared" si="5"/>
        <v>28635</v>
      </c>
      <c r="H28" s="191">
        <v>15526</v>
      </c>
      <c r="I28" s="124">
        <v>542683</v>
      </c>
      <c r="J28" s="190">
        <f t="shared" si="6"/>
        <v>28610</v>
      </c>
      <c r="K28" s="78">
        <f t="shared" si="2"/>
        <v>-1.6</v>
      </c>
      <c r="L28" s="79">
        <f t="shared" si="3"/>
        <v>-1.7</v>
      </c>
      <c r="M28" s="77">
        <f t="shared" si="4"/>
        <v>0.1</v>
      </c>
    </row>
    <row r="29" spans="1:13" ht="40.5" customHeight="1" x14ac:dyDescent="0.15">
      <c r="A29" s="74">
        <v>22</v>
      </c>
      <c r="B29" s="2">
        <v>463922</v>
      </c>
      <c r="C29" s="23">
        <v>22</v>
      </c>
      <c r="D29" s="182" t="s">
        <v>26</v>
      </c>
      <c r="E29" s="187">
        <v>2826028</v>
      </c>
      <c r="F29" s="121">
        <v>25709537</v>
      </c>
      <c r="G29" s="188">
        <f t="shared" si="5"/>
        <v>109921</v>
      </c>
      <c r="H29" s="191">
        <v>2848749</v>
      </c>
      <c r="I29" s="124">
        <v>26019914</v>
      </c>
      <c r="J29" s="190">
        <f t="shared" si="6"/>
        <v>109483</v>
      </c>
      <c r="K29" s="78">
        <f t="shared" si="2"/>
        <v>-0.8</v>
      </c>
      <c r="L29" s="79">
        <f t="shared" si="3"/>
        <v>-1.2</v>
      </c>
      <c r="M29" s="77">
        <f t="shared" si="4"/>
        <v>0.4</v>
      </c>
    </row>
    <row r="30" spans="1:13" ht="40.5" customHeight="1" x14ac:dyDescent="0.15">
      <c r="A30" s="74">
        <v>23</v>
      </c>
      <c r="B30" s="2">
        <v>464040</v>
      </c>
      <c r="C30" s="23">
        <v>23</v>
      </c>
      <c r="D30" s="182" t="s">
        <v>9</v>
      </c>
      <c r="E30" s="187">
        <v>478516</v>
      </c>
      <c r="F30" s="121">
        <v>5490888</v>
      </c>
      <c r="G30" s="188">
        <f t="shared" si="5"/>
        <v>87147</v>
      </c>
      <c r="H30" s="191">
        <v>499307</v>
      </c>
      <c r="I30" s="124">
        <v>5773634</v>
      </c>
      <c r="J30" s="190">
        <f t="shared" si="6"/>
        <v>86481</v>
      </c>
      <c r="K30" s="78">
        <f t="shared" si="2"/>
        <v>-4.2</v>
      </c>
      <c r="L30" s="79">
        <f t="shared" si="3"/>
        <v>-4.9000000000000004</v>
      </c>
      <c r="M30" s="77">
        <f t="shared" si="4"/>
        <v>0.8</v>
      </c>
    </row>
    <row r="31" spans="1:13" ht="40.5" customHeight="1" x14ac:dyDescent="0.15">
      <c r="A31" s="74">
        <v>24</v>
      </c>
      <c r="B31" s="2">
        <v>464520</v>
      </c>
      <c r="C31" s="23">
        <v>24</v>
      </c>
      <c r="D31" s="182" t="s">
        <v>27</v>
      </c>
      <c r="E31" s="187">
        <v>1246695</v>
      </c>
      <c r="F31" s="121">
        <v>9821435</v>
      </c>
      <c r="G31" s="188">
        <f t="shared" si="5"/>
        <v>126936</v>
      </c>
      <c r="H31" s="191">
        <v>1256676</v>
      </c>
      <c r="I31" s="124">
        <v>9927036</v>
      </c>
      <c r="J31" s="190">
        <f t="shared" si="6"/>
        <v>126591</v>
      </c>
      <c r="K31" s="78">
        <f t="shared" si="2"/>
        <v>-0.8</v>
      </c>
      <c r="L31" s="79">
        <f t="shared" si="3"/>
        <v>-1.1000000000000001</v>
      </c>
      <c r="M31" s="77">
        <f t="shared" si="4"/>
        <v>0.3</v>
      </c>
    </row>
    <row r="32" spans="1:13" ht="40.5" customHeight="1" x14ac:dyDescent="0.15">
      <c r="A32" s="74">
        <v>25</v>
      </c>
      <c r="B32" s="2">
        <v>464686</v>
      </c>
      <c r="C32" s="23">
        <v>25</v>
      </c>
      <c r="D32" s="182" t="s">
        <v>10</v>
      </c>
      <c r="E32" s="187">
        <v>816418</v>
      </c>
      <c r="F32" s="121">
        <v>8797546</v>
      </c>
      <c r="G32" s="188">
        <f t="shared" si="5"/>
        <v>92801</v>
      </c>
      <c r="H32" s="191">
        <v>829473</v>
      </c>
      <c r="I32" s="124">
        <v>8977023</v>
      </c>
      <c r="J32" s="190">
        <f t="shared" si="6"/>
        <v>92400</v>
      </c>
      <c r="K32" s="78">
        <f t="shared" si="2"/>
        <v>-1.6</v>
      </c>
      <c r="L32" s="79">
        <f t="shared" si="3"/>
        <v>-2</v>
      </c>
      <c r="M32" s="77">
        <f t="shared" si="4"/>
        <v>0.4</v>
      </c>
    </row>
    <row r="33" spans="1:13" ht="40.5" customHeight="1" x14ac:dyDescent="0.15">
      <c r="A33" s="74">
        <v>26</v>
      </c>
      <c r="B33" s="2">
        <v>464821</v>
      </c>
      <c r="C33" s="23">
        <v>26</v>
      </c>
      <c r="D33" s="182" t="s">
        <v>11</v>
      </c>
      <c r="E33" s="187">
        <v>1148208</v>
      </c>
      <c r="F33" s="121">
        <v>8302648</v>
      </c>
      <c r="G33" s="188">
        <f t="shared" si="5"/>
        <v>138294</v>
      </c>
      <c r="H33" s="191">
        <v>1149677</v>
      </c>
      <c r="I33" s="124">
        <v>8313434</v>
      </c>
      <c r="J33" s="190">
        <f t="shared" si="6"/>
        <v>138291</v>
      </c>
      <c r="K33" s="78">
        <f t="shared" si="2"/>
        <v>-0.1</v>
      </c>
      <c r="L33" s="79">
        <f t="shared" si="3"/>
        <v>-0.1</v>
      </c>
      <c r="M33" s="77">
        <f t="shared" si="4"/>
        <v>0</v>
      </c>
    </row>
    <row r="34" spans="1:13" ht="40.5" customHeight="1" x14ac:dyDescent="0.15">
      <c r="A34" s="74">
        <v>27</v>
      </c>
      <c r="B34" s="2">
        <v>464902</v>
      </c>
      <c r="C34" s="23">
        <v>27</v>
      </c>
      <c r="D34" s="182" t="s">
        <v>28</v>
      </c>
      <c r="E34" s="187">
        <v>611836</v>
      </c>
      <c r="F34" s="121">
        <v>5383263</v>
      </c>
      <c r="G34" s="188">
        <f t="shared" si="5"/>
        <v>113655</v>
      </c>
      <c r="H34" s="191">
        <v>626695</v>
      </c>
      <c r="I34" s="124">
        <v>5576184</v>
      </c>
      <c r="J34" s="190">
        <f t="shared" si="6"/>
        <v>112388</v>
      </c>
      <c r="K34" s="78">
        <f t="shared" si="2"/>
        <v>-2.4</v>
      </c>
      <c r="L34" s="79">
        <f t="shared" si="3"/>
        <v>-3.5</v>
      </c>
      <c r="M34" s="77">
        <f t="shared" si="4"/>
        <v>1.1000000000000001</v>
      </c>
    </row>
    <row r="35" spans="1:13" ht="40.5" customHeight="1" x14ac:dyDescent="0.15">
      <c r="A35" s="74">
        <v>28</v>
      </c>
      <c r="B35" s="2">
        <v>464911</v>
      </c>
      <c r="C35" s="23">
        <v>28</v>
      </c>
      <c r="D35" s="182" t="s">
        <v>29</v>
      </c>
      <c r="E35" s="187">
        <v>617127</v>
      </c>
      <c r="F35" s="121">
        <v>5847765</v>
      </c>
      <c r="G35" s="188">
        <f t="shared" si="5"/>
        <v>105532</v>
      </c>
      <c r="H35" s="191">
        <v>640433</v>
      </c>
      <c r="I35" s="124">
        <v>6155625</v>
      </c>
      <c r="J35" s="190">
        <f t="shared" si="6"/>
        <v>104040</v>
      </c>
      <c r="K35" s="78">
        <f t="shared" si="2"/>
        <v>-3.6</v>
      </c>
      <c r="L35" s="79">
        <f t="shared" si="3"/>
        <v>-5</v>
      </c>
      <c r="M35" s="77">
        <f t="shared" si="4"/>
        <v>1.4</v>
      </c>
    </row>
    <row r="36" spans="1:13" ht="40.5" customHeight="1" x14ac:dyDescent="0.15">
      <c r="A36" s="74">
        <v>29</v>
      </c>
      <c r="B36" s="2">
        <v>464929</v>
      </c>
      <c r="C36" s="23">
        <v>29</v>
      </c>
      <c r="D36" s="182" t="s">
        <v>30</v>
      </c>
      <c r="E36" s="187">
        <v>1504813</v>
      </c>
      <c r="F36" s="121">
        <v>12792931</v>
      </c>
      <c r="G36" s="188">
        <f t="shared" si="5"/>
        <v>117628</v>
      </c>
      <c r="H36" s="191">
        <v>1544067</v>
      </c>
      <c r="I36" s="124">
        <v>13303465</v>
      </c>
      <c r="J36" s="190">
        <f t="shared" si="6"/>
        <v>116065</v>
      </c>
      <c r="K36" s="78">
        <f t="shared" si="2"/>
        <v>-2.5</v>
      </c>
      <c r="L36" s="79">
        <f t="shared" si="3"/>
        <v>-3.8</v>
      </c>
      <c r="M36" s="77">
        <f t="shared" si="4"/>
        <v>1.3</v>
      </c>
    </row>
    <row r="37" spans="1:13" ht="40.5" customHeight="1" x14ac:dyDescent="0.15">
      <c r="A37" s="74">
        <v>30</v>
      </c>
      <c r="B37" s="2">
        <v>465011</v>
      </c>
      <c r="C37" s="23">
        <v>30</v>
      </c>
      <c r="D37" s="182" t="s">
        <v>12</v>
      </c>
      <c r="E37" s="187">
        <v>354590</v>
      </c>
      <c r="F37" s="121">
        <v>5513660</v>
      </c>
      <c r="G37" s="188">
        <f t="shared" si="5"/>
        <v>64311</v>
      </c>
      <c r="H37" s="191">
        <v>363880</v>
      </c>
      <c r="I37" s="124">
        <v>5662990</v>
      </c>
      <c r="J37" s="190">
        <f t="shared" si="6"/>
        <v>64256</v>
      </c>
      <c r="K37" s="78">
        <f t="shared" si="2"/>
        <v>-2.6</v>
      </c>
      <c r="L37" s="79">
        <f t="shared" si="3"/>
        <v>-2.6</v>
      </c>
      <c r="M37" s="77">
        <f t="shared" si="4"/>
        <v>0.1</v>
      </c>
    </row>
    <row r="38" spans="1:13" ht="40.5" customHeight="1" x14ac:dyDescent="0.15">
      <c r="A38" s="74">
        <v>31</v>
      </c>
      <c r="B38" s="2">
        <v>465020</v>
      </c>
      <c r="C38" s="23">
        <v>31</v>
      </c>
      <c r="D38" s="182" t="s">
        <v>13</v>
      </c>
      <c r="E38" s="187">
        <v>598127</v>
      </c>
      <c r="F38" s="121">
        <v>7868868</v>
      </c>
      <c r="G38" s="188">
        <f t="shared" si="5"/>
        <v>76012</v>
      </c>
      <c r="H38" s="191">
        <v>610407</v>
      </c>
      <c r="I38" s="124">
        <v>8023229</v>
      </c>
      <c r="J38" s="190">
        <f t="shared" si="6"/>
        <v>76080</v>
      </c>
      <c r="K38" s="78">
        <f t="shared" si="2"/>
        <v>-2</v>
      </c>
      <c r="L38" s="79">
        <f t="shared" si="3"/>
        <v>-1.9</v>
      </c>
      <c r="M38" s="77">
        <f t="shared" si="4"/>
        <v>-0.1</v>
      </c>
    </row>
    <row r="39" spans="1:13" ht="40.5" customHeight="1" x14ac:dyDescent="0.15">
      <c r="A39" s="74">
        <v>32</v>
      </c>
      <c r="B39" s="2">
        <v>465054</v>
      </c>
      <c r="C39" s="23">
        <v>32</v>
      </c>
      <c r="D39" s="182" t="s">
        <v>32</v>
      </c>
      <c r="E39" s="187">
        <v>173458</v>
      </c>
      <c r="F39" s="121">
        <v>2592819</v>
      </c>
      <c r="G39" s="188">
        <f t="shared" si="5"/>
        <v>66899</v>
      </c>
      <c r="H39" s="191">
        <v>184867</v>
      </c>
      <c r="I39" s="124">
        <v>2779745</v>
      </c>
      <c r="J39" s="190">
        <f t="shared" si="6"/>
        <v>66505</v>
      </c>
      <c r="K39" s="78">
        <f t="shared" si="2"/>
        <v>-6.2</v>
      </c>
      <c r="L39" s="79">
        <f t="shared" si="3"/>
        <v>-6.7</v>
      </c>
      <c r="M39" s="77">
        <f t="shared" si="4"/>
        <v>0.6</v>
      </c>
    </row>
    <row r="40" spans="1:13" ht="40.5" customHeight="1" x14ac:dyDescent="0.15">
      <c r="A40" s="74">
        <v>33</v>
      </c>
      <c r="B40" s="2">
        <v>465232</v>
      </c>
      <c r="C40" s="23">
        <v>33</v>
      </c>
      <c r="D40" s="182" t="s">
        <v>14</v>
      </c>
      <c r="E40" s="187">
        <v>619</v>
      </c>
      <c r="F40" s="121">
        <v>18232</v>
      </c>
      <c r="G40" s="188">
        <f t="shared" si="5"/>
        <v>33951</v>
      </c>
      <c r="H40" s="191">
        <v>619</v>
      </c>
      <c r="I40" s="124">
        <v>18232</v>
      </c>
      <c r="J40" s="190">
        <f t="shared" si="6"/>
        <v>33951</v>
      </c>
      <c r="K40" s="78">
        <f t="shared" si="2"/>
        <v>0</v>
      </c>
      <c r="L40" s="79">
        <f t="shared" si="3"/>
        <v>0</v>
      </c>
      <c r="M40" s="77">
        <f t="shared" si="4"/>
        <v>0</v>
      </c>
    </row>
    <row r="41" spans="1:13" ht="40.5" customHeight="1" x14ac:dyDescent="0.15">
      <c r="A41" s="74">
        <v>34</v>
      </c>
      <c r="B41" s="2">
        <v>465241</v>
      </c>
      <c r="C41" s="23">
        <v>34</v>
      </c>
      <c r="D41" s="182" t="s">
        <v>15</v>
      </c>
      <c r="E41" s="187">
        <v>14895</v>
      </c>
      <c r="F41" s="121">
        <v>570465</v>
      </c>
      <c r="G41" s="188">
        <f t="shared" si="5"/>
        <v>26110</v>
      </c>
      <c r="H41" s="191">
        <v>15858</v>
      </c>
      <c r="I41" s="124">
        <v>615260</v>
      </c>
      <c r="J41" s="190">
        <f t="shared" si="6"/>
        <v>25774</v>
      </c>
      <c r="K41" s="75">
        <f t="shared" si="2"/>
        <v>-6.1</v>
      </c>
      <c r="L41" s="76">
        <f t="shared" si="3"/>
        <v>-7.3</v>
      </c>
      <c r="M41" s="77">
        <f t="shared" si="4"/>
        <v>1.3</v>
      </c>
    </row>
    <row r="42" spans="1:13" ht="40.5" customHeight="1" x14ac:dyDescent="0.15">
      <c r="A42" s="74">
        <v>35</v>
      </c>
      <c r="B42" s="2">
        <v>465259</v>
      </c>
      <c r="C42" s="23">
        <v>35</v>
      </c>
      <c r="D42" s="182" t="s">
        <v>16</v>
      </c>
      <c r="E42" s="123">
        <v>37318</v>
      </c>
      <c r="F42" s="124">
        <v>986408</v>
      </c>
      <c r="G42" s="188">
        <f t="shared" si="5"/>
        <v>37832</v>
      </c>
      <c r="H42" s="191">
        <v>38657</v>
      </c>
      <c r="I42" s="124">
        <v>1023664</v>
      </c>
      <c r="J42" s="190">
        <f t="shared" si="6"/>
        <v>37763</v>
      </c>
      <c r="K42" s="75">
        <f t="shared" si="2"/>
        <v>-3.5</v>
      </c>
      <c r="L42" s="76">
        <f t="shared" si="3"/>
        <v>-3.6</v>
      </c>
      <c r="M42" s="77">
        <f t="shared" si="4"/>
        <v>0.2</v>
      </c>
    </row>
    <row r="43" spans="1:13" ht="40.5" customHeight="1" x14ac:dyDescent="0.15">
      <c r="A43" s="74">
        <v>36</v>
      </c>
      <c r="B43" s="2">
        <v>465275</v>
      </c>
      <c r="C43" s="23">
        <v>36</v>
      </c>
      <c r="D43" s="182" t="s">
        <v>17</v>
      </c>
      <c r="E43" s="187">
        <v>53819</v>
      </c>
      <c r="F43" s="121">
        <v>1233224</v>
      </c>
      <c r="G43" s="188">
        <f t="shared" si="5"/>
        <v>43641</v>
      </c>
      <c r="H43" s="191">
        <v>54183</v>
      </c>
      <c r="I43" s="124">
        <v>1246793</v>
      </c>
      <c r="J43" s="190">
        <f t="shared" si="6"/>
        <v>43458</v>
      </c>
      <c r="K43" s="75">
        <f t="shared" si="2"/>
        <v>-0.7</v>
      </c>
      <c r="L43" s="76">
        <f t="shared" si="3"/>
        <v>-1.1000000000000001</v>
      </c>
      <c r="M43" s="77">
        <f t="shared" si="4"/>
        <v>0.4</v>
      </c>
    </row>
    <row r="44" spans="1:13" ht="40.5" customHeight="1" x14ac:dyDescent="0.15">
      <c r="A44" s="74">
        <v>37</v>
      </c>
      <c r="B44" s="2">
        <v>465291</v>
      </c>
      <c r="C44" s="23">
        <v>37</v>
      </c>
      <c r="D44" s="182" t="s">
        <v>18</v>
      </c>
      <c r="E44" s="187">
        <v>7972</v>
      </c>
      <c r="F44" s="121">
        <v>283118</v>
      </c>
      <c r="G44" s="188">
        <f t="shared" si="5"/>
        <v>28158</v>
      </c>
      <c r="H44" s="191">
        <v>8071</v>
      </c>
      <c r="I44" s="124">
        <v>286798</v>
      </c>
      <c r="J44" s="190">
        <f t="shared" si="6"/>
        <v>28142</v>
      </c>
      <c r="K44" s="75">
        <f t="shared" si="2"/>
        <v>-1.2</v>
      </c>
      <c r="L44" s="76">
        <f t="shared" si="3"/>
        <v>-1.3</v>
      </c>
      <c r="M44" s="77">
        <f t="shared" si="4"/>
        <v>0.1</v>
      </c>
    </row>
    <row r="45" spans="1:13" ht="40.5" customHeight="1" x14ac:dyDescent="0.15">
      <c r="A45" s="74">
        <v>38</v>
      </c>
      <c r="B45" s="2">
        <v>465305</v>
      </c>
      <c r="C45" s="23">
        <v>38</v>
      </c>
      <c r="D45" s="182" t="s">
        <v>19</v>
      </c>
      <c r="E45" s="187">
        <v>32773</v>
      </c>
      <c r="F45" s="121">
        <v>1253275</v>
      </c>
      <c r="G45" s="188">
        <f t="shared" si="5"/>
        <v>26150</v>
      </c>
      <c r="H45" s="191">
        <v>40122</v>
      </c>
      <c r="I45" s="124">
        <v>1565254</v>
      </c>
      <c r="J45" s="190">
        <f t="shared" si="6"/>
        <v>25633</v>
      </c>
      <c r="K45" s="75">
        <f t="shared" si="2"/>
        <v>-18.3</v>
      </c>
      <c r="L45" s="76">
        <f t="shared" si="3"/>
        <v>-19.899999999999999</v>
      </c>
      <c r="M45" s="77">
        <f t="shared" si="4"/>
        <v>2</v>
      </c>
    </row>
    <row r="46" spans="1:13" ht="40.5" customHeight="1" x14ac:dyDescent="0.15">
      <c r="A46" s="74">
        <v>39</v>
      </c>
      <c r="B46" s="2">
        <v>465313</v>
      </c>
      <c r="C46" s="23">
        <v>39</v>
      </c>
      <c r="D46" s="182" t="s">
        <v>20</v>
      </c>
      <c r="E46" s="187">
        <v>27</v>
      </c>
      <c r="F46" s="121">
        <v>1442</v>
      </c>
      <c r="G46" s="188">
        <f t="shared" si="5"/>
        <v>18724</v>
      </c>
      <c r="H46" s="191">
        <v>27</v>
      </c>
      <c r="I46" s="124">
        <v>1442</v>
      </c>
      <c r="J46" s="190">
        <f t="shared" si="6"/>
        <v>18724</v>
      </c>
      <c r="K46" s="75">
        <f t="shared" si="2"/>
        <v>0</v>
      </c>
      <c r="L46" s="76">
        <f t="shared" si="3"/>
        <v>0</v>
      </c>
      <c r="M46" s="77">
        <f t="shared" si="4"/>
        <v>0</v>
      </c>
    </row>
    <row r="47" spans="1:13" ht="40.5" customHeight="1" x14ac:dyDescent="0.15">
      <c r="A47" s="74">
        <v>40</v>
      </c>
      <c r="B47" s="2">
        <v>465321</v>
      </c>
      <c r="C47" s="23">
        <v>40</v>
      </c>
      <c r="D47" s="182" t="s">
        <v>21</v>
      </c>
      <c r="E47" s="187">
        <v>0</v>
      </c>
      <c r="F47" s="121">
        <v>0</v>
      </c>
      <c r="G47" s="188">
        <f t="shared" si="5"/>
        <v>0</v>
      </c>
      <c r="H47" s="191">
        <v>0</v>
      </c>
      <c r="I47" s="124">
        <v>0</v>
      </c>
      <c r="J47" s="190">
        <f t="shared" si="6"/>
        <v>0</v>
      </c>
      <c r="K47" s="113" t="str">
        <f t="shared" si="2"/>
        <v>-</v>
      </c>
      <c r="L47" s="114" t="str">
        <f t="shared" si="3"/>
        <v>-</v>
      </c>
      <c r="M47" s="115" t="str">
        <f t="shared" si="4"/>
        <v>-</v>
      </c>
    </row>
    <row r="48" spans="1:13" ht="40.5" customHeight="1" x14ac:dyDescent="0.15">
      <c r="A48" s="74">
        <v>41</v>
      </c>
      <c r="B48" s="2">
        <v>465330</v>
      </c>
      <c r="C48" s="23">
        <v>41</v>
      </c>
      <c r="D48" s="182" t="s">
        <v>22</v>
      </c>
      <c r="E48" s="187">
        <v>199</v>
      </c>
      <c r="F48" s="121">
        <v>8489</v>
      </c>
      <c r="G48" s="188">
        <f t="shared" si="5"/>
        <v>23442</v>
      </c>
      <c r="H48" s="191">
        <v>199</v>
      </c>
      <c r="I48" s="124">
        <v>8489</v>
      </c>
      <c r="J48" s="190">
        <f t="shared" si="6"/>
        <v>23442</v>
      </c>
      <c r="K48" s="75">
        <f t="shared" si="2"/>
        <v>0</v>
      </c>
      <c r="L48" s="76">
        <f t="shared" si="3"/>
        <v>0</v>
      </c>
      <c r="M48" s="77">
        <f t="shared" si="4"/>
        <v>0</v>
      </c>
    </row>
    <row r="49" spans="1:13" ht="40.5" customHeight="1" x14ac:dyDescent="0.15">
      <c r="A49" s="74">
        <v>42</v>
      </c>
      <c r="B49" s="2">
        <v>465348</v>
      </c>
      <c r="C49" s="23">
        <v>42</v>
      </c>
      <c r="D49" s="182" t="s">
        <v>23</v>
      </c>
      <c r="E49" s="187">
        <v>0</v>
      </c>
      <c r="F49" s="121">
        <v>0</v>
      </c>
      <c r="G49" s="188">
        <f t="shared" si="5"/>
        <v>0</v>
      </c>
      <c r="H49" s="191">
        <v>0</v>
      </c>
      <c r="I49" s="124">
        <v>0</v>
      </c>
      <c r="J49" s="190">
        <f t="shared" si="6"/>
        <v>0</v>
      </c>
      <c r="K49" s="113" t="str">
        <f t="shared" si="2"/>
        <v>-</v>
      </c>
      <c r="L49" s="114" t="str">
        <f t="shared" si="3"/>
        <v>-</v>
      </c>
      <c r="M49" s="115" t="str">
        <f t="shared" si="4"/>
        <v>-</v>
      </c>
    </row>
    <row r="50" spans="1:13" ht="40.5" customHeight="1" thickBot="1" x14ac:dyDescent="0.2">
      <c r="A50" s="74">
        <v>43</v>
      </c>
      <c r="B50" s="3">
        <v>465356</v>
      </c>
      <c r="C50" s="24">
        <v>43</v>
      </c>
      <c r="D50" s="184" t="s">
        <v>24</v>
      </c>
      <c r="E50" s="197">
        <v>29922</v>
      </c>
      <c r="F50" s="135">
        <v>807278</v>
      </c>
      <c r="G50" s="198">
        <f t="shared" si="5"/>
        <v>37065</v>
      </c>
      <c r="H50" s="199">
        <v>30238</v>
      </c>
      <c r="I50" s="133">
        <v>815783</v>
      </c>
      <c r="J50" s="200">
        <f t="shared" si="6"/>
        <v>37066</v>
      </c>
      <c r="K50" s="105">
        <f t="shared" si="2"/>
        <v>-1</v>
      </c>
      <c r="L50" s="106">
        <f t="shared" si="3"/>
        <v>-1</v>
      </c>
      <c r="M50" s="96">
        <f t="shared" si="4"/>
        <v>0</v>
      </c>
    </row>
    <row r="51" spans="1:13" ht="40.5" customHeight="1" thickTop="1" thickBot="1" x14ac:dyDescent="0.2">
      <c r="B51" s="22"/>
      <c r="C51" s="25"/>
      <c r="D51" s="170" t="s">
        <v>51</v>
      </c>
      <c r="E51" s="205">
        <f>SUM(E27:E50)</f>
        <v>10568632</v>
      </c>
      <c r="F51" s="206">
        <f>SUM(F27:F50)</f>
        <v>103816617</v>
      </c>
      <c r="G51" s="207">
        <f t="shared" si="5"/>
        <v>101801</v>
      </c>
      <c r="H51" s="208">
        <f>SUM(H27:H50)</f>
        <v>10757731</v>
      </c>
      <c r="I51" s="206">
        <f>SUM(I27:I50)</f>
        <v>106636677</v>
      </c>
      <c r="J51" s="209">
        <f>IF(I51=0,$J$63,ROUND(H51*1000000/I51,0))</f>
        <v>100882</v>
      </c>
      <c r="K51" s="97">
        <f t="shared" si="2"/>
        <v>-1.8</v>
      </c>
      <c r="L51" s="98">
        <f t="shared" si="3"/>
        <v>-2.6</v>
      </c>
      <c r="M51" s="99">
        <f t="shared" si="4"/>
        <v>0.9</v>
      </c>
    </row>
    <row r="52" spans="1:13" ht="14.25" customHeight="1" thickTop="1" thickBot="1" x14ac:dyDescent="0.2">
      <c r="B52" s="22"/>
      <c r="C52" s="25"/>
      <c r="D52" s="171"/>
      <c r="E52" s="147"/>
      <c r="F52" s="150"/>
      <c r="G52" s="210"/>
      <c r="H52" s="150"/>
      <c r="I52" s="150"/>
      <c r="J52" s="211"/>
      <c r="K52" s="97"/>
      <c r="L52" s="98"/>
      <c r="M52" s="99"/>
    </row>
    <row r="53" spans="1:13" ht="40.5" customHeight="1" thickTop="1" thickBot="1" x14ac:dyDescent="0.2">
      <c r="B53" s="4"/>
      <c r="C53" s="26"/>
      <c r="D53" s="172" t="s">
        <v>52</v>
      </c>
      <c r="E53" s="152">
        <f>E25+E51</f>
        <v>45082414</v>
      </c>
      <c r="F53" s="155">
        <f>F25+F51</f>
        <v>416102141</v>
      </c>
      <c r="G53" s="212">
        <f t="shared" si="5"/>
        <v>108345</v>
      </c>
      <c r="H53" s="213">
        <f>H25+H51</f>
        <v>45800770</v>
      </c>
      <c r="I53" s="153">
        <f>I25+I51</f>
        <v>424908249</v>
      </c>
      <c r="J53" s="214">
        <f>IF(I53=0,$J$63,ROUND(H53*1000000/I53,0))</f>
        <v>107790</v>
      </c>
      <c r="K53" s="100">
        <f t="shared" si="2"/>
        <v>-1.6</v>
      </c>
      <c r="L53" s="101">
        <f t="shared" si="3"/>
        <v>-2.1</v>
      </c>
      <c r="M53" s="102">
        <f>IF(H53=0,"-",ROUND((G53/J53-1)*100,1))</f>
        <v>0.5</v>
      </c>
    </row>
    <row r="54" spans="1:13" x14ac:dyDescent="0.15">
      <c r="D54" s="28"/>
      <c r="E54" s="41"/>
      <c r="F54" s="41"/>
      <c r="G54" s="41"/>
    </row>
  </sheetData>
  <sheetProtection insertColumns="0" insertRows="0" deleteColumns="0" deleteRows="0"/>
  <mergeCells count="4">
    <mergeCell ref="H4:J4"/>
    <mergeCell ref="K4:M4"/>
    <mergeCell ref="D4:D5"/>
    <mergeCell ref="E4:G4"/>
  </mergeCells>
  <phoneticPr fontId="2"/>
  <printOptions horizontalCentered="1" verticalCentered="1"/>
  <pageMargins left="0.25" right="0.25" top="0.75" bottom="0.75" header="0.3" footer="0.3"/>
  <pageSetup paperSize="9"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54"/>
  <sheetViews>
    <sheetView view="pageBreakPreview" zoomScale="55" zoomScaleNormal="75" zoomScaleSheetLayoutView="55" workbookViewId="0">
      <selection activeCell="D3" sqref="D3"/>
    </sheetView>
  </sheetViews>
  <sheetFormatPr defaultRowHeight="13.5" x14ac:dyDescent="0.15"/>
  <cols>
    <col min="1" max="1" width="4.625" style="71" customWidth="1"/>
    <col min="2" max="2" width="8.625" style="71" hidden="1" customWidth="1"/>
    <col min="3" max="3" width="3.625" style="71" hidden="1" customWidth="1"/>
    <col min="4" max="10" width="22.75" style="71" customWidth="1"/>
    <col min="11" max="13" width="14.875" style="71" customWidth="1"/>
    <col min="14" max="14" width="3.625" style="71" customWidth="1"/>
    <col min="15" max="16384" width="9" style="71"/>
  </cols>
  <sheetData>
    <row r="2" spans="1:13" ht="18.75" x14ac:dyDescent="0.15">
      <c r="D2" s="104"/>
      <c r="E2" s="72"/>
      <c r="F2" s="72"/>
      <c r="G2" s="72"/>
      <c r="H2" s="72"/>
      <c r="I2" s="72"/>
      <c r="J2" s="72"/>
      <c r="K2" s="73"/>
      <c r="L2" s="73"/>
      <c r="M2" s="73"/>
    </row>
    <row r="3" spans="1:13" ht="29.25" thickBot="1" x14ac:dyDescent="0.2">
      <c r="D3" s="173" t="s">
        <v>43</v>
      </c>
      <c r="E3" s="72"/>
      <c r="F3" s="72"/>
      <c r="G3" s="72"/>
      <c r="H3" s="72"/>
      <c r="I3" s="72"/>
      <c r="J3" s="72"/>
      <c r="K3" s="73"/>
      <c r="L3" s="73"/>
      <c r="M3" s="73"/>
    </row>
    <row r="4" spans="1:13" ht="32.25" customHeight="1" x14ac:dyDescent="0.15">
      <c r="D4" s="260" t="s">
        <v>39</v>
      </c>
      <c r="E4" s="262" t="str">
        <f>宅地!E4</f>
        <v>令和６年度　総評価見込 (a)</v>
      </c>
      <c r="F4" s="262"/>
      <c r="G4" s="263"/>
      <c r="H4" s="264" t="str">
        <f>宅地!H4</f>
        <v>令和３年度　総評価実績 (b)</v>
      </c>
      <c r="I4" s="264"/>
      <c r="J4" s="264"/>
      <c r="K4" s="265" t="s">
        <v>91</v>
      </c>
      <c r="L4" s="266"/>
      <c r="M4" s="267"/>
    </row>
    <row r="5" spans="1:13" ht="32.25" customHeight="1" thickBot="1" x14ac:dyDescent="0.2">
      <c r="D5" s="261"/>
      <c r="E5" s="157" t="s">
        <v>35</v>
      </c>
      <c r="F5" s="158" t="s">
        <v>36</v>
      </c>
      <c r="G5" s="159" t="s">
        <v>53</v>
      </c>
      <c r="H5" s="157" t="s">
        <v>35</v>
      </c>
      <c r="I5" s="158" t="s">
        <v>36</v>
      </c>
      <c r="J5" s="159" t="s">
        <v>53</v>
      </c>
      <c r="K5" s="161" t="s">
        <v>34</v>
      </c>
      <c r="L5" s="162" t="s">
        <v>37</v>
      </c>
      <c r="M5" s="163" t="s">
        <v>38</v>
      </c>
    </row>
    <row r="6" spans="1:13" ht="40.5" customHeight="1" x14ac:dyDescent="0.15">
      <c r="A6" s="74">
        <v>1</v>
      </c>
      <c r="B6" s="1">
        <v>462012</v>
      </c>
      <c r="C6" s="27">
        <v>1</v>
      </c>
      <c r="D6" s="181" t="s">
        <v>25</v>
      </c>
      <c r="E6" s="118">
        <v>1587975</v>
      </c>
      <c r="F6" s="119">
        <v>40534892</v>
      </c>
      <c r="G6" s="120">
        <f t="shared" ref="G6:G23" si="0">IF(F6=0,$G$64,ROUND(E6*1000000/F6,0))</f>
        <v>39176</v>
      </c>
      <c r="H6" s="187">
        <v>1631973</v>
      </c>
      <c r="I6" s="121">
        <v>41638247</v>
      </c>
      <c r="J6" s="122">
        <f t="shared" ref="J6:J24" si="1">IF(I6=0,$J$64,ROUND(H6*1000000/I6,0))</f>
        <v>39194</v>
      </c>
      <c r="K6" s="75">
        <f>IF(H6=0,"-",ROUND((E6/H6-1)*100,1))</f>
        <v>-2.7</v>
      </c>
      <c r="L6" s="76">
        <f>IF(H6=0,"-",ROUND((F6/I6-1)*100,1))</f>
        <v>-2.6</v>
      </c>
      <c r="M6" s="77">
        <f>IF(H6=0,"-",ROUND((G6/J6-1)*100,1))</f>
        <v>0</v>
      </c>
    </row>
    <row r="7" spans="1:13" ht="40.5" customHeight="1" x14ac:dyDescent="0.15">
      <c r="A7" s="74">
        <v>2</v>
      </c>
      <c r="B7" s="2">
        <v>462039</v>
      </c>
      <c r="C7" s="23">
        <v>2</v>
      </c>
      <c r="D7" s="182" t="s">
        <v>0</v>
      </c>
      <c r="E7" s="123">
        <v>3691295</v>
      </c>
      <c r="F7" s="124">
        <v>84186965</v>
      </c>
      <c r="G7" s="120">
        <f t="shared" si="0"/>
        <v>43846</v>
      </c>
      <c r="H7" s="187">
        <v>3742118</v>
      </c>
      <c r="I7" s="121">
        <v>85348969</v>
      </c>
      <c r="J7" s="122">
        <f t="shared" si="1"/>
        <v>43845</v>
      </c>
      <c r="K7" s="75">
        <f t="shared" ref="K7:K51" si="2">IF(H7=0,"-",ROUND((E7/H7-1)*100,1))</f>
        <v>-1.4</v>
      </c>
      <c r="L7" s="76">
        <f t="shared" ref="L7:L51" si="3">IF(H7=0,"-",ROUND((F7/I7-1)*100,1))</f>
        <v>-1.4</v>
      </c>
      <c r="M7" s="77">
        <f t="shared" ref="M7:M51" si="4">IF(H7=0,"-",ROUND((G7/J7-1)*100,1))</f>
        <v>0</v>
      </c>
    </row>
    <row r="8" spans="1:13" ht="40.5" customHeight="1" x14ac:dyDescent="0.15">
      <c r="A8" s="74">
        <v>3</v>
      </c>
      <c r="B8" s="2">
        <v>462047</v>
      </c>
      <c r="C8" s="23">
        <v>3</v>
      </c>
      <c r="D8" s="182" t="s">
        <v>1</v>
      </c>
      <c r="E8" s="123">
        <v>1091546</v>
      </c>
      <c r="F8" s="124">
        <v>18451333</v>
      </c>
      <c r="G8" s="120">
        <f t="shared" si="0"/>
        <v>59158</v>
      </c>
      <c r="H8" s="187">
        <v>1105256</v>
      </c>
      <c r="I8" s="121">
        <v>18728568</v>
      </c>
      <c r="J8" s="122">
        <f t="shared" si="1"/>
        <v>59014</v>
      </c>
      <c r="K8" s="75">
        <f t="shared" si="2"/>
        <v>-1.2</v>
      </c>
      <c r="L8" s="76">
        <f t="shared" si="3"/>
        <v>-1.5</v>
      </c>
      <c r="M8" s="77">
        <f t="shared" si="4"/>
        <v>0.2</v>
      </c>
    </row>
    <row r="9" spans="1:13" ht="40.5" customHeight="1" x14ac:dyDescent="0.15">
      <c r="A9" s="74">
        <v>4</v>
      </c>
      <c r="B9" s="2">
        <v>462063</v>
      </c>
      <c r="C9" s="23">
        <v>4</v>
      </c>
      <c r="D9" s="182" t="s">
        <v>2</v>
      </c>
      <c r="E9" s="123">
        <v>724366</v>
      </c>
      <c r="F9" s="124">
        <v>17509922</v>
      </c>
      <c r="G9" s="120">
        <f t="shared" si="0"/>
        <v>41369</v>
      </c>
      <c r="H9" s="187">
        <v>729667</v>
      </c>
      <c r="I9" s="121">
        <v>17627354</v>
      </c>
      <c r="J9" s="122">
        <f t="shared" si="1"/>
        <v>41394</v>
      </c>
      <c r="K9" s="75">
        <f t="shared" si="2"/>
        <v>-0.7</v>
      </c>
      <c r="L9" s="76">
        <f t="shared" si="3"/>
        <v>-0.7</v>
      </c>
      <c r="M9" s="77">
        <f t="shared" si="4"/>
        <v>-0.1</v>
      </c>
    </row>
    <row r="10" spans="1:13" ht="40.5" customHeight="1" x14ac:dyDescent="0.15">
      <c r="A10" s="74">
        <v>5</v>
      </c>
      <c r="B10" s="2">
        <v>462080</v>
      </c>
      <c r="C10" s="23">
        <v>5</v>
      </c>
      <c r="D10" s="182" t="s">
        <v>3</v>
      </c>
      <c r="E10" s="123">
        <v>1793681</v>
      </c>
      <c r="F10" s="124">
        <v>29406495</v>
      </c>
      <c r="G10" s="120">
        <f t="shared" si="0"/>
        <v>60996</v>
      </c>
      <c r="H10" s="187">
        <v>1809134</v>
      </c>
      <c r="I10" s="121">
        <v>29641981</v>
      </c>
      <c r="J10" s="122">
        <f t="shared" si="1"/>
        <v>61033</v>
      </c>
      <c r="K10" s="75">
        <f t="shared" si="2"/>
        <v>-0.9</v>
      </c>
      <c r="L10" s="76">
        <f t="shared" si="3"/>
        <v>-0.8</v>
      </c>
      <c r="M10" s="77">
        <f t="shared" si="4"/>
        <v>-0.1</v>
      </c>
    </row>
    <row r="11" spans="1:13" ht="40.5" customHeight="1" x14ac:dyDescent="0.15">
      <c r="A11" s="74">
        <v>6</v>
      </c>
      <c r="B11" s="2">
        <v>462101</v>
      </c>
      <c r="C11" s="23">
        <v>6</v>
      </c>
      <c r="D11" s="182" t="s">
        <v>4</v>
      </c>
      <c r="E11" s="123">
        <v>2444983</v>
      </c>
      <c r="F11" s="124">
        <v>34763018</v>
      </c>
      <c r="G11" s="120">
        <f t="shared" si="0"/>
        <v>70333</v>
      </c>
      <c r="H11" s="187">
        <v>2481657</v>
      </c>
      <c r="I11" s="121">
        <v>35543357</v>
      </c>
      <c r="J11" s="122">
        <f t="shared" si="1"/>
        <v>69821</v>
      </c>
      <c r="K11" s="75">
        <f t="shared" si="2"/>
        <v>-1.5</v>
      </c>
      <c r="L11" s="76">
        <f t="shared" si="3"/>
        <v>-2.2000000000000002</v>
      </c>
      <c r="M11" s="77">
        <f t="shared" si="4"/>
        <v>0.7</v>
      </c>
    </row>
    <row r="12" spans="1:13" ht="40.5" customHeight="1" x14ac:dyDescent="0.15">
      <c r="A12" s="74">
        <v>7</v>
      </c>
      <c r="B12" s="2">
        <v>462136</v>
      </c>
      <c r="C12" s="23">
        <v>7</v>
      </c>
      <c r="D12" s="182" t="s">
        <v>5</v>
      </c>
      <c r="E12" s="123">
        <v>960991</v>
      </c>
      <c r="F12" s="124">
        <v>28802123</v>
      </c>
      <c r="G12" s="120">
        <f t="shared" si="0"/>
        <v>33365</v>
      </c>
      <c r="H12" s="187">
        <v>968233</v>
      </c>
      <c r="I12" s="121">
        <v>29106514</v>
      </c>
      <c r="J12" s="122">
        <f t="shared" si="1"/>
        <v>33265</v>
      </c>
      <c r="K12" s="75">
        <f t="shared" si="2"/>
        <v>-0.7</v>
      </c>
      <c r="L12" s="76">
        <f t="shared" si="3"/>
        <v>-1</v>
      </c>
      <c r="M12" s="77">
        <f t="shared" si="4"/>
        <v>0.3</v>
      </c>
    </row>
    <row r="13" spans="1:13" ht="40.5" customHeight="1" x14ac:dyDescent="0.15">
      <c r="A13" s="74">
        <v>8</v>
      </c>
      <c r="B13" s="2">
        <v>462144</v>
      </c>
      <c r="C13" s="23">
        <v>8</v>
      </c>
      <c r="D13" s="182" t="s">
        <v>6</v>
      </c>
      <c r="E13" s="123">
        <v>640900</v>
      </c>
      <c r="F13" s="124">
        <v>16237059</v>
      </c>
      <c r="G13" s="120">
        <f t="shared" si="0"/>
        <v>39471</v>
      </c>
      <c r="H13" s="187">
        <v>641582</v>
      </c>
      <c r="I13" s="121">
        <v>16406490</v>
      </c>
      <c r="J13" s="122">
        <f t="shared" si="1"/>
        <v>39105</v>
      </c>
      <c r="K13" s="75">
        <f t="shared" si="2"/>
        <v>-0.1</v>
      </c>
      <c r="L13" s="76">
        <f t="shared" si="3"/>
        <v>-1</v>
      </c>
      <c r="M13" s="77">
        <f t="shared" si="4"/>
        <v>0.9</v>
      </c>
    </row>
    <row r="14" spans="1:13" ht="40.5" customHeight="1" x14ac:dyDescent="0.15">
      <c r="A14" s="74">
        <v>9</v>
      </c>
      <c r="B14" s="2">
        <v>462152</v>
      </c>
      <c r="C14" s="23">
        <v>9</v>
      </c>
      <c r="D14" s="182" t="s">
        <v>70</v>
      </c>
      <c r="E14" s="123">
        <v>1338045</v>
      </c>
      <c r="F14" s="124">
        <v>31717811</v>
      </c>
      <c r="G14" s="120">
        <f t="shared" si="0"/>
        <v>42186</v>
      </c>
      <c r="H14" s="187">
        <v>1354331</v>
      </c>
      <c r="I14" s="121">
        <v>32099442</v>
      </c>
      <c r="J14" s="122">
        <f t="shared" si="1"/>
        <v>42192</v>
      </c>
      <c r="K14" s="75">
        <f t="shared" si="2"/>
        <v>-1.2</v>
      </c>
      <c r="L14" s="76">
        <f t="shared" si="3"/>
        <v>-1.2</v>
      </c>
      <c r="M14" s="77">
        <f t="shared" si="4"/>
        <v>0</v>
      </c>
    </row>
    <row r="15" spans="1:13" ht="40.5" customHeight="1" x14ac:dyDescent="0.15">
      <c r="A15" s="74">
        <v>10</v>
      </c>
      <c r="B15" s="2">
        <v>462161</v>
      </c>
      <c r="C15" s="23">
        <v>10</v>
      </c>
      <c r="D15" s="182" t="s">
        <v>71</v>
      </c>
      <c r="E15" s="123">
        <v>1043423</v>
      </c>
      <c r="F15" s="124">
        <v>22291191</v>
      </c>
      <c r="G15" s="120">
        <f t="shared" si="0"/>
        <v>46809</v>
      </c>
      <c r="H15" s="187">
        <v>1081706</v>
      </c>
      <c r="I15" s="121">
        <v>23227302</v>
      </c>
      <c r="J15" s="122">
        <f t="shared" si="1"/>
        <v>46570</v>
      </c>
      <c r="K15" s="75">
        <f t="shared" si="2"/>
        <v>-3.5</v>
      </c>
      <c r="L15" s="76">
        <f t="shared" si="3"/>
        <v>-4</v>
      </c>
      <c r="M15" s="77">
        <f t="shared" si="4"/>
        <v>0.5</v>
      </c>
    </row>
    <row r="16" spans="1:13" ht="40.5" customHeight="1" x14ac:dyDescent="0.15">
      <c r="A16" s="74">
        <v>11</v>
      </c>
      <c r="B16" s="2">
        <v>462179</v>
      </c>
      <c r="C16" s="23">
        <v>11</v>
      </c>
      <c r="D16" s="182" t="s">
        <v>72</v>
      </c>
      <c r="E16" s="123">
        <v>2624333</v>
      </c>
      <c r="F16" s="124">
        <v>52946836</v>
      </c>
      <c r="G16" s="120">
        <f t="shared" si="0"/>
        <v>49565</v>
      </c>
      <c r="H16" s="187">
        <v>2646340</v>
      </c>
      <c r="I16" s="121">
        <v>53446065</v>
      </c>
      <c r="J16" s="122">
        <f t="shared" si="1"/>
        <v>49514</v>
      </c>
      <c r="K16" s="75">
        <f t="shared" si="2"/>
        <v>-0.8</v>
      </c>
      <c r="L16" s="76">
        <f t="shared" si="3"/>
        <v>-0.9</v>
      </c>
      <c r="M16" s="77">
        <f t="shared" si="4"/>
        <v>0.1</v>
      </c>
    </row>
    <row r="17" spans="1:14" ht="40.5" customHeight="1" x14ac:dyDescent="0.15">
      <c r="A17" s="74">
        <v>12</v>
      </c>
      <c r="B17" s="2">
        <v>462187</v>
      </c>
      <c r="C17" s="23">
        <v>12</v>
      </c>
      <c r="D17" s="182" t="s">
        <v>73</v>
      </c>
      <c r="E17" s="123">
        <v>1520139</v>
      </c>
      <c r="F17" s="124">
        <v>41369546</v>
      </c>
      <c r="G17" s="120">
        <f t="shared" si="0"/>
        <v>36745</v>
      </c>
      <c r="H17" s="187">
        <v>1554111</v>
      </c>
      <c r="I17" s="121">
        <v>42211304</v>
      </c>
      <c r="J17" s="122">
        <f t="shared" si="1"/>
        <v>36817</v>
      </c>
      <c r="K17" s="75">
        <f t="shared" si="2"/>
        <v>-2.2000000000000002</v>
      </c>
      <c r="L17" s="76">
        <f t="shared" si="3"/>
        <v>-2</v>
      </c>
      <c r="M17" s="77">
        <f t="shared" si="4"/>
        <v>-0.2</v>
      </c>
    </row>
    <row r="18" spans="1:14" ht="40.5" customHeight="1" x14ac:dyDescent="0.15">
      <c r="A18" s="74">
        <v>13</v>
      </c>
      <c r="B18" s="2">
        <v>462195</v>
      </c>
      <c r="C18" s="23">
        <v>13</v>
      </c>
      <c r="D18" s="182" t="s">
        <v>74</v>
      </c>
      <c r="E18" s="123">
        <v>328062</v>
      </c>
      <c r="F18" s="124">
        <v>7564080</v>
      </c>
      <c r="G18" s="120">
        <f t="shared" si="0"/>
        <v>43371</v>
      </c>
      <c r="H18" s="187">
        <v>332158</v>
      </c>
      <c r="I18" s="121">
        <v>7669665</v>
      </c>
      <c r="J18" s="122">
        <f t="shared" si="1"/>
        <v>43308</v>
      </c>
      <c r="K18" s="75">
        <f t="shared" si="2"/>
        <v>-1.2</v>
      </c>
      <c r="L18" s="76">
        <f t="shared" si="3"/>
        <v>-1.4</v>
      </c>
      <c r="M18" s="77">
        <f t="shared" si="4"/>
        <v>0.1</v>
      </c>
    </row>
    <row r="19" spans="1:14" ht="40.5" customHeight="1" x14ac:dyDescent="0.15">
      <c r="A19" s="74">
        <v>14</v>
      </c>
      <c r="B19" s="2">
        <v>462209</v>
      </c>
      <c r="C19" s="23">
        <v>14</v>
      </c>
      <c r="D19" s="166" t="s">
        <v>75</v>
      </c>
      <c r="E19" s="123">
        <v>996596</v>
      </c>
      <c r="F19" s="124">
        <v>24709927</v>
      </c>
      <c r="G19" s="120">
        <f t="shared" si="0"/>
        <v>40332</v>
      </c>
      <c r="H19" s="187">
        <v>1098982</v>
      </c>
      <c r="I19" s="121">
        <v>28079031</v>
      </c>
      <c r="J19" s="122">
        <f t="shared" si="1"/>
        <v>39139</v>
      </c>
      <c r="K19" s="75">
        <f t="shared" si="2"/>
        <v>-9.3000000000000007</v>
      </c>
      <c r="L19" s="76">
        <f t="shared" si="3"/>
        <v>-12</v>
      </c>
      <c r="M19" s="77">
        <f t="shared" si="4"/>
        <v>3</v>
      </c>
    </row>
    <row r="20" spans="1:14" ht="40.5" customHeight="1" x14ac:dyDescent="0.15">
      <c r="A20" s="74">
        <v>15</v>
      </c>
      <c r="B20" s="2">
        <v>462217</v>
      </c>
      <c r="C20" s="23">
        <v>15</v>
      </c>
      <c r="D20" s="182" t="s">
        <v>76</v>
      </c>
      <c r="E20" s="123">
        <v>2448580</v>
      </c>
      <c r="F20" s="124">
        <v>51776319</v>
      </c>
      <c r="G20" s="120">
        <f t="shared" si="0"/>
        <v>47292</v>
      </c>
      <c r="H20" s="187">
        <v>2488383</v>
      </c>
      <c r="I20" s="121">
        <v>52781158</v>
      </c>
      <c r="J20" s="122">
        <f t="shared" si="1"/>
        <v>47145</v>
      </c>
      <c r="K20" s="78">
        <f t="shared" si="2"/>
        <v>-1.6</v>
      </c>
      <c r="L20" s="79">
        <f t="shared" si="3"/>
        <v>-1.9</v>
      </c>
      <c r="M20" s="77">
        <f t="shared" si="4"/>
        <v>0.3</v>
      </c>
    </row>
    <row r="21" spans="1:14" ht="40.5" customHeight="1" x14ac:dyDescent="0.15">
      <c r="A21" s="74">
        <v>16</v>
      </c>
      <c r="B21" s="2">
        <v>462225</v>
      </c>
      <c r="C21" s="23">
        <v>16</v>
      </c>
      <c r="D21" s="182" t="s">
        <v>31</v>
      </c>
      <c r="E21" s="123">
        <v>728258</v>
      </c>
      <c r="F21" s="124">
        <v>23226259</v>
      </c>
      <c r="G21" s="120">
        <f t="shared" si="0"/>
        <v>31355</v>
      </c>
      <c r="H21" s="187">
        <v>732101</v>
      </c>
      <c r="I21" s="121">
        <v>23312862</v>
      </c>
      <c r="J21" s="122">
        <f t="shared" si="1"/>
        <v>31403</v>
      </c>
      <c r="K21" s="78">
        <f t="shared" si="2"/>
        <v>-0.5</v>
      </c>
      <c r="L21" s="79">
        <f t="shared" si="3"/>
        <v>-0.4</v>
      </c>
      <c r="M21" s="77">
        <f t="shared" si="4"/>
        <v>-0.2</v>
      </c>
    </row>
    <row r="22" spans="1:14" ht="40.5" customHeight="1" x14ac:dyDescent="0.15">
      <c r="A22" s="74">
        <v>17</v>
      </c>
      <c r="B22" s="2">
        <v>462233</v>
      </c>
      <c r="C22" s="23">
        <v>17</v>
      </c>
      <c r="D22" s="182" t="s">
        <v>77</v>
      </c>
      <c r="E22" s="123">
        <v>4500336</v>
      </c>
      <c r="F22" s="124">
        <v>89810151</v>
      </c>
      <c r="G22" s="120">
        <f t="shared" si="0"/>
        <v>50109</v>
      </c>
      <c r="H22" s="187">
        <v>4509539</v>
      </c>
      <c r="I22" s="121">
        <v>89992573</v>
      </c>
      <c r="J22" s="122">
        <f t="shared" si="1"/>
        <v>50110</v>
      </c>
      <c r="K22" s="78">
        <f t="shared" si="2"/>
        <v>-0.2</v>
      </c>
      <c r="L22" s="79">
        <f t="shared" si="3"/>
        <v>-0.2</v>
      </c>
      <c r="M22" s="77">
        <f t="shared" si="4"/>
        <v>0</v>
      </c>
    </row>
    <row r="23" spans="1:14" ht="40.5" customHeight="1" x14ac:dyDescent="0.15">
      <c r="A23" s="74">
        <v>18</v>
      </c>
      <c r="B23" s="2">
        <v>462241</v>
      </c>
      <c r="C23" s="23">
        <v>18</v>
      </c>
      <c r="D23" s="183" t="s">
        <v>78</v>
      </c>
      <c r="E23" s="127">
        <v>421514</v>
      </c>
      <c r="F23" s="128">
        <v>9805967</v>
      </c>
      <c r="G23" s="129">
        <f t="shared" si="0"/>
        <v>42985</v>
      </c>
      <c r="H23" s="193">
        <v>435745</v>
      </c>
      <c r="I23" s="130">
        <v>10007488</v>
      </c>
      <c r="J23" s="131">
        <f t="shared" si="1"/>
        <v>43542</v>
      </c>
      <c r="K23" s="78">
        <f t="shared" si="2"/>
        <v>-3.3</v>
      </c>
      <c r="L23" s="79">
        <f t="shared" si="3"/>
        <v>-2</v>
      </c>
      <c r="M23" s="77">
        <f t="shared" si="4"/>
        <v>-1.3</v>
      </c>
    </row>
    <row r="24" spans="1:14" ht="40.5" customHeight="1" thickBot="1" x14ac:dyDescent="0.2">
      <c r="A24" s="74">
        <v>19</v>
      </c>
      <c r="B24" s="2">
        <v>462250</v>
      </c>
      <c r="C24" s="23">
        <v>19</v>
      </c>
      <c r="D24" s="184" t="s">
        <v>86</v>
      </c>
      <c r="E24" s="132">
        <v>295084</v>
      </c>
      <c r="F24" s="133">
        <v>5985970</v>
      </c>
      <c r="G24" s="134">
        <f>IF(F24=0,$G$64,ROUND(E24*1000000/F24,0))</f>
        <v>49296</v>
      </c>
      <c r="H24" s="197">
        <v>307330</v>
      </c>
      <c r="I24" s="135">
        <v>6249397</v>
      </c>
      <c r="J24" s="136">
        <f t="shared" si="1"/>
        <v>49178</v>
      </c>
      <c r="K24" s="105">
        <f t="shared" si="2"/>
        <v>-4</v>
      </c>
      <c r="L24" s="106">
        <f t="shared" si="3"/>
        <v>-4.2</v>
      </c>
      <c r="M24" s="96">
        <f t="shared" si="4"/>
        <v>0.2</v>
      </c>
    </row>
    <row r="25" spans="1:14" ht="40.5" customHeight="1" thickTop="1" x14ac:dyDescent="0.15">
      <c r="A25" s="74"/>
      <c r="B25" s="2"/>
      <c r="C25" s="23"/>
      <c r="D25" s="164" t="s">
        <v>50</v>
      </c>
      <c r="E25" s="118">
        <f>SUM(E6:E24)</f>
        <v>29180107</v>
      </c>
      <c r="F25" s="139">
        <f>SUM(F6:F24)</f>
        <v>631095864</v>
      </c>
      <c r="G25" s="120">
        <f>IF(F25=0,$G$68,ROUND(E25*1000000/F25,0))</f>
        <v>46237</v>
      </c>
      <c r="H25" s="118">
        <f>SUM(H6:H24)</f>
        <v>29650346</v>
      </c>
      <c r="I25" s="139">
        <f>SUM(I6:I24)</f>
        <v>643117767</v>
      </c>
      <c r="J25" s="122">
        <f>IF(I25=0,$J$68,ROUND(H25*1000000/I25,0))</f>
        <v>46104</v>
      </c>
      <c r="K25" s="107">
        <f t="shared" si="2"/>
        <v>-1.6</v>
      </c>
      <c r="L25" s="108">
        <f t="shared" si="3"/>
        <v>-1.9</v>
      </c>
      <c r="M25" s="109">
        <f t="shared" si="4"/>
        <v>0.3</v>
      </c>
      <c r="N25" s="116"/>
    </row>
    <row r="26" spans="1:14" ht="13.5" customHeight="1" thickBot="1" x14ac:dyDescent="0.2">
      <c r="A26" s="74"/>
      <c r="B26" s="2"/>
      <c r="C26" s="23"/>
      <c r="D26" s="164"/>
      <c r="E26" s="118"/>
      <c r="F26" s="139"/>
      <c r="G26" s="120"/>
      <c r="H26" s="118"/>
      <c r="I26" s="139"/>
      <c r="J26" s="122"/>
      <c r="K26" s="105"/>
      <c r="L26" s="106"/>
      <c r="M26" s="96"/>
      <c r="N26" s="116"/>
    </row>
    <row r="27" spans="1:14" ht="40.5" customHeight="1" x14ac:dyDescent="0.15">
      <c r="A27" s="74">
        <v>20</v>
      </c>
      <c r="B27" s="2">
        <v>463035</v>
      </c>
      <c r="C27" s="23">
        <v>20</v>
      </c>
      <c r="D27" s="185" t="s">
        <v>7</v>
      </c>
      <c r="E27" s="140">
        <v>380</v>
      </c>
      <c r="F27" s="119">
        <v>102540</v>
      </c>
      <c r="G27" s="141">
        <f t="shared" ref="G27:G50" si="5">IF(F27=0,$G$64,ROUND(E27*1000000/F27,0))</f>
        <v>3706</v>
      </c>
      <c r="H27" s="201">
        <v>380</v>
      </c>
      <c r="I27" s="142">
        <v>102540</v>
      </c>
      <c r="J27" s="143">
        <f t="shared" ref="J27:J50" si="6">IF(I27=0,$J$64,ROUND(H27*1000000/I27,0))</f>
        <v>3706</v>
      </c>
      <c r="K27" s="110">
        <f t="shared" si="2"/>
        <v>0</v>
      </c>
      <c r="L27" s="111">
        <f t="shared" si="3"/>
        <v>0</v>
      </c>
      <c r="M27" s="112">
        <f t="shared" si="4"/>
        <v>0</v>
      </c>
    </row>
    <row r="28" spans="1:14" ht="40.5" customHeight="1" x14ac:dyDescent="0.15">
      <c r="A28" s="74">
        <v>21</v>
      </c>
      <c r="B28" s="2">
        <v>463043</v>
      </c>
      <c r="C28" s="23">
        <v>21</v>
      </c>
      <c r="D28" s="182" t="s">
        <v>8</v>
      </c>
      <c r="E28" s="123">
        <v>9804</v>
      </c>
      <c r="F28" s="124">
        <v>1358745</v>
      </c>
      <c r="G28" s="120">
        <f t="shared" si="5"/>
        <v>7215</v>
      </c>
      <c r="H28" s="187">
        <v>10034</v>
      </c>
      <c r="I28" s="121">
        <v>1388706</v>
      </c>
      <c r="J28" s="122">
        <f t="shared" si="6"/>
        <v>7225</v>
      </c>
      <c r="K28" s="78">
        <f t="shared" si="2"/>
        <v>-2.2999999999999998</v>
      </c>
      <c r="L28" s="79">
        <f t="shared" si="3"/>
        <v>-2.2000000000000002</v>
      </c>
      <c r="M28" s="77">
        <f t="shared" si="4"/>
        <v>-0.1</v>
      </c>
    </row>
    <row r="29" spans="1:14" ht="40.5" customHeight="1" x14ac:dyDescent="0.15">
      <c r="A29" s="74">
        <v>22</v>
      </c>
      <c r="B29" s="2">
        <v>463922</v>
      </c>
      <c r="C29" s="23">
        <v>22</v>
      </c>
      <c r="D29" s="182" t="s">
        <v>26</v>
      </c>
      <c r="E29" s="123">
        <v>698168</v>
      </c>
      <c r="F29" s="124">
        <v>15322185</v>
      </c>
      <c r="G29" s="120">
        <f t="shared" si="5"/>
        <v>45566</v>
      </c>
      <c r="H29" s="187">
        <v>705793</v>
      </c>
      <c r="I29" s="121">
        <v>15507514</v>
      </c>
      <c r="J29" s="122">
        <f t="shared" si="6"/>
        <v>45513</v>
      </c>
      <c r="K29" s="78">
        <f t="shared" si="2"/>
        <v>-1.1000000000000001</v>
      </c>
      <c r="L29" s="79">
        <f t="shared" si="3"/>
        <v>-1.2</v>
      </c>
      <c r="M29" s="77">
        <f t="shared" si="4"/>
        <v>0.1</v>
      </c>
    </row>
    <row r="30" spans="1:14" ht="40.5" customHeight="1" x14ac:dyDescent="0.15">
      <c r="A30" s="74">
        <v>23</v>
      </c>
      <c r="B30" s="2">
        <v>464040</v>
      </c>
      <c r="C30" s="23">
        <v>23</v>
      </c>
      <c r="D30" s="182" t="s">
        <v>9</v>
      </c>
      <c r="E30" s="123">
        <v>525441</v>
      </c>
      <c r="F30" s="124">
        <v>17487486</v>
      </c>
      <c r="G30" s="120">
        <f t="shared" si="5"/>
        <v>30047</v>
      </c>
      <c r="H30" s="187">
        <v>529805</v>
      </c>
      <c r="I30" s="121">
        <v>17805050</v>
      </c>
      <c r="J30" s="122">
        <f t="shared" si="6"/>
        <v>29756</v>
      </c>
      <c r="K30" s="78">
        <f t="shared" si="2"/>
        <v>-0.8</v>
      </c>
      <c r="L30" s="79">
        <f t="shared" si="3"/>
        <v>-1.8</v>
      </c>
      <c r="M30" s="77">
        <f t="shared" si="4"/>
        <v>1</v>
      </c>
    </row>
    <row r="31" spans="1:14" ht="40.5" customHeight="1" x14ac:dyDescent="0.15">
      <c r="A31" s="74">
        <v>24</v>
      </c>
      <c r="B31" s="2">
        <v>464520</v>
      </c>
      <c r="C31" s="23">
        <v>24</v>
      </c>
      <c r="D31" s="182" t="s">
        <v>27</v>
      </c>
      <c r="E31" s="123">
        <v>351617</v>
      </c>
      <c r="F31" s="124">
        <v>8158139</v>
      </c>
      <c r="G31" s="120">
        <f t="shared" si="5"/>
        <v>43100</v>
      </c>
      <c r="H31" s="187">
        <v>363552</v>
      </c>
      <c r="I31" s="121">
        <v>8459620</v>
      </c>
      <c r="J31" s="122">
        <f t="shared" si="6"/>
        <v>42975</v>
      </c>
      <c r="K31" s="78">
        <f t="shared" si="2"/>
        <v>-3.3</v>
      </c>
      <c r="L31" s="79">
        <f t="shared" si="3"/>
        <v>-3.6</v>
      </c>
      <c r="M31" s="77">
        <f t="shared" si="4"/>
        <v>0.3</v>
      </c>
    </row>
    <row r="32" spans="1:14" ht="40.5" customHeight="1" x14ac:dyDescent="0.15">
      <c r="A32" s="74">
        <v>25</v>
      </c>
      <c r="B32" s="2">
        <v>464686</v>
      </c>
      <c r="C32" s="23">
        <v>25</v>
      </c>
      <c r="D32" s="182" t="s">
        <v>10</v>
      </c>
      <c r="E32" s="123">
        <v>1550332</v>
      </c>
      <c r="F32" s="124">
        <v>29910379</v>
      </c>
      <c r="G32" s="120">
        <f t="shared" si="5"/>
        <v>51833</v>
      </c>
      <c r="H32" s="187">
        <v>1569561</v>
      </c>
      <c r="I32" s="121">
        <v>30303237</v>
      </c>
      <c r="J32" s="122">
        <f t="shared" si="6"/>
        <v>51795</v>
      </c>
      <c r="K32" s="78">
        <f t="shared" si="2"/>
        <v>-1.2</v>
      </c>
      <c r="L32" s="79">
        <f t="shared" si="3"/>
        <v>-1.3</v>
      </c>
      <c r="M32" s="77">
        <f t="shared" si="4"/>
        <v>0.1</v>
      </c>
    </row>
    <row r="33" spans="1:13" ht="40.5" customHeight="1" x14ac:dyDescent="0.15">
      <c r="A33" s="74">
        <v>26</v>
      </c>
      <c r="B33" s="2">
        <v>464821</v>
      </c>
      <c r="C33" s="23">
        <v>26</v>
      </c>
      <c r="D33" s="182" t="s">
        <v>11</v>
      </c>
      <c r="E33" s="123">
        <v>327883</v>
      </c>
      <c r="F33" s="124">
        <v>5306031</v>
      </c>
      <c r="G33" s="120">
        <f t="shared" si="5"/>
        <v>61794</v>
      </c>
      <c r="H33" s="187">
        <v>333453</v>
      </c>
      <c r="I33" s="121">
        <v>5395861</v>
      </c>
      <c r="J33" s="122">
        <f t="shared" si="6"/>
        <v>61798</v>
      </c>
      <c r="K33" s="78">
        <f t="shared" si="2"/>
        <v>-1.7</v>
      </c>
      <c r="L33" s="79">
        <f t="shared" si="3"/>
        <v>-1.7</v>
      </c>
      <c r="M33" s="77">
        <f t="shared" si="4"/>
        <v>0</v>
      </c>
    </row>
    <row r="34" spans="1:13" ht="40.5" customHeight="1" x14ac:dyDescent="0.15">
      <c r="A34" s="74">
        <v>27</v>
      </c>
      <c r="B34" s="2">
        <v>464902</v>
      </c>
      <c r="C34" s="23">
        <v>27</v>
      </c>
      <c r="D34" s="182" t="s">
        <v>28</v>
      </c>
      <c r="E34" s="123">
        <v>625811</v>
      </c>
      <c r="F34" s="124">
        <v>14178142</v>
      </c>
      <c r="G34" s="120">
        <f t="shared" si="5"/>
        <v>44139</v>
      </c>
      <c r="H34" s="187">
        <v>638377</v>
      </c>
      <c r="I34" s="121">
        <v>14555921</v>
      </c>
      <c r="J34" s="122">
        <f t="shared" si="6"/>
        <v>43857</v>
      </c>
      <c r="K34" s="78">
        <f t="shared" si="2"/>
        <v>-2</v>
      </c>
      <c r="L34" s="79">
        <f t="shared" si="3"/>
        <v>-2.6</v>
      </c>
      <c r="M34" s="77">
        <f t="shared" si="4"/>
        <v>0.6</v>
      </c>
    </row>
    <row r="35" spans="1:13" ht="40.5" customHeight="1" x14ac:dyDescent="0.15">
      <c r="A35" s="74">
        <v>28</v>
      </c>
      <c r="B35" s="2">
        <v>464911</v>
      </c>
      <c r="C35" s="23">
        <v>28</v>
      </c>
      <c r="D35" s="182" t="s">
        <v>29</v>
      </c>
      <c r="E35" s="123">
        <v>463800</v>
      </c>
      <c r="F35" s="124">
        <v>12987393</v>
      </c>
      <c r="G35" s="120">
        <f t="shared" si="5"/>
        <v>35712</v>
      </c>
      <c r="H35" s="187">
        <v>496725</v>
      </c>
      <c r="I35" s="121">
        <v>14054556</v>
      </c>
      <c r="J35" s="122">
        <f t="shared" si="6"/>
        <v>35343</v>
      </c>
      <c r="K35" s="78">
        <f t="shared" si="2"/>
        <v>-6.6</v>
      </c>
      <c r="L35" s="79">
        <f t="shared" si="3"/>
        <v>-7.6</v>
      </c>
      <c r="M35" s="77">
        <f t="shared" si="4"/>
        <v>1</v>
      </c>
    </row>
    <row r="36" spans="1:13" ht="40.5" customHeight="1" x14ac:dyDescent="0.15">
      <c r="A36" s="74">
        <v>29</v>
      </c>
      <c r="B36" s="2">
        <v>464929</v>
      </c>
      <c r="C36" s="23">
        <v>29</v>
      </c>
      <c r="D36" s="182" t="s">
        <v>30</v>
      </c>
      <c r="E36" s="123">
        <v>647627</v>
      </c>
      <c r="F36" s="124">
        <v>13896863</v>
      </c>
      <c r="G36" s="120">
        <f t="shared" si="5"/>
        <v>46602</v>
      </c>
      <c r="H36" s="187">
        <v>683405</v>
      </c>
      <c r="I36" s="121">
        <v>14739521</v>
      </c>
      <c r="J36" s="122">
        <f t="shared" si="6"/>
        <v>46365</v>
      </c>
      <c r="K36" s="78">
        <f t="shared" si="2"/>
        <v>-5.2</v>
      </c>
      <c r="L36" s="79">
        <f t="shared" si="3"/>
        <v>-5.7</v>
      </c>
      <c r="M36" s="77">
        <f t="shared" si="4"/>
        <v>0.5</v>
      </c>
    </row>
    <row r="37" spans="1:13" ht="40.5" customHeight="1" x14ac:dyDescent="0.15">
      <c r="A37" s="74">
        <v>30</v>
      </c>
      <c r="B37" s="2">
        <v>465011</v>
      </c>
      <c r="C37" s="23">
        <v>30</v>
      </c>
      <c r="D37" s="182" t="s">
        <v>12</v>
      </c>
      <c r="E37" s="123">
        <v>1167081</v>
      </c>
      <c r="F37" s="124">
        <v>37456720</v>
      </c>
      <c r="G37" s="120">
        <f t="shared" si="5"/>
        <v>31158</v>
      </c>
      <c r="H37" s="187">
        <v>1169219</v>
      </c>
      <c r="I37" s="121">
        <v>37475318</v>
      </c>
      <c r="J37" s="122">
        <f t="shared" si="6"/>
        <v>31200</v>
      </c>
      <c r="K37" s="78">
        <f t="shared" si="2"/>
        <v>-0.2</v>
      </c>
      <c r="L37" s="79">
        <f>IF(H37=0,"-",ROUND((F37/I37-1)*100,1))</f>
        <v>0</v>
      </c>
      <c r="M37" s="77">
        <f t="shared" si="4"/>
        <v>-0.1</v>
      </c>
    </row>
    <row r="38" spans="1:13" ht="40.5" customHeight="1" x14ac:dyDescent="0.15">
      <c r="A38" s="74">
        <v>31</v>
      </c>
      <c r="B38" s="2">
        <v>465020</v>
      </c>
      <c r="C38" s="23">
        <v>31</v>
      </c>
      <c r="D38" s="182" t="s">
        <v>13</v>
      </c>
      <c r="E38" s="123">
        <v>526581</v>
      </c>
      <c r="F38" s="124">
        <v>17791044</v>
      </c>
      <c r="G38" s="120">
        <f t="shared" si="5"/>
        <v>29598</v>
      </c>
      <c r="H38" s="187">
        <v>530116</v>
      </c>
      <c r="I38" s="121">
        <v>17891157</v>
      </c>
      <c r="J38" s="122">
        <f t="shared" si="6"/>
        <v>29630</v>
      </c>
      <c r="K38" s="78">
        <f t="shared" si="2"/>
        <v>-0.7</v>
      </c>
      <c r="L38" s="79">
        <f t="shared" si="3"/>
        <v>-0.6</v>
      </c>
      <c r="M38" s="77">
        <f t="shared" si="4"/>
        <v>-0.1</v>
      </c>
    </row>
    <row r="39" spans="1:13" ht="40.5" customHeight="1" x14ac:dyDescent="0.15">
      <c r="A39" s="74">
        <v>32</v>
      </c>
      <c r="B39" s="2">
        <v>465054</v>
      </c>
      <c r="C39" s="23">
        <v>32</v>
      </c>
      <c r="D39" s="182" t="s">
        <v>32</v>
      </c>
      <c r="E39" s="123">
        <v>476785</v>
      </c>
      <c r="F39" s="124">
        <v>19661079</v>
      </c>
      <c r="G39" s="120">
        <f t="shared" si="5"/>
        <v>24250</v>
      </c>
      <c r="H39" s="187">
        <v>505827</v>
      </c>
      <c r="I39" s="121">
        <v>20793507</v>
      </c>
      <c r="J39" s="122">
        <f t="shared" si="6"/>
        <v>24326</v>
      </c>
      <c r="K39" s="78">
        <f t="shared" si="2"/>
        <v>-5.7</v>
      </c>
      <c r="L39" s="79">
        <f t="shared" si="3"/>
        <v>-5.4</v>
      </c>
      <c r="M39" s="77">
        <f t="shared" si="4"/>
        <v>-0.3</v>
      </c>
    </row>
    <row r="40" spans="1:13" ht="40.5" customHeight="1" x14ac:dyDescent="0.15">
      <c r="A40" s="74">
        <v>33</v>
      </c>
      <c r="B40" s="2">
        <v>465232</v>
      </c>
      <c r="C40" s="23">
        <v>33</v>
      </c>
      <c r="D40" s="182" t="s">
        <v>14</v>
      </c>
      <c r="E40" s="123">
        <v>69844</v>
      </c>
      <c r="F40" s="124">
        <v>2526303</v>
      </c>
      <c r="G40" s="120">
        <f t="shared" si="5"/>
        <v>27647</v>
      </c>
      <c r="H40" s="187">
        <v>71034</v>
      </c>
      <c r="I40" s="121">
        <v>2571927</v>
      </c>
      <c r="J40" s="122">
        <f t="shared" si="6"/>
        <v>27619</v>
      </c>
      <c r="K40" s="78">
        <f t="shared" si="2"/>
        <v>-1.7</v>
      </c>
      <c r="L40" s="79">
        <f t="shared" si="3"/>
        <v>-1.8</v>
      </c>
      <c r="M40" s="77">
        <f t="shared" si="4"/>
        <v>0.1</v>
      </c>
    </row>
    <row r="41" spans="1:13" ht="40.5" customHeight="1" x14ac:dyDescent="0.15">
      <c r="A41" s="74">
        <v>34</v>
      </c>
      <c r="B41" s="2">
        <v>465241</v>
      </c>
      <c r="C41" s="23">
        <v>34</v>
      </c>
      <c r="D41" s="182" t="s">
        <v>15</v>
      </c>
      <c r="E41" s="123">
        <v>65350</v>
      </c>
      <c r="F41" s="124">
        <v>3063275</v>
      </c>
      <c r="G41" s="120">
        <f t="shared" si="5"/>
        <v>21333</v>
      </c>
      <c r="H41" s="187">
        <v>67906</v>
      </c>
      <c r="I41" s="121">
        <v>3221658</v>
      </c>
      <c r="J41" s="122">
        <f t="shared" si="6"/>
        <v>21078</v>
      </c>
      <c r="K41" s="75">
        <f t="shared" si="2"/>
        <v>-3.8</v>
      </c>
      <c r="L41" s="76">
        <f t="shared" si="3"/>
        <v>-4.9000000000000004</v>
      </c>
      <c r="M41" s="77">
        <f t="shared" si="4"/>
        <v>1.2</v>
      </c>
    </row>
    <row r="42" spans="1:13" ht="40.5" customHeight="1" x14ac:dyDescent="0.15">
      <c r="A42" s="74">
        <v>35</v>
      </c>
      <c r="B42" s="2">
        <v>465259</v>
      </c>
      <c r="C42" s="23">
        <v>35</v>
      </c>
      <c r="D42" s="182" t="s">
        <v>16</v>
      </c>
      <c r="E42" s="123">
        <v>341883</v>
      </c>
      <c r="F42" s="124">
        <v>11627043</v>
      </c>
      <c r="G42" s="120">
        <f t="shared" si="5"/>
        <v>29404</v>
      </c>
      <c r="H42" s="187">
        <v>349116</v>
      </c>
      <c r="I42" s="121">
        <v>11891428</v>
      </c>
      <c r="J42" s="122">
        <f t="shared" si="6"/>
        <v>29359</v>
      </c>
      <c r="K42" s="75">
        <f t="shared" si="2"/>
        <v>-2.1</v>
      </c>
      <c r="L42" s="76">
        <f t="shared" si="3"/>
        <v>-2.2000000000000002</v>
      </c>
      <c r="M42" s="77">
        <f t="shared" si="4"/>
        <v>0.2</v>
      </c>
    </row>
    <row r="43" spans="1:13" ht="40.5" customHeight="1" x14ac:dyDescent="0.15">
      <c r="A43" s="74">
        <v>36</v>
      </c>
      <c r="B43" s="2">
        <v>465275</v>
      </c>
      <c r="C43" s="23">
        <v>36</v>
      </c>
      <c r="D43" s="182" t="s">
        <v>17</v>
      </c>
      <c r="E43" s="123">
        <v>162383</v>
      </c>
      <c r="F43" s="124">
        <v>5397122</v>
      </c>
      <c r="G43" s="120">
        <f t="shared" si="5"/>
        <v>30087</v>
      </c>
      <c r="H43" s="187">
        <v>163865</v>
      </c>
      <c r="I43" s="121">
        <v>5447993</v>
      </c>
      <c r="J43" s="122">
        <f t="shared" si="6"/>
        <v>30078</v>
      </c>
      <c r="K43" s="75">
        <f t="shared" si="2"/>
        <v>-0.9</v>
      </c>
      <c r="L43" s="76">
        <f t="shared" si="3"/>
        <v>-0.9</v>
      </c>
      <c r="M43" s="77">
        <f t="shared" si="4"/>
        <v>0</v>
      </c>
    </row>
    <row r="44" spans="1:13" ht="40.5" customHeight="1" x14ac:dyDescent="0.15">
      <c r="A44" s="74">
        <v>37</v>
      </c>
      <c r="B44" s="2">
        <v>465291</v>
      </c>
      <c r="C44" s="23">
        <v>37</v>
      </c>
      <c r="D44" s="182" t="s">
        <v>18</v>
      </c>
      <c r="E44" s="123">
        <v>794164</v>
      </c>
      <c r="F44" s="124">
        <v>26815927</v>
      </c>
      <c r="G44" s="120">
        <f t="shared" si="5"/>
        <v>29615</v>
      </c>
      <c r="H44" s="187">
        <v>795152</v>
      </c>
      <c r="I44" s="121">
        <v>26884963</v>
      </c>
      <c r="J44" s="122">
        <f t="shared" si="6"/>
        <v>29576</v>
      </c>
      <c r="K44" s="75">
        <f t="shared" si="2"/>
        <v>-0.1</v>
      </c>
      <c r="L44" s="76">
        <f t="shared" si="3"/>
        <v>-0.3</v>
      </c>
      <c r="M44" s="77">
        <f t="shared" si="4"/>
        <v>0.1</v>
      </c>
    </row>
    <row r="45" spans="1:13" ht="40.5" customHeight="1" x14ac:dyDescent="0.15">
      <c r="A45" s="74">
        <v>38</v>
      </c>
      <c r="B45" s="2">
        <v>465305</v>
      </c>
      <c r="C45" s="23">
        <v>38</v>
      </c>
      <c r="D45" s="182" t="s">
        <v>19</v>
      </c>
      <c r="E45" s="123">
        <v>895468</v>
      </c>
      <c r="F45" s="124">
        <v>29067470</v>
      </c>
      <c r="G45" s="120">
        <f t="shared" si="5"/>
        <v>30807</v>
      </c>
      <c r="H45" s="187">
        <v>887082</v>
      </c>
      <c r="I45" s="121">
        <v>28817377</v>
      </c>
      <c r="J45" s="122">
        <f t="shared" si="6"/>
        <v>30783</v>
      </c>
      <c r="K45" s="75">
        <f t="shared" si="2"/>
        <v>0.9</v>
      </c>
      <c r="L45" s="76">
        <f t="shared" si="3"/>
        <v>0.9</v>
      </c>
      <c r="M45" s="77">
        <f t="shared" si="4"/>
        <v>0.1</v>
      </c>
    </row>
    <row r="46" spans="1:13" ht="40.5" customHeight="1" x14ac:dyDescent="0.15">
      <c r="A46" s="74">
        <v>39</v>
      </c>
      <c r="B46" s="2">
        <v>465313</v>
      </c>
      <c r="C46" s="23">
        <v>39</v>
      </c>
      <c r="D46" s="182" t="s">
        <v>20</v>
      </c>
      <c r="E46" s="123">
        <v>871572</v>
      </c>
      <c r="F46" s="124">
        <v>25553375</v>
      </c>
      <c r="G46" s="120">
        <f t="shared" si="5"/>
        <v>34108</v>
      </c>
      <c r="H46" s="187">
        <v>866506</v>
      </c>
      <c r="I46" s="121">
        <v>25410866</v>
      </c>
      <c r="J46" s="122">
        <f t="shared" si="6"/>
        <v>34100</v>
      </c>
      <c r="K46" s="75">
        <f t="shared" si="2"/>
        <v>0.6</v>
      </c>
      <c r="L46" s="76">
        <f t="shared" si="3"/>
        <v>0.6</v>
      </c>
      <c r="M46" s="77">
        <f t="shared" si="4"/>
        <v>0</v>
      </c>
    </row>
    <row r="47" spans="1:13" ht="40.5" customHeight="1" x14ac:dyDescent="0.15">
      <c r="A47" s="74">
        <v>40</v>
      </c>
      <c r="B47" s="2">
        <v>465321</v>
      </c>
      <c r="C47" s="23">
        <v>40</v>
      </c>
      <c r="D47" s="182" t="s">
        <v>21</v>
      </c>
      <c r="E47" s="123">
        <v>888964</v>
      </c>
      <c r="F47" s="124">
        <v>28165443</v>
      </c>
      <c r="G47" s="120">
        <f t="shared" si="5"/>
        <v>31562</v>
      </c>
      <c r="H47" s="187">
        <v>882611</v>
      </c>
      <c r="I47" s="121">
        <v>28076348</v>
      </c>
      <c r="J47" s="122">
        <f t="shared" si="6"/>
        <v>31436</v>
      </c>
      <c r="K47" s="113">
        <f t="shared" si="2"/>
        <v>0.7</v>
      </c>
      <c r="L47" s="114">
        <f t="shared" si="3"/>
        <v>0.3</v>
      </c>
      <c r="M47" s="115">
        <f t="shared" si="4"/>
        <v>0.4</v>
      </c>
    </row>
    <row r="48" spans="1:13" ht="40.5" customHeight="1" x14ac:dyDescent="0.15">
      <c r="A48" s="74">
        <v>41</v>
      </c>
      <c r="B48" s="2">
        <v>465330</v>
      </c>
      <c r="C48" s="23">
        <v>41</v>
      </c>
      <c r="D48" s="182" t="s">
        <v>22</v>
      </c>
      <c r="E48" s="123">
        <v>758310</v>
      </c>
      <c r="F48" s="124">
        <v>23321582</v>
      </c>
      <c r="G48" s="120">
        <f t="shared" si="5"/>
        <v>32515</v>
      </c>
      <c r="H48" s="187">
        <v>758503</v>
      </c>
      <c r="I48" s="121">
        <v>23434462</v>
      </c>
      <c r="J48" s="122">
        <f t="shared" si="6"/>
        <v>32367</v>
      </c>
      <c r="K48" s="75">
        <f t="shared" si="2"/>
        <v>0</v>
      </c>
      <c r="L48" s="76">
        <f t="shared" si="3"/>
        <v>-0.5</v>
      </c>
      <c r="M48" s="77">
        <f t="shared" si="4"/>
        <v>0.5</v>
      </c>
    </row>
    <row r="49" spans="1:14" ht="40.5" customHeight="1" x14ac:dyDescent="0.15">
      <c r="A49" s="74">
        <v>42</v>
      </c>
      <c r="B49" s="2">
        <v>465348</v>
      </c>
      <c r="C49" s="23">
        <v>42</v>
      </c>
      <c r="D49" s="182" t="s">
        <v>23</v>
      </c>
      <c r="E49" s="123">
        <v>842392</v>
      </c>
      <c r="F49" s="124">
        <v>26324343</v>
      </c>
      <c r="G49" s="120">
        <f t="shared" si="5"/>
        <v>32000</v>
      </c>
      <c r="H49" s="187">
        <v>733652</v>
      </c>
      <c r="I49" s="121">
        <v>22130729</v>
      </c>
      <c r="J49" s="122">
        <f t="shared" si="6"/>
        <v>33151</v>
      </c>
      <c r="K49" s="113">
        <f t="shared" si="2"/>
        <v>14.8</v>
      </c>
      <c r="L49" s="114">
        <f t="shared" si="3"/>
        <v>18.899999999999999</v>
      </c>
      <c r="M49" s="115">
        <f t="shared" si="4"/>
        <v>-3.5</v>
      </c>
    </row>
    <row r="50" spans="1:14" ht="40.5" customHeight="1" thickBot="1" x14ac:dyDescent="0.2">
      <c r="A50" s="74">
        <v>43</v>
      </c>
      <c r="B50" s="3">
        <v>465356</v>
      </c>
      <c r="C50" s="24">
        <v>43</v>
      </c>
      <c r="D50" s="184" t="s">
        <v>24</v>
      </c>
      <c r="E50" s="132">
        <v>279059</v>
      </c>
      <c r="F50" s="133">
        <v>11033214</v>
      </c>
      <c r="G50" s="134">
        <f t="shared" si="5"/>
        <v>25293</v>
      </c>
      <c r="H50" s="197">
        <v>279795</v>
      </c>
      <c r="I50" s="135">
        <v>11060606</v>
      </c>
      <c r="J50" s="136">
        <f t="shared" si="6"/>
        <v>25297</v>
      </c>
      <c r="K50" s="105">
        <f t="shared" si="2"/>
        <v>-0.3</v>
      </c>
      <c r="L50" s="106">
        <f t="shared" si="3"/>
        <v>-0.2</v>
      </c>
      <c r="M50" s="96">
        <f t="shared" si="4"/>
        <v>0</v>
      </c>
    </row>
    <row r="51" spans="1:14" ht="40.5" customHeight="1" thickTop="1" thickBot="1" x14ac:dyDescent="0.2">
      <c r="B51" s="22"/>
      <c r="C51" s="25"/>
      <c r="D51" s="186" t="s">
        <v>51</v>
      </c>
      <c r="E51" s="205">
        <f>SUM(E27:E50)</f>
        <v>13340699</v>
      </c>
      <c r="F51" s="145">
        <f>SUM(F27:F50)</f>
        <v>386511843</v>
      </c>
      <c r="G51" s="254">
        <f>IF(F51=0,$G$62,ROUND(E51*1000000/F51,0))</f>
        <v>34516</v>
      </c>
      <c r="H51" s="205">
        <f>SUM(H27:H50)</f>
        <v>13391469</v>
      </c>
      <c r="I51" s="145">
        <f>SUM(I27:I50)</f>
        <v>387420865</v>
      </c>
      <c r="J51" s="255">
        <f>IF(I51=0,$J$62,ROUND(H51*1000000/I51,0))</f>
        <v>34566</v>
      </c>
      <c r="K51" s="97">
        <f t="shared" si="2"/>
        <v>-0.4</v>
      </c>
      <c r="L51" s="98">
        <f t="shared" si="3"/>
        <v>-0.2</v>
      </c>
      <c r="M51" s="99">
        <f t="shared" si="4"/>
        <v>-0.1</v>
      </c>
      <c r="N51" s="117"/>
    </row>
    <row r="52" spans="1:14" ht="14.25" customHeight="1" thickTop="1" thickBot="1" x14ac:dyDescent="0.2">
      <c r="B52" s="22"/>
      <c r="C52" s="25"/>
      <c r="D52" s="171"/>
      <c r="E52" s="147"/>
      <c r="F52" s="148"/>
      <c r="G52" s="149"/>
      <c r="H52" s="147"/>
      <c r="I52" s="148"/>
      <c r="J52" s="151"/>
      <c r="K52" s="97"/>
      <c r="L52" s="98"/>
      <c r="M52" s="99"/>
      <c r="N52" s="117"/>
    </row>
    <row r="53" spans="1:14" ht="40.5" customHeight="1" thickTop="1" thickBot="1" x14ac:dyDescent="0.2">
      <c r="B53" s="4"/>
      <c r="C53" s="26"/>
      <c r="D53" s="172" t="s">
        <v>52</v>
      </c>
      <c r="E53" s="152">
        <f>E25+E51</f>
        <v>42520806</v>
      </c>
      <c r="F53" s="153">
        <f>F25+F51</f>
        <v>1017607707</v>
      </c>
      <c r="G53" s="154">
        <f>IF(F53=0,$G$62,ROUND(E53*1000000/F53,0))</f>
        <v>41785</v>
      </c>
      <c r="H53" s="152">
        <f>H25+H51</f>
        <v>43041815</v>
      </c>
      <c r="I53" s="155">
        <f>I25+I51</f>
        <v>1030538632</v>
      </c>
      <c r="J53" s="156">
        <f>IF(I53=0,$J$62,ROUND(H53*1000000/I53,0))</f>
        <v>41766</v>
      </c>
      <c r="K53" s="100">
        <f>IF(H53=0,"-",ROUND((E53/H53-1)*100,1))</f>
        <v>-1.2</v>
      </c>
      <c r="L53" s="101">
        <f>IF(H53=0,"-",ROUND((F53/I53-1)*100,1))</f>
        <v>-1.3</v>
      </c>
      <c r="M53" s="102">
        <f>IF(H53=0,"-",ROUND((G53/J53-1)*100,1))</f>
        <v>0</v>
      </c>
      <c r="N53" s="116"/>
    </row>
    <row r="54" spans="1:14" x14ac:dyDescent="0.15">
      <c r="D54" s="28"/>
    </row>
  </sheetData>
  <sheetProtection insertColumns="0" insertRows="0" deleteColumns="0" deleteRows="0"/>
  <mergeCells count="4">
    <mergeCell ref="D4:D5"/>
    <mergeCell ref="E4:G4"/>
    <mergeCell ref="H4:J4"/>
    <mergeCell ref="K4:M4"/>
  </mergeCells>
  <phoneticPr fontId="2"/>
  <printOptions horizontalCentered="1" verticalCentered="1"/>
  <pageMargins left="0.25" right="0.25" top="0.75" bottom="0.75" header="0.3" footer="0.3"/>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63"/>
  <sheetViews>
    <sheetView view="pageBreakPreview" zoomScale="55" zoomScaleNormal="75" zoomScaleSheetLayoutView="55" workbookViewId="0">
      <selection activeCell="D3" sqref="D3"/>
    </sheetView>
  </sheetViews>
  <sheetFormatPr defaultRowHeight="13.5" x14ac:dyDescent="0.15"/>
  <cols>
    <col min="1" max="1" width="4.625" customWidth="1"/>
    <col min="2" max="2" width="8.625" hidden="1" customWidth="1"/>
    <col min="3" max="3" width="3.625" hidden="1" customWidth="1"/>
    <col min="4" max="10" width="22.75" customWidth="1"/>
    <col min="11" max="13" width="14.875" customWidth="1"/>
  </cols>
  <sheetData>
    <row r="2" spans="1:13" ht="18.75" x14ac:dyDescent="0.15">
      <c r="D2" s="5"/>
      <c r="E2" s="6"/>
      <c r="F2" s="6"/>
      <c r="G2" s="6"/>
      <c r="H2" s="6"/>
      <c r="I2" s="6"/>
      <c r="J2" s="6"/>
      <c r="K2" s="7"/>
      <c r="L2" s="7"/>
      <c r="M2" s="7"/>
    </row>
    <row r="3" spans="1:13" ht="29.25" thickBot="1" x14ac:dyDescent="0.2">
      <c r="D3" s="174" t="s">
        <v>40</v>
      </c>
      <c r="E3" s="6"/>
      <c r="F3" s="6"/>
      <c r="G3" s="6"/>
      <c r="H3" s="6"/>
      <c r="I3" s="6"/>
      <c r="J3" s="6"/>
      <c r="K3" s="7"/>
      <c r="L3" s="7"/>
      <c r="M3" s="7"/>
    </row>
    <row r="4" spans="1:13" ht="32.25" customHeight="1" x14ac:dyDescent="0.15">
      <c r="D4" s="270" t="s">
        <v>39</v>
      </c>
      <c r="E4" s="272" t="str">
        <f>宅地!E4</f>
        <v>令和６年度　総評価見込 (a)</v>
      </c>
      <c r="F4" s="272"/>
      <c r="G4" s="273"/>
      <c r="H4" s="274" t="str">
        <f>宅地!H4</f>
        <v>令和３年度　総評価実績 (b)</v>
      </c>
      <c r="I4" s="274"/>
      <c r="J4" s="274"/>
      <c r="K4" s="275" t="s">
        <v>91</v>
      </c>
      <c r="L4" s="276"/>
      <c r="M4" s="277"/>
    </row>
    <row r="5" spans="1:13" ht="32.25" customHeight="1" thickBot="1" x14ac:dyDescent="0.2">
      <c r="D5" s="271"/>
      <c r="E5" s="175" t="s">
        <v>35</v>
      </c>
      <c r="F5" s="176" t="s">
        <v>36</v>
      </c>
      <c r="G5" s="177" t="s">
        <v>53</v>
      </c>
      <c r="H5" s="175" t="s">
        <v>35</v>
      </c>
      <c r="I5" s="176" t="s">
        <v>36</v>
      </c>
      <c r="J5" s="177" t="s">
        <v>53</v>
      </c>
      <c r="K5" s="178" t="s">
        <v>34</v>
      </c>
      <c r="L5" s="179" t="s">
        <v>37</v>
      </c>
      <c r="M5" s="180" t="s">
        <v>38</v>
      </c>
    </row>
    <row r="6" spans="1:13" ht="40.5" customHeight="1" x14ac:dyDescent="0.15">
      <c r="A6" s="43">
        <v>1</v>
      </c>
      <c r="B6" s="1">
        <v>462012</v>
      </c>
      <c r="C6" s="27">
        <v>1</v>
      </c>
      <c r="D6" s="181" t="s">
        <v>25</v>
      </c>
      <c r="E6" s="215">
        <v>3812672</v>
      </c>
      <c r="F6" s="216">
        <v>155461162</v>
      </c>
      <c r="G6" s="217">
        <f t="shared" ref="G6:G23" si="0">IF(F6=0,$G$64,ROUND(E6*1000000/F6,0))</f>
        <v>24525</v>
      </c>
      <c r="H6" s="218">
        <v>3791150</v>
      </c>
      <c r="I6" s="219">
        <v>154547200</v>
      </c>
      <c r="J6" s="220">
        <f t="shared" ref="J6:J24" si="1">IF(I6=0,$J$64,ROUND(H6*1000000/I6,0))</f>
        <v>24531</v>
      </c>
      <c r="K6" s="45">
        <f>IF(H6=0,"-",ROUND((E6/H6-1)*100,1))</f>
        <v>0.6</v>
      </c>
      <c r="L6" s="46">
        <f>IF(H6=0,"-",ROUND((F6/I6-1)*100,1))</f>
        <v>0.6</v>
      </c>
      <c r="M6" s="47">
        <f>IF(H6=0,"-",ROUND((G6/J6-1)*100,1))</f>
        <v>0</v>
      </c>
    </row>
    <row r="7" spans="1:13" ht="40.5" customHeight="1" x14ac:dyDescent="0.15">
      <c r="A7" s="43">
        <v>2</v>
      </c>
      <c r="B7" s="2">
        <v>462039</v>
      </c>
      <c r="C7" s="23">
        <v>2</v>
      </c>
      <c r="D7" s="182" t="s">
        <v>0</v>
      </c>
      <c r="E7" s="221">
        <v>2664041</v>
      </c>
      <c r="F7" s="222">
        <v>110692901</v>
      </c>
      <c r="G7" s="217">
        <f t="shared" si="0"/>
        <v>24067</v>
      </c>
      <c r="H7" s="218">
        <v>2641200</v>
      </c>
      <c r="I7" s="219">
        <v>109738531</v>
      </c>
      <c r="J7" s="220">
        <f t="shared" si="1"/>
        <v>24068</v>
      </c>
      <c r="K7" s="45">
        <f t="shared" ref="K7:K51" si="2">IF(H7=0,"-",ROUND((E7/H7-1)*100,1))</f>
        <v>0.9</v>
      </c>
      <c r="L7" s="46">
        <f t="shared" ref="L7:L51" si="3">IF(H7=0,"-",ROUND((F7/I7-1)*100,1))</f>
        <v>0.9</v>
      </c>
      <c r="M7" s="47">
        <f t="shared" ref="M7:M51" si="4">IF(H7=0,"-",ROUND((G7/J7-1)*100,1))</f>
        <v>0</v>
      </c>
    </row>
    <row r="8" spans="1:13" ht="40.5" customHeight="1" x14ac:dyDescent="0.15">
      <c r="A8" s="43">
        <v>3</v>
      </c>
      <c r="B8" s="2">
        <v>462047</v>
      </c>
      <c r="C8" s="23">
        <v>3</v>
      </c>
      <c r="D8" s="182" t="s">
        <v>1</v>
      </c>
      <c r="E8" s="221">
        <v>970156</v>
      </c>
      <c r="F8" s="222">
        <v>29984917</v>
      </c>
      <c r="G8" s="217">
        <f t="shared" si="0"/>
        <v>32355</v>
      </c>
      <c r="H8" s="218">
        <v>969884</v>
      </c>
      <c r="I8" s="219">
        <v>29977242</v>
      </c>
      <c r="J8" s="220">
        <f t="shared" si="1"/>
        <v>32354</v>
      </c>
      <c r="K8" s="45">
        <f t="shared" si="2"/>
        <v>0</v>
      </c>
      <c r="L8" s="46">
        <f t="shared" si="3"/>
        <v>0</v>
      </c>
      <c r="M8" s="47">
        <f t="shared" si="4"/>
        <v>0</v>
      </c>
    </row>
    <row r="9" spans="1:13" ht="40.5" customHeight="1" x14ac:dyDescent="0.15">
      <c r="A9" s="43">
        <v>4</v>
      </c>
      <c r="B9" s="2">
        <v>462063</v>
      </c>
      <c r="C9" s="23">
        <v>4</v>
      </c>
      <c r="D9" s="182" t="s">
        <v>2</v>
      </c>
      <c r="E9" s="221">
        <v>1638274</v>
      </c>
      <c r="F9" s="222">
        <v>50300628</v>
      </c>
      <c r="G9" s="217">
        <f t="shared" si="0"/>
        <v>32570</v>
      </c>
      <c r="H9" s="218">
        <v>1639641</v>
      </c>
      <c r="I9" s="219">
        <v>50342893</v>
      </c>
      <c r="J9" s="220">
        <f t="shared" si="1"/>
        <v>32569</v>
      </c>
      <c r="K9" s="45">
        <f t="shared" si="2"/>
        <v>-0.1</v>
      </c>
      <c r="L9" s="46">
        <f t="shared" si="3"/>
        <v>-0.1</v>
      </c>
      <c r="M9" s="47">
        <f t="shared" si="4"/>
        <v>0</v>
      </c>
    </row>
    <row r="10" spans="1:13" ht="40.5" customHeight="1" x14ac:dyDescent="0.15">
      <c r="A10" s="43">
        <v>5</v>
      </c>
      <c r="B10" s="2">
        <v>462080</v>
      </c>
      <c r="C10" s="23">
        <v>5</v>
      </c>
      <c r="D10" s="182" t="s">
        <v>3</v>
      </c>
      <c r="E10" s="221">
        <v>1673529</v>
      </c>
      <c r="F10" s="222">
        <v>72544044</v>
      </c>
      <c r="G10" s="217">
        <f t="shared" si="0"/>
        <v>23069</v>
      </c>
      <c r="H10" s="218">
        <v>1679285</v>
      </c>
      <c r="I10" s="219">
        <v>72623840</v>
      </c>
      <c r="J10" s="220">
        <f t="shared" si="1"/>
        <v>23123</v>
      </c>
      <c r="K10" s="45">
        <f t="shared" si="2"/>
        <v>-0.3</v>
      </c>
      <c r="L10" s="46">
        <f t="shared" si="3"/>
        <v>-0.1</v>
      </c>
      <c r="M10" s="47">
        <f t="shared" si="4"/>
        <v>-0.2</v>
      </c>
    </row>
    <row r="11" spans="1:13" ht="40.5" customHeight="1" x14ac:dyDescent="0.15">
      <c r="A11" s="43">
        <v>6</v>
      </c>
      <c r="B11" s="2">
        <v>462101</v>
      </c>
      <c r="C11" s="23">
        <v>6</v>
      </c>
      <c r="D11" s="182" t="s">
        <v>4</v>
      </c>
      <c r="E11" s="221">
        <v>1201300</v>
      </c>
      <c r="F11" s="222">
        <v>49608187</v>
      </c>
      <c r="G11" s="217">
        <f t="shared" si="0"/>
        <v>24216</v>
      </c>
      <c r="H11" s="218">
        <v>1173908</v>
      </c>
      <c r="I11" s="219">
        <v>48842323</v>
      </c>
      <c r="J11" s="220">
        <f t="shared" si="1"/>
        <v>24035</v>
      </c>
      <c r="K11" s="45">
        <f t="shared" si="2"/>
        <v>2.2999999999999998</v>
      </c>
      <c r="L11" s="46">
        <f t="shared" si="3"/>
        <v>1.6</v>
      </c>
      <c r="M11" s="47">
        <f t="shared" si="4"/>
        <v>0.8</v>
      </c>
    </row>
    <row r="12" spans="1:13" ht="40.5" customHeight="1" x14ac:dyDescent="0.15">
      <c r="A12" s="43">
        <v>7</v>
      </c>
      <c r="B12" s="2">
        <v>462136</v>
      </c>
      <c r="C12" s="23">
        <v>7</v>
      </c>
      <c r="D12" s="182" t="s">
        <v>5</v>
      </c>
      <c r="E12" s="221">
        <v>377706</v>
      </c>
      <c r="F12" s="222">
        <v>62246126</v>
      </c>
      <c r="G12" s="217">
        <f t="shared" si="0"/>
        <v>6068</v>
      </c>
      <c r="H12" s="218">
        <v>363740</v>
      </c>
      <c r="I12" s="219">
        <v>60040786</v>
      </c>
      <c r="J12" s="220">
        <f t="shared" si="1"/>
        <v>6058</v>
      </c>
      <c r="K12" s="45">
        <f t="shared" si="2"/>
        <v>3.8</v>
      </c>
      <c r="L12" s="46">
        <f t="shared" si="3"/>
        <v>3.7</v>
      </c>
      <c r="M12" s="47">
        <f t="shared" si="4"/>
        <v>0.2</v>
      </c>
    </row>
    <row r="13" spans="1:13" ht="40.5" customHeight="1" x14ac:dyDescent="0.15">
      <c r="A13" s="43">
        <v>8</v>
      </c>
      <c r="B13" s="2">
        <v>462144</v>
      </c>
      <c r="C13" s="23">
        <v>8</v>
      </c>
      <c r="D13" s="182" t="s">
        <v>6</v>
      </c>
      <c r="E13" s="221">
        <v>506075</v>
      </c>
      <c r="F13" s="222">
        <v>22848367</v>
      </c>
      <c r="G13" s="217">
        <f t="shared" si="0"/>
        <v>22149</v>
      </c>
      <c r="H13" s="218">
        <v>505553</v>
      </c>
      <c r="I13" s="219">
        <v>22800922</v>
      </c>
      <c r="J13" s="220">
        <f t="shared" si="1"/>
        <v>22172</v>
      </c>
      <c r="K13" s="45">
        <f t="shared" si="2"/>
        <v>0.1</v>
      </c>
      <c r="L13" s="46">
        <f t="shared" si="3"/>
        <v>0.2</v>
      </c>
      <c r="M13" s="47">
        <f t="shared" si="4"/>
        <v>-0.1</v>
      </c>
    </row>
    <row r="14" spans="1:13" ht="40.5" customHeight="1" x14ac:dyDescent="0.15">
      <c r="A14" s="43">
        <v>9</v>
      </c>
      <c r="B14" s="2">
        <v>462152</v>
      </c>
      <c r="C14" s="23">
        <v>9</v>
      </c>
      <c r="D14" s="182" t="s">
        <v>70</v>
      </c>
      <c r="E14" s="221">
        <v>5775539</v>
      </c>
      <c r="F14" s="222">
        <v>252365936</v>
      </c>
      <c r="G14" s="217">
        <f t="shared" si="0"/>
        <v>22886</v>
      </c>
      <c r="H14" s="218">
        <v>5781109</v>
      </c>
      <c r="I14" s="219">
        <v>252591242</v>
      </c>
      <c r="J14" s="220">
        <f t="shared" si="1"/>
        <v>22887</v>
      </c>
      <c r="K14" s="45">
        <f t="shared" si="2"/>
        <v>-0.1</v>
      </c>
      <c r="L14" s="46">
        <f t="shared" si="3"/>
        <v>-0.1</v>
      </c>
      <c r="M14" s="47">
        <f t="shared" si="4"/>
        <v>0</v>
      </c>
    </row>
    <row r="15" spans="1:13" ht="40.5" customHeight="1" x14ac:dyDescent="0.15">
      <c r="A15" s="43">
        <v>10</v>
      </c>
      <c r="B15" s="2">
        <v>462161</v>
      </c>
      <c r="C15" s="23">
        <v>10</v>
      </c>
      <c r="D15" s="182" t="s">
        <v>71</v>
      </c>
      <c r="E15" s="221">
        <v>3078426</v>
      </c>
      <c r="F15" s="222">
        <v>124029607</v>
      </c>
      <c r="G15" s="217">
        <f t="shared" si="0"/>
        <v>24820</v>
      </c>
      <c r="H15" s="218">
        <v>3078383</v>
      </c>
      <c r="I15" s="219">
        <v>123864690</v>
      </c>
      <c r="J15" s="220">
        <f t="shared" si="1"/>
        <v>24853</v>
      </c>
      <c r="K15" s="45">
        <f t="shared" si="2"/>
        <v>0</v>
      </c>
      <c r="L15" s="46">
        <f t="shared" si="3"/>
        <v>0.1</v>
      </c>
      <c r="M15" s="47">
        <f t="shared" si="4"/>
        <v>-0.1</v>
      </c>
    </row>
    <row r="16" spans="1:13" ht="40.5" customHeight="1" x14ac:dyDescent="0.15">
      <c r="A16" s="43">
        <v>11</v>
      </c>
      <c r="B16" s="2">
        <v>462179</v>
      </c>
      <c r="C16" s="23">
        <v>11</v>
      </c>
      <c r="D16" s="182" t="s">
        <v>72</v>
      </c>
      <c r="E16" s="221">
        <v>3775073</v>
      </c>
      <c r="F16" s="222">
        <v>190942885</v>
      </c>
      <c r="G16" s="217">
        <f t="shared" si="0"/>
        <v>19771</v>
      </c>
      <c r="H16" s="218">
        <v>3757617</v>
      </c>
      <c r="I16" s="219">
        <v>189769994</v>
      </c>
      <c r="J16" s="220">
        <f t="shared" si="1"/>
        <v>19801</v>
      </c>
      <c r="K16" s="45">
        <f t="shared" si="2"/>
        <v>0.5</v>
      </c>
      <c r="L16" s="46">
        <f t="shared" si="3"/>
        <v>0.6</v>
      </c>
      <c r="M16" s="47">
        <f t="shared" si="4"/>
        <v>-0.2</v>
      </c>
    </row>
    <row r="17" spans="1:13" ht="40.5" customHeight="1" x14ac:dyDescent="0.15">
      <c r="A17" s="43">
        <v>12</v>
      </c>
      <c r="B17" s="2">
        <v>462187</v>
      </c>
      <c r="C17" s="23">
        <v>12</v>
      </c>
      <c r="D17" s="182" t="s">
        <v>73</v>
      </c>
      <c r="E17" s="221">
        <v>5499174</v>
      </c>
      <c r="F17" s="222">
        <v>252480992</v>
      </c>
      <c r="G17" s="217">
        <f t="shared" si="0"/>
        <v>21781</v>
      </c>
      <c r="H17" s="218">
        <v>5495900</v>
      </c>
      <c r="I17" s="219">
        <v>252364114</v>
      </c>
      <c r="J17" s="220">
        <f t="shared" si="1"/>
        <v>21778</v>
      </c>
      <c r="K17" s="45">
        <f t="shared" si="2"/>
        <v>0.1</v>
      </c>
      <c r="L17" s="46">
        <f t="shared" si="3"/>
        <v>0</v>
      </c>
      <c r="M17" s="47">
        <f t="shared" si="4"/>
        <v>0</v>
      </c>
    </row>
    <row r="18" spans="1:13" ht="40.5" customHeight="1" x14ac:dyDescent="0.15">
      <c r="A18" s="43">
        <v>13</v>
      </c>
      <c r="B18" s="2">
        <v>462195</v>
      </c>
      <c r="C18" s="23">
        <v>13</v>
      </c>
      <c r="D18" s="182" t="s">
        <v>74</v>
      </c>
      <c r="E18" s="221">
        <v>903815</v>
      </c>
      <c r="F18" s="222">
        <v>51367970</v>
      </c>
      <c r="G18" s="217">
        <f t="shared" si="0"/>
        <v>17595</v>
      </c>
      <c r="H18" s="218">
        <v>903032</v>
      </c>
      <c r="I18" s="219">
        <v>51319592</v>
      </c>
      <c r="J18" s="220">
        <f t="shared" si="1"/>
        <v>17596</v>
      </c>
      <c r="K18" s="45">
        <f t="shared" si="2"/>
        <v>0.1</v>
      </c>
      <c r="L18" s="46">
        <f t="shared" si="3"/>
        <v>0.1</v>
      </c>
      <c r="M18" s="47">
        <f t="shared" si="4"/>
        <v>0</v>
      </c>
    </row>
    <row r="19" spans="1:13" ht="40.5" customHeight="1" x14ac:dyDescent="0.15">
      <c r="A19" s="43">
        <v>14</v>
      </c>
      <c r="B19" s="2">
        <v>462209</v>
      </c>
      <c r="C19" s="23">
        <v>14</v>
      </c>
      <c r="D19" s="166" t="s">
        <v>75</v>
      </c>
      <c r="E19" s="221">
        <v>2393838</v>
      </c>
      <c r="F19" s="222">
        <v>145560116</v>
      </c>
      <c r="G19" s="217">
        <f t="shared" si="0"/>
        <v>16446</v>
      </c>
      <c r="H19" s="218">
        <v>2361134</v>
      </c>
      <c r="I19" s="219">
        <v>143016837</v>
      </c>
      <c r="J19" s="220">
        <f t="shared" si="1"/>
        <v>16509</v>
      </c>
      <c r="K19" s="45">
        <f t="shared" si="2"/>
        <v>1.4</v>
      </c>
      <c r="L19" s="46">
        <f t="shared" si="3"/>
        <v>1.8</v>
      </c>
      <c r="M19" s="47">
        <f t="shared" si="4"/>
        <v>-0.4</v>
      </c>
    </row>
    <row r="20" spans="1:13" ht="40.5" customHeight="1" x14ac:dyDescent="0.15">
      <c r="A20" s="43">
        <v>15</v>
      </c>
      <c r="B20" s="2">
        <v>462217</v>
      </c>
      <c r="C20" s="23">
        <v>15</v>
      </c>
      <c r="D20" s="182" t="s">
        <v>76</v>
      </c>
      <c r="E20" s="221">
        <v>1919473</v>
      </c>
      <c r="F20" s="222">
        <v>98810303</v>
      </c>
      <c r="G20" s="217">
        <f t="shared" si="0"/>
        <v>19426</v>
      </c>
      <c r="H20" s="218">
        <v>1921078</v>
      </c>
      <c r="I20" s="219">
        <v>98848345</v>
      </c>
      <c r="J20" s="220">
        <f t="shared" si="1"/>
        <v>19435</v>
      </c>
      <c r="K20" s="48">
        <f t="shared" si="2"/>
        <v>-0.1</v>
      </c>
      <c r="L20" s="49">
        <f t="shared" si="3"/>
        <v>0</v>
      </c>
      <c r="M20" s="47">
        <f t="shared" si="4"/>
        <v>0</v>
      </c>
    </row>
    <row r="21" spans="1:13" ht="40.5" customHeight="1" x14ac:dyDescent="0.15">
      <c r="A21" s="43">
        <v>16</v>
      </c>
      <c r="B21" s="2">
        <v>462225</v>
      </c>
      <c r="C21" s="23">
        <v>16</v>
      </c>
      <c r="D21" s="182" t="s">
        <v>31</v>
      </c>
      <c r="E21" s="221">
        <v>140106</v>
      </c>
      <c r="F21" s="222">
        <v>18273181</v>
      </c>
      <c r="G21" s="217">
        <f t="shared" si="0"/>
        <v>7667</v>
      </c>
      <c r="H21" s="218">
        <v>140778</v>
      </c>
      <c r="I21" s="219">
        <v>18357168</v>
      </c>
      <c r="J21" s="220">
        <f t="shared" si="1"/>
        <v>7669</v>
      </c>
      <c r="K21" s="48">
        <f t="shared" si="2"/>
        <v>-0.5</v>
      </c>
      <c r="L21" s="49">
        <f t="shared" si="3"/>
        <v>-0.5</v>
      </c>
      <c r="M21" s="47">
        <f t="shared" si="4"/>
        <v>0</v>
      </c>
    </row>
    <row r="22" spans="1:13" ht="40.5" customHeight="1" x14ac:dyDescent="0.15">
      <c r="A22" s="43">
        <v>17</v>
      </c>
      <c r="B22" s="2">
        <v>462233</v>
      </c>
      <c r="C22" s="23">
        <v>17</v>
      </c>
      <c r="D22" s="182" t="s">
        <v>77</v>
      </c>
      <c r="E22" s="221">
        <v>2968197</v>
      </c>
      <c r="F22" s="222">
        <v>135301800</v>
      </c>
      <c r="G22" s="217">
        <f t="shared" si="0"/>
        <v>21938</v>
      </c>
      <c r="H22" s="218">
        <v>2979979</v>
      </c>
      <c r="I22" s="219">
        <v>135789440</v>
      </c>
      <c r="J22" s="220">
        <f t="shared" si="1"/>
        <v>21946</v>
      </c>
      <c r="K22" s="48">
        <f t="shared" si="2"/>
        <v>-0.4</v>
      </c>
      <c r="L22" s="49">
        <f t="shared" si="3"/>
        <v>-0.4</v>
      </c>
      <c r="M22" s="47">
        <f t="shared" si="4"/>
        <v>0</v>
      </c>
    </row>
    <row r="23" spans="1:13" ht="40.5" customHeight="1" x14ac:dyDescent="0.15">
      <c r="A23" s="43">
        <v>18</v>
      </c>
      <c r="B23" s="2">
        <v>462241</v>
      </c>
      <c r="C23" s="23">
        <v>18</v>
      </c>
      <c r="D23" s="183" t="s">
        <v>78</v>
      </c>
      <c r="E23" s="223">
        <v>2480932</v>
      </c>
      <c r="F23" s="224">
        <v>108028815</v>
      </c>
      <c r="G23" s="225">
        <f t="shared" si="0"/>
        <v>22965</v>
      </c>
      <c r="H23" s="226">
        <v>2479448</v>
      </c>
      <c r="I23" s="227">
        <v>108041167</v>
      </c>
      <c r="J23" s="228">
        <f t="shared" si="1"/>
        <v>22949</v>
      </c>
      <c r="K23" s="48">
        <f t="shared" si="2"/>
        <v>0.1</v>
      </c>
      <c r="L23" s="49">
        <f t="shared" si="3"/>
        <v>0</v>
      </c>
      <c r="M23" s="47">
        <f t="shared" si="4"/>
        <v>0.1</v>
      </c>
    </row>
    <row r="24" spans="1:13" ht="40.5" customHeight="1" thickBot="1" x14ac:dyDescent="0.2">
      <c r="A24" s="43">
        <v>19</v>
      </c>
      <c r="B24" s="2">
        <v>462250</v>
      </c>
      <c r="C24" s="23">
        <v>19</v>
      </c>
      <c r="D24" s="184" t="s">
        <v>86</v>
      </c>
      <c r="E24" s="229">
        <v>2077233</v>
      </c>
      <c r="F24" s="230">
        <v>97221050</v>
      </c>
      <c r="G24" s="231">
        <f>IF(F24=0,$G$64,ROUND(E24*1000000/F24,0))</f>
        <v>21366</v>
      </c>
      <c r="H24" s="232">
        <v>2075795</v>
      </c>
      <c r="I24" s="233">
        <v>97158659</v>
      </c>
      <c r="J24" s="234">
        <f t="shared" si="1"/>
        <v>21365</v>
      </c>
      <c r="K24" s="57">
        <f t="shared" si="2"/>
        <v>0.1</v>
      </c>
      <c r="L24" s="58">
        <f t="shared" si="3"/>
        <v>0.1</v>
      </c>
      <c r="M24" s="50">
        <f t="shared" si="4"/>
        <v>0</v>
      </c>
    </row>
    <row r="25" spans="1:13" ht="40.5" customHeight="1" thickTop="1" x14ac:dyDescent="0.15">
      <c r="A25" s="43"/>
      <c r="B25" s="2"/>
      <c r="C25" s="23"/>
      <c r="D25" s="164" t="s">
        <v>50</v>
      </c>
      <c r="E25" s="215">
        <f>SUM(E6:E24)</f>
        <v>43855559</v>
      </c>
      <c r="F25" s="216">
        <f>SUM(F6:F24)</f>
        <v>2028068987</v>
      </c>
      <c r="G25" s="217">
        <f>IF(F25=0,$G$68,ROUND(E25*1000000/F25,0))</f>
        <v>21624</v>
      </c>
      <c r="H25" s="215">
        <f>SUM(H6:H24)</f>
        <v>43738614</v>
      </c>
      <c r="I25" s="216">
        <f>SUM(I6:I24)</f>
        <v>2020034985</v>
      </c>
      <c r="J25" s="220">
        <f>IF(I25=0,$J$68,ROUND(H25*1000000/I25,0))</f>
        <v>21652</v>
      </c>
      <c r="K25" s="59">
        <f t="shared" si="2"/>
        <v>0.3</v>
      </c>
      <c r="L25" s="60">
        <f t="shared" si="3"/>
        <v>0.4</v>
      </c>
      <c r="M25" s="61">
        <f t="shared" si="4"/>
        <v>-0.1</v>
      </c>
    </row>
    <row r="26" spans="1:13" ht="13.5" customHeight="1" thickBot="1" x14ac:dyDescent="0.2">
      <c r="A26" s="43"/>
      <c r="B26" s="2"/>
      <c r="C26" s="23"/>
      <c r="D26" s="164"/>
      <c r="E26" s="215"/>
      <c r="F26" s="216"/>
      <c r="G26" s="217"/>
      <c r="H26" s="215"/>
      <c r="I26" s="216"/>
      <c r="J26" s="220"/>
      <c r="K26" s="57"/>
      <c r="L26" s="58"/>
      <c r="M26" s="50"/>
    </row>
    <row r="27" spans="1:13" ht="40.5" customHeight="1" x14ac:dyDescent="0.15">
      <c r="A27" s="43">
        <v>20</v>
      </c>
      <c r="B27" s="2">
        <v>463035</v>
      </c>
      <c r="C27" s="23">
        <v>20</v>
      </c>
      <c r="D27" s="185" t="s">
        <v>7</v>
      </c>
      <c r="E27" s="235">
        <v>8300</v>
      </c>
      <c r="F27" s="236">
        <v>1536347</v>
      </c>
      <c r="G27" s="237">
        <f t="shared" ref="G27:G50" si="5">IF(F27=0,$G$64,ROUND(E27*1000000/F27,0))</f>
        <v>5402</v>
      </c>
      <c r="H27" s="238">
        <v>12638</v>
      </c>
      <c r="I27" s="239">
        <v>2617904</v>
      </c>
      <c r="J27" s="240">
        <f t="shared" ref="J27:J50" si="6">IF(I27=0,$J$64,ROUND(H27*1000000/I27,0))</f>
        <v>4828</v>
      </c>
      <c r="K27" s="62">
        <f t="shared" si="2"/>
        <v>-34.299999999999997</v>
      </c>
      <c r="L27" s="63">
        <f t="shared" si="3"/>
        <v>-41.3</v>
      </c>
      <c r="M27" s="64">
        <f t="shared" si="4"/>
        <v>11.9</v>
      </c>
    </row>
    <row r="28" spans="1:13" ht="40.5" customHeight="1" x14ac:dyDescent="0.15">
      <c r="A28" s="43">
        <v>21</v>
      </c>
      <c r="B28" s="2">
        <v>463043</v>
      </c>
      <c r="C28" s="23">
        <v>21</v>
      </c>
      <c r="D28" s="182" t="s">
        <v>8</v>
      </c>
      <c r="E28" s="221">
        <v>4776</v>
      </c>
      <c r="F28" s="222">
        <v>820321</v>
      </c>
      <c r="G28" s="217">
        <f t="shared" si="5"/>
        <v>5822</v>
      </c>
      <c r="H28" s="218">
        <v>4592</v>
      </c>
      <c r="I28" s="219">
        <v>789794</v>
      </c>
      <c r="J28" s="220">
        <f t="shared" si="6"/>
        <v>5814</v>
      </c>
      <c r="K28" s="48">
        <f t="shared" si="2"/>
        <v>4</v>
      </c>
      <c r="L28" s="49">
        <f t="shared" si="3"/>
        <v>3.9</v>
      </c>
      <c r="M28" s="47">
        <f t="shared" si="4"/>
        <v>0.1</v>
      </c>
    </row>
    <row r="29" spans="1:13" ht="40.5" customHeight="1" x14ac:dyDescent="0.15">
      <c r="A29" s="43">
        <v>22</v>
      </c>
      <c r="B29" s="2">
        <v>463922</v>
      </c>
      <c r="C29" s="23">
        <v>22</v>
      </c>
      <c r="D29" s="182" t="s">
        <v>26</v>
      </c>
      <c r="E29" s="221">
        <v>2426860</v>
      </c>
      <c r="F29" s="222">
        <v>101115414</v>
      </c>
      <c r="G29" s="217">
        <f t="shared" si="5"/>
        <v>24001</v>
      </c>
      <c r="H29" s="218">
        <v>2439602</v>
      </c>
      <c r="I29" s="219">
        <v>101701413</v>
      </c>
      <c r="J29" s="220">
        <f t="shared" si="6"/>
        <v>23988</v>
      </c>
      <c r="K29" s="48">
        <f t="shared" si="2"/>
        <v>-0.5</v>
      </c>
      <c r="L29" s="49">
        <f t="shared" si="3"/>
        <v>-0.6</v>
      </c>
      <c r="M29" s="47">
        <f t="shared" si="4"/>
        <v>0.1</v>
      </c>
    </row>
    <row r="30" spans="1:13" ht="40.5" customHeight="1" x14ac:dyDescent="0.15">
      <c r="A30" s="43">
        <v>23</v>
      </c>
      <c r="B30" s="2">
        <v>464040</v>
      </c>
      <c r="C30" s="23">
        <v>23</v>
      </c>
      <c r="D30" s="182" t="s">
        <v>9</v>
      </c>
      <c r="E30" s="221">
        <v>586662</v>
      </c>
      <c r="F30" s="222">
        <v>53740820</v>
      </c>
      <c r="G30" s="217">
        <f t="shared" si="5"/>
        <v>10917</v>
      </c>
      <c r="H30" s="218">
        <v>589108</v>
      </c>
      <c r="I30" s="219">
        <v>53915094</v>
      </c>
      <c r="J30" s="220">
        <f t="shared" si="6"/>
        <v>10927</v>
      </c>
      <c r="K30" s="48">
        <f t="shared" si="2"/>
        <v>-0.4</v>
      </c>
      <c r="L30" s="49">
        <f t="shared" si="3"/>
        <v>-0.3</v>
      </c>
      <c r="M30" s="47">
        <f t="shared" si="4"/>
        <v>-0.1</v>
      </c>
    </row>
    <row r="31" spans="1:13" ht="40.5" customHeight="1" x14ac:dyDescent="0.15">
      <c r="A31" s="43">
        <v>24</v>
      </c>
      <c r="B31" s="2">
        <v>464520</v>
      </c>
      <c r="C31" s="23">
        <v>24</v>
      </c>
      <c r="D31" s="182" t="s">
        <v>27</v>
      </c>
      <c r="E31" s="221">
        <v>1076087</v>
      </c>
      <c r="F31" s="222">
        <v>50951727</v>
      </c>
      <c r="G31" s="217">
        <f t="shared" si="5"/>
        <v>21120</v>
      </c>
      <c r="H31" s="218">
        <v>1073106</v>
      </c>
      <c r="I31" s="219">
        <v>50806965</v>
      </c>
      <c r="J31" s="220">
        <f t="shared" si="6"/>
        <v>21121</v>
      </c>
      <c r="K31" s="48">
        <f t="shared" si="2"/>
        <v>0.3</v>
      </c>
      <c r="L31" s="49">
        <f t="shared" si="3"/>
        <v>0.3</v>
      </c>
      <c r="M31" s="47">
        <f t="shared" si="4"/>
        <v>0</v>
      </c>
    </row>
    <row r="32" spans="1:13" ht="40.5" customHeight="1" x14ac:dyDescent="0.15">
      <c r="A32" s="43">
        <v>25</v>
      </c>
      <c r="B32" s="2">
        <v>464686</v>
      </c>
      <c r="C32" s="23">
        <v>25</v>
      </c>
      <c r="D32" s="182" t="s">
        <v>10</v>
      </c>
      <c r="E32" s="221">
        <v>639318</v>
      </c>
      <c r="F32" s="222">
        <v>28631465</v>
      </c>
      <c r="G32" s="217">
        <f t="shared" si="5"/>
        <v>22329</v>
      </c>
      <c r="H32" s="218">
        <v>638602</v>
      </c>
      <c r="I32" s="219">
        <v>28605628</v>
      </c>
      <c r="J32" s="220">
        <f t="shared" si="6"/>
        <v>22324</v>
      </c>
      <c r="K32" s="48">
        <f t="shared" si="2"/>
        <v>0.1</v>
      </c>
      <c r="L32" s="49">
        <f t="shared" si="3"/>
        <v>0.1</v>
      </c>
      <c r="M32" s="47">
        <f t="shared" si="4"/>
        <v>0</v>
      </c>
    </row>
    <row r="33" spans="1:13" ht="40.5" customHeight="1" x14ac:dyDescent="0.15">
      <c r="A33" s="43">
        <v>26</v>
      </c>
      <c r="B33" s="2">
        <v>464821</v>
      </c>
      <c r="C33" s="23">
        <v>26</v>
      </c>
      <c r="D33" s="182" t="s">
        <v>11</v>
      </c>
      <c r="E33" s="221">
        <v>51918</v>
      </c>
      <c r="F33" s="222">
        <v>1528335</v>
      </c>
      <c r="G33" s="217">
        <f t="shared" si="5"/>
        <v>33970</v>
      </c>
      <c r="H33" s="218">
        <v>53312</v>
      </c>
      <c r="I33" s="219">
        <v>1564141</v>
      </c>
      <c r="J33" s="220">
        <f t="shared" si="6"/>
        <v>34084</v>
      </c>
      <c r="K33" s="48">
        <f t="shared" si="2"/>
        <v>-2.6</v>
      </c>
      <c r="L33" s="49">
        <f t="shared" si="3"/>
        <v>-2.2999999999999998</v>
      </c>
      <c r="M33" s="47">
        <f t="shared" si="4"/>
        <v>-0.3</v>
      </c>
    </row>
    <row r="34" spans="1:13" ht="40.5" customHeight="1" x14ac:dyDescent="0.15">
      <c r="A34" s="43">
        <v>27</v>
      </c>
      <c r="B34" s="2">
        <v>464902</v>
      </c>
      <c r="C34" s="23">
        <v>27</v>
      </c>
      <c r="D34" s="182" t="s">
        <v>28</v>
      </c>
      <c r="E34" s="221">
        <v>1365766</v>
      </c>
      <c r="F34" s="222">
        <v>55793372</v>
      </c>
      <c r="G34" s="217">
        <f t="shared" si="5"/>
        <v>24479</v>
      </c>
      <c r="H34" s="218">
        <v>1355594</v>
      </c>
      <c r="I34" s="219">
        <v>55265764</v>
      </c>
      <c r="J34" s="220">
        <f t="shared" si="6"/>
        <v>24529</v>
      </c>
      <c r="K34" s="48">
        <f t="shared" si="2"/>
        <v>0.8</v>
      </c>
      <c r="L34" s="49">
        <f t="shared" si="3"/>
        <v>1</v>
      </c>
      <c r="M34" s="47">
        <f t="shared" si="4"/>
        <v>-0.2</v>
      </c>
    </row>
    <row r="35" spans="1:13" ht="40.5" customHeight="1" x14ac:dyDescent="0.15">
      <c r="A35" s="43">
        <v>28</v>
      </c>
      <c r="B35" s="2">
        <v>464911</v>
      </c>
      <c r="C35" s="23">
        <v>28</v>
      </c>
      <c r="D35" s="182" t="s">
        <v>29</v>
      </c>
      <c r="E35" s="221">
        <v>798924</v>
      </c>
      <c r="F35" s="222">
        <v>39085902</v>
      </c>
      <c r="G35" s="217">
        <f t="shared" si="5"/>
        <v>20440</v>
      </c>
      <c r="H35" s="218">
        <v>764160</v>
      </c>
      <c r="I35" s="219">
        <v>37376242</v>
      </c>
      <c r="J35" s="220">
        <f t="shared" si="6"/>
        <v>20445</v>
      </c>
      <c r="K35" s="48">
        <f t="shared" si="2"/>
        <v>4.5</v>
      </c>
      <c r="L35" s="49">
        <f t="shared" si="3"/>
        <v>4.5999999999999996</v>
      </c>
      <c r="M35" s="47">
        <f t="shared" si="4"/>
        <v>0</v>
      </c>
    </row>
    <row r="36" spans="1:13" ht="40.5" customHeight="1" x14ac:dyDescent="0.15">
      <c r="A36" s="43">
        <v>29</v>
      </c>
      <c r="B36" s="2">
        <v>464929</v>
      </c>
      <c r="C36" s="23">
        <v>29</v>
      </c>
      <c r="D36" s="182" t="s">
        <v>30</v>
      </c>
      <c r="E36" s="221">
        <v>1069769</v>
      </c>
      <c r="F36" s="222">
        <v>40652093</v>
      </c>
      <c r="G36" s="217">
        <f t="shared" si="5"/>
        <v>26315</v>
      </c>
      <c r="H36" s="218">
        <v>1044178</v>
      </c>
      <c r="I36" s="219">
        <v>39745140</v>
      </c>
      <c r="J36" s="220">
        <f t="shared" si="6"/>
        <v>26272</v>
      </c>
      <c r="K36" s="48">
        <f t="shared" si="2"/>
        <v>2.5</v>
      </c>
      <c r="L36" s="49">
        <f t="shared" si="3"/>
        <v>2.2999999999999998</v>
      </c>
      <c r="M36" s="47">
        <f t="shared" si="4"/>
        <v>0.2</v>
      </c>
    </row>
    <row r="37" spans="1:13" ht="40.5" customHeight="1" x14ac:dyDescent="0.15">
      <c r="A37" s="43">
        <v>30</v>
      </c>
      <c r="B37" s="2">
        <v>465011</v>
      </c>
      <c r="C37" s="23">
        <v>30</v>
      </c>
      <c r="D37" s="182" t="s">
        <v>12</v>
      </c>
      <c r="E37" s="221">
        <v>326751</v>
      </c>
      <c r="F37" s="222">
        <v>44945635</v>
      </c>
      <c r="G37" s="217">
        <f t="shared" si="5"/>
        <v>7270</v>
      </c>
      <c r="H37" s="218">
        <v>320561</v>
      </c>
      <c r="I37" s="219">
        <v>43915799</v>
      </c>
      <c r="J37" s="220">
        <f t="shared" si="6"/>
        <v>7299</v>
      </c>
      <c r="K37" s="48">
        <f t="shared" si="2"/>
        <v>1.9</v>
      </c>
      <c r="L37" s="49">
        <f t="shared" si="3"/>
        <v>2.2999999999999998</v>
      </c>
      <c r="M37" s="47">
        <f t="shared" si="4"/>
        <v>-0.4</v>
      </c>
    </row>
    <row r="38" spans="1:13" ht="40.5" customHeight="1" x14ac:dyDescent="0.15">
      <c r="A38" s="43">
        <v>31</v>
      </c>
      <c r="B38" s="2">
        <v>465020</v>
      </c>
      <c r="C38" s="23">
        <v>31</v>
      </c>
      <c r="D38" s="182" t="s">
        <v>13</v>
      </c>
      <c r="E38" s="221">
        <v>350654</v>
      </c>
      <c r="F38" s="222">
        <v>32802971</v>
      </c>
      <c r="G38" s="217">
        <f t="shared" si="5"/>
        <v>10690</v>
      </c>
      <c r="H38" s="218">
        <v>347413</v>
      </c>
      <c r="I38" s="219">
        <v>32346045</v>
      </c>
      <c r="J38" s="220">
        <f t="shared" si="6"/>
        <v>10741</v>
      </c>
      <c r="K38" s="48">
        <f t="shared" si="2"/>
        <v>0.9</v>
      </c>
      <c r="L38" s="49">
        <f t="shared" si="3"/>
        <v>1.4</v>
      </c>
      <c r="M38" s="47">
        <f t="shared" si="4"/>
        <v>-0.5</v>
      </c>
    </row>
    <row r="39" spans="1:13" ht="40.5" customHeight="1" x14ac:dyDescent="0.15">
      <c r="A39" s="43">
        <v>32</v>
      </c>
      <c r="B39" s="2">
        <v>465054</v>
      </c>
      <c r="C39" s="23">
        <v>32</v>
      </c>
      <c r="D39" s="182" t="s">
        <v>32</v>
      </c>
      <c r="E39" s="221">
        <v>819496</v>
      </c>
      <c r="F39" s="222">
        <v>54808507</v>
      </c>
      <c r="G39" s="217">
        <f t="shared" si="5"/>
        <v>14952</v>
      </c>
      <c r="H39" s="218">
        <v>806703</v>
      </c>
      <c r="I39" s="219">
        <v>54011456</v>
      </c>
      <c r="J39" s="220">
        <f t="shared" si="6"/>
        <v>14936</v>
      </c>
      <c r="K39" s="48">
        <f t="shared" si="2"/>
        <v>1.6</v>
      </c>
      <c r="L39" s="49">
        <f t="shared" si="3"/>
        <v>1.5</v>
      </c>
      <c r="M39" s="47">
        <f t="shared" si="4"/>
        <v>0.1</v>
      </c>
    </row>
    <row r="40" spans="1:13" ht="40.5" customHeight="1" x14ac:dyDescent="0.15">
      <c r="A40" s="43">
        <v>33</v>
      </c>
      <c r="B40" s="2">
        <v>465232</v>
      </c>
      <c r="C40" s="23">
        <v>33</v>
      </c>
      <c r="D40" s="182" t="s">
        <v>14</v>
      </c>
      <c r="E40" s="221">
        <v>28263</v>
      </c>
      <c r="F40" s="222">
        <v>3873872</v>
      </c>
      <c r="G40" s="217">
        <f t="shared" si="5"/>
        <v>7296</v>
      </c>
      <c r="H40" s="218">
        <v>26734</v>
      </c>
      <c r="I40" s="219">
        <v>3663331</v>
      </c>
      <c r="J40" s="220">
        <f t="shared" si="6"/>
        <v>7298</v>
      </c>
      <c r="K40" s="48">
        <f t="shared" si="2"/>
        <v>5.7</v>
      </c>
      <c r="L40" s="49">
        <f t="shared" si="3"/>
        <v>5.7</v>
      </c>
      <c r="M40" s="47">
        <f t="shared" si="4"/>
        <v>0</v>
      </c>
    </row>
    <row r="41" spans="1:13" ht="40.5" customHeight="1" x14ac:dyDescent="0.15">
      <c r="A41" s="43">
        <v>34</v>
      </c>
      <c r="B41" s="2">
        <v>465241</v>
      </c>
      <c r="C41" s="23">
        <v>34</v>
      </c>
      <c r="D41" s="182" t="s">
        <v>15</v>
      </c>
      <c r="E41" s="221">
        <v>47793</v>
      </c>
      <c r="F41" s="222">
        <v>8123911</v>
      </c>
      <c r="G41" s="217">
        <f t="shared" si="5"/>
        <v>5883</v>
      </c>
      <c r="H41" s="221">
        <v>46649</v>
      </c>
      <c r="I41" s="222">
        <v>7892870</v>
      </c>
      <c r="J41" s="220">
        <f t="shared" si="6"/>
        <v>5910</v>
      </c>
      <c r="K41" s="45">
        <f t="shared" si="2"/>
        <v>2.5</v>
      </c>
      <c r="L41" s="46">
        <f t="shared" si="3"/>
        <v>2.9</v>
      </c>
      <c r="M41" s="47">
        <f t="shared" si="4"/>
        <v>-0.5</v>
      </c>
    </row>
    <row r="42" spans="1:13" ht="40.5" customHeight="1" x14ac:dyDescent="0.15">
      <c r="A42" s="43">
        <v>35</v>
      </c>
      <c r="B42" s="2">
        <v>465259</v>
      </c>
      <c r="C42" s="23">
        <v>35</v>
      </c>
      <c r="D42" s="182" t="s">
        <v>16</v>
      </c>
      <c r="E42" s="221">
        <v>78946</v>
      </c>
      <c r="F42" s="222">
        <v>9412628</v>
      </c>
      <c r="G42" s="217">
        <f t="shared" si="5"/>
        <v>8387</v>
      </c>
      <c r="H42" s="218">
        <v>75912</v>
      </c>
      <c r="I42" s="219">
        <v>9043778</v>
      </c>
      <c r="J42" s="220">
        <f t="shared" si="6"/>
        <v>8394</v>
      </c>
      <c r="K42" s="45">
        <f t="shared" si="2"/>
        <v>4</v>
      </c>
      <c r="L42" s="46">
        <f t="shared" si="3"/>
        <v>4.0999999999999996</v>
      </c>
      <c r="M42" s="47">
        <f t="shared" si="4"/>
        <v>-0.1</v>
      </c>
    </row>
    <row r="43" spans="1:13" ht="40.5" customHeight="1" x14ac:dyDescent="0.15">
      <c r="A43" s="43">
        <v>36</v>
      </c>
      <c r="B43" s="2">
        <v>465275</v>
      </c>
      <c r="C43" s="23">
        <v>36</v>
      </c>
      <c r="D43" s="182" t="s">
        <v>17</v>
      </c>
      <c r="E43" s="221">
        <v>47664</v>
      </c>
      <c r="F43" s="222">
        <v>5427522</v>
      </c>
      <c r="G43" s="217">
        <f t="shared" si="5"/>
        <v>8782</v>
      </c>
      <c r="H43" s="218">
        <v>47171</v>
      </c>
      <c r="I43" s="219">
        <v>5351101</v>
      </c>
      <c r="J43" s="220">
        <f t="shared" si="6"/>
        <v>8815</v>
      </c>
      <c r="K43" s="45">
        <f t="shared" si="2"/>
        <v>1</v>
      </c>
      <c r="L43" s="46">
        <f t="shared" si="3"/>
        <v>1.4</v>
      </c>
      <c r="M43" s="47">
        <f t="shared" si="4"/>
        <v>-0.4</v>
      </c>
    </row>
    <row r="44" spans="1:13" ht="40.5" customHeight="1" x14ac:dyDescent="0.15">
      <c r="A44" s="43">
        <v>37</v>
      </c>
      <c r="B44" s="2">
        <v>465291</v>
      </c>
      <c r="C44" s="23">
        <v>37</v>
      </c>
      <c r="D44" s="182" t="s">
        <v>18</v>
      </c>
      <c r="E44" s="221">
        <v>0</v>
      </c>
      <c r="F44" s="222">
        <v>0</v>
      </c>
      <c r="G44" s="217">
        <f t="shared" si="5"/>
        <v>0</v>
      </c>
      <c r="H44" s="218">
        <v>0</v>
      </c>
      <c r="I44" s="219">
        <v>0</v>
      </c>
      <c r="J44" s="220">
        <f t="shared" si="6"/>
        <v>0</v>
      </c>
      <c r="K44" s="65" t="str">
        <f t="shared" si="2"/>
        <v>-</v>
      </c>
      <c r="L44" s="66" t="str">
        <f t="shared" si="3"/>
        <v>-</v>
      </c>
      <c r="M44" s="67" t="str">
        <f t="shared" si="4"/>
        <v>-</v>
      </c>
    </row>
    <row r="45" spans="1:13" ht="40.5" customHeight="1" x14ac:dyDescent="0.15">
      <c r="A45" s="43">
        <v>38</v>
      </c>
      <c r="B45" s="2">
        <v>465305</v>
      </c>
      <c r="C45" s="23">
        <v>38</v>
      </c>
      <c r="D45" s="182" t="s">
        <v>19</v>
      </c>
      <c r="E45" s="221">
        <v>21976</v>
      </c>
      <c r="F45" s="222">
        <v>3342332</v>
      </c>
      <c r="G45" s="217">
        <f t="shared" si="5"/>
        <v>6575</v>
      </c>
      <c r="H45" s="218">
        <v>22476</v>
      </c>
      <c r="I45" s="219">
        <v>3418184</v>
      </c>
      <c r="J45" s="220">
        <f t="shared" si="6"/>
        <v>6575</v>
      </c>
      <c r="K45" s="45">
        <f t="shared" si="2"/>
        <v>-2.2000000000000002</v>
      </c>
      <c r="L45" s="46">
        <f t="shared" si="3"/>
        <v>-2.2000000000000002</v>
      </c>
      <c r="M45" s="47">
        <f t="shared" si="4"/>
        <v>0</v>
      </c>
    </row>
    <row r="46" spans="1:13" ht="40.5" customHeight="1" x14ac:dyDescent="0.15">
      <c r="A46" s="43">
        <v>39</v>
      </c>
      <c r="B46" s="2">
        <v>465313</v>
      </c>
      <c r="C46" s="23">
        <v>39</v>
      </c>
      <c r="D46" s="182" t="s">
        <v>20</v>
      </c>
      <c r="E46" s="221">
        <v>8057</v>
      </c>
      <c r="F46" s="222">
        <v>1693310</v>
      </c>
      <c r="G46" s="217">
        <f t="shared" si="5"/>
        <v>4758</v>
      </c>
      <c r="H46" s="218">
        <v>8142</v>
      </c>
      <c r="I46" s="219">
        <v>1706711</v>
      </c>
      <c r="J46" s="220">
        <f t="shared" si="6"/>
        <v>4771</v>
      </c>
      <c r="K46" s="45">
        <f t="shared" si="2"/>
        <v>-1</v>
      </c>
      <c r="L46" s="46">
        <f t="shared" si="3"/>
        <v>-0.8</v>
      </c>
      <c r="M46" s="47">
        <f t="shared" si="4"/>
        <v>-0.3</v>
      </c>
    </row>
    <row r="47" spans="1:13" ht="40.5" customHeight="1" x14ac:dyDescent="0.15">
      <c r="A47" s="43">
        <v>40</v>
      </c>
      <c r="B47" s="2">
        <v>465321</v>
      </c>
      <c r="C47" s="23">
        <v>40</v>
      </c>
      <c r="D47" s="182" t="s">
        <v>21</v>
      </c>
      <c r="E47" s="221">
        <v>11003</v>
      </c>
      <c r="F47" s="222">
        <v>1849808</v>
      </c>
      <c r="G47" s="217">
        <f t="shared" si="5"/>
        <v>5948</v>
      </c>
      <c r="H47" s="218">
        <v>10994</v>
      </c>
      <c r="I47" s="219">
        <v>1848441</v>
      </c>
      <c r="J47" s="220">
        <f t="shared" si="6"/>
        <v>5948</v>
      </c>
      <c r="K47" s="65">
        <f t="shared" si="2"/>
        <v>0.1</v>
      </c>
      <c r="L47" s="66">
        <f t="shared" si="3"/>
        <v>0.1</v>
      </c>
      <c r="M47" s="67">
        <f t="shared" si="4"/>
        <v>0</v>
      </c>
    </row>
    <row r="48" spans="1:13" ht="40.5" customHeight="1" x14ac:dyDescent="0.15">
      <c r="A48" s="43">
        <v>41</v>
      </c>
      <c r="B48" s="2">
        <v>465330</v>
      </c>
      <c r="C48" s="23">
        <v>41</v>
      </c>
      <c r="D48" s="182" t="s">
        <v>22</v>
      </c>
      <c r="E48" s="221">
        <v>5979</v>
      </c>
      <c r="F48" s="222">
        <v>1090780</v>
      </c>
      <c r="G48" s="217">
        <f t="shared" si="5"/>
        <v>5481</v>
      </c>
      <c r="H48" s="218">
        <v>6020</v>
      </c>
      <c r="I48" s="219">
        <v>1102802</v>
      </c>
      <c r="J48" s="220">
        <f t="shared" si="6"/>
        <v>5459</v>
      </c>
      <c r="K48" s="45">
        <f t="shared" si="2"/>
        <v>-0.7</v>
      </c>
      <c r="L48" s="46">
        <f t="shared" si="3"/>
        <v>-1.1000000000000001</v>
      </c>
      <c r="M48" s="47">
        <f t="shared" si="4"/>
        <v>0.4</v>
      </c>
    </row>
    <row r="49" spans="1:13" ht="40.5" customHeight="1" x14ac:dyDescent="0.15">
      <c r="A49" s="43">
        <v>42</v>
      </c>
      <c r="B49" s="2">
        <v>465348</v>
      </c>
      <c r="C49" s="23">
        <v>42</v>
      </c>
      <c r="D49" s="182" t="s">
        <v>23</v>
      </c>
      <c r="E49" s="221">
        <v>34358</v>
      </c>
      <c r="F49" s="222">
        <v>6137413</v>
      </c>
      <c r="G49" s="217">
        <f t="shared" si="5"/>
        <v>5598</v>
      </c>
      <c r="H49" s="218">
        <v>23116</v>
      </c>
      <c r="I49" s="219">
        <v>4129179</v>
      </c>
      <c r="J49" s="220">
        <f t="shared" si="6"/>
        <v>5598</v>
      </c>
      <c r="K49" s="65">
        <f t="shared" si="2"/>
        <v>48.6</v>
      </c>
      <c r="L49" s="66">
        <f t="shared" si="3"/>
        <v>48.6</v>
      </c>
      <c r="M49" s="67">
        <f t="shared" si="4"/>
        <v>0</v>
      </c>
    </row>
    <row r="50" spans="1:13" ht="40.5" customHeight="1" thickBot="1" x14ac:dyDescent="0.2">
      <c r="A50" s="43">
        <v>43</v>
      </c>
      <c r="B50" s="3">
        <v>465356</v>
      </c>
      <c r="C50" s="24">
        <v>43</v>
      </c>
      <c r="D50" s="184" t="s">
        <v>24</v>
      </c>
      <c r="E50" s="229">
        <v>0</v>
      </c>
      <c r="F50" s="230">
        <v>0</v>
      </c>
      <c r="G50" s="231">
        <f t="shared" si="5"/>
        <v>0</v>
      </c>
      <c r="H50" s="232">
        <v>0</v>
      </c>
      <c r="I50" s="233">
        <v>0</v>
      </c>
      <c r="J50" s="234">
        <f t="shared" si="6"/>
        <v>0</v>
      </c>
      <c r="K50" s="68" t="str">
        <f t="shared" si="2"/>
        <v>-</v>
      </c>
      <c r="L50" s="69" t="str">
        <f t="shared" si="3"/>
        <v>-</v>
      </c>
      <c r="M50" s="70" t="str">
        <f t="shared" si="4"/>
        <v>-</v>
      </c>
    </row>
    <row r="51" spans="1:13" ht="40.5" customHeight="1" thickTop="1" thickBot="1" x14ac:dyDescent="0.2">
      <c r="B51" s="22"/>
      <c r="C51" s="25"/>
      <c r="D51" s="186" t="s">
        <v>51</v>
      </c>
      <c r="E51" s="241">
        <f>SUM(E27:E50)</f>
        <v>9809320</v>
      </c>
      <c r="F51" s="242">
        <f>SUM(F27:F50)</f>
        <v>547364485</v>
      </c>
      <c r="G51" s="243">
        <f>IF(F51=0,$G$62,ROUND(E51*1000000/F51,0))</f>
        <v>17921</v>
      </c>
      <c r="H51" s="241">
        <f>SUM(H27:H50)</f>
        <v>9716783</v>
      </c>
      <c r="I51" s="242">
        <f>SUM(I27:I50)</f>
        <v>540817782</v>
      </c>
      <c r="J51" s="244">
        <f>IF(I51=0,$J$62,ROUND(H51*1000000/I51,0))</f>
        <v>17967</v>
      </c>
      <c r="K51" s="51">
        <f t="shared" si="2"/>
        <v>1</v>
      </c>
      <c r="L51" s="52">
        <f t="shared" si="3"/>
        <v>1.2</v>
      </c>
      <c r="M51" s="53">
        <f t="shared" si="4"/>
        <v>-0.3</v>
      </c>
    </row>
    <row r="52" spans="1:13" ht="14.25" customHeight="1" thickTop="1" thickBot="1" x14ac:dyDescent="0.2">
      <c r="B52" s="22"/>
      <c r="C52" s="25"/>
      <c r="D52" s="171"/>
      <c r="E52" s="245"/>
      <c r="F52" s="246"/>
      <c r="G52" s="247"/>
      <c r="H52" s="245"/>
      <c r="I52" s="246"/>
      <c r="J52" s="248"/>
      <c r="K52" s="51"/>
      <c r="L52" s="52"/>
      <c r="M52" s="53"/>
    </row>
    <row r="53" spans="1:13" ht="40.5" customHeight="1" thickTop="1" thickBot="1" x14ac:dyDescent="0.2">
      <c r="B53" s="4"/>
      <c r="C53" s="26"/>
      <c r="D53" s="172" t="s">
        <v>52</v>
      </c>
      <c r="E53" s="249">
        <f>E25+E51</f>
        <v>53664879</v>
      </c>
      <c r="F53" s="250">
        <f>F25+F51</f>
        <v>2575433472</v>
      </c>
      <c r="G53" s="251">
        <f>IF(F53=0,$G$62,ROUND(E53*1000000/F53,0))</f>
        <v>20837</v>
      </c>
      <c r="H53" s="249">
        <f>H25+H51</f>
        <v>53455397</v>
      </c>
      <c r="I53" s="252">
        <f>I25+I51</f>
        <v>2560852767</v>
      </c>
      <c r="J53" s="253">
        <f>IF(I53=0,$J$62,ROUND(H53*1000000/I53,0))</f>
        <v>20874</v>
      </c>
      <c r="K53" s="54">
        <f>IF(H53=0,"-",ROUND((E53/H53-1)*100,1))</f>
        <v>0.4</v>
      </c>
      <c r="L53" s="55">
        <f>IF(H53=0,"-",ROUND((F53/I53-1)*100,1))</f>
        <v>0.6</v>
      </c>
      <c r="M53" s="56">
        <f>IF(H53=0,"-",ROUND((G53/J53-1)*100,1))</f>
        <v>-0.2</v>
      </c>
    </row>
    <row r="54" spans="1:13" ht="14.25" x14ac:dyDescent="0.15">
      <c r="D54" s="29"/>
      <c r="E54" s="11"/>
      <c r="F54" s="11"/>
      <c r="G54" s="11"/>
      <c r="H54" s="11"/>
      <c r="I54" s="11"/>
      <c r="J54" s="11"/>
      <c r="K54" s="11"/>
      <c r="L54" s="11"/>
      <c r="M54" s="11"/>
    </row>
    <row r="55" spans="1:13" ht="14.25" x14ac:dyDescent="0.15">
      <c r="E55" s="11"/>
      <c r="F55" s="11"/>
      <c r="G55" s="11"/>
      <c r="H55" s="11"/>
      <c r="I55" s="11"/>
      <c r="J55" s="11"/>
      <c r="K55" s="11"/>
      <c r="L55" s="11"/>
      <c r="M55" s="11"/>
    </row>
    <row r="56" spans="1:13" ht="14.25" x14ac:dyDescent="0.15">
      <c r="E56" s="11"/>
      <c r="F56" s="11"/>
      <c r="G56" s="11"/>
      <c r="H56" s="11"/>
      <c r="I56" s="11"/>
      <c r="J56" s="11"/>
      <c r="K56" s="11"/>
      <c r="L56" s="11"/>
      <c r="M56" s="11"/>
    </row>
    <row r="57" spans="1:13" ht="14.25" x14ac:dyDescent="0.15">
      <c r="E57" s="11"/>
      <c r="F57" s="11"/>
      <c r="G57" s="11"/>
      <c r="H57" s="11"/>
      <c r="I57" s="11"/>
      <c r="J57" s="11"/>
      <c r="K57" s="11"/>
      <c r="L57" s="11"/>
      <c r="M57" s="11"/>
    </row>
    <row r="58" spans="1:13" ht="14.25" x14ac:dyDescent="0.15">
      <c r="E58" s="11"/>
      <c r="F58" s="11"/>
      <c r="G58" s="11"/>
      <c r="H58" s="11"/>
      <c r="I58" s="11"/>
      <c r="J58" s="11"/>
      <c r="K58" s="11"/>
      <c r="L58" s="11"/>
      <c r="M58" s="11"/>
    </row>
    <row r="59" spans="1:13" ht="14.25" x14ac:dyDescent="0.15">
      <c r="E59" s="11"/>
      <c r="F59" s="11"/>
      <c r="G59" s="11"/>
      <c r="H59" s="11"/>
      <c r="I59" s="11"/>
      <c r="J59" s="11"/>
      <c r="K59" s="11"/>
      <c r="L59" s="11"/>
      <c r="M59" s="11"/>
    </row>
    <row r="60" spans="1:13" ht="14.25" x14ac:dyDescent="0.15">
      <c r="E60" s="11"/>
      <c r="F60" s="11"/>
      <c r="G60" s="11"/>
      <c r="H60" s="11"/>
      <c r="I60" s="11"/>
      <c r="J60" s="11"/>
      <c r="K60" s="11"/>
      <c r="L60" s="11"/>
      <c r="M60" s="11"/>
    </row>
    <row r="61" spans="1:13" ht="14.25" x14ac:dyDescent="0.15">
      <c r="E61" s="11"/>
      <c r="F61" s="11"/>
      <c r="G61" s="11"/>
      <c r="H61" s="11"/>
      <c r="I61" s="11"/>
      <c r="J61" s="11"/>
      <c r="K61" s="11"/>
      <c r="L61" s="11"/>
      <c r="M61" s="11"/>
    </row>
    <row r="62" spans="1:13" ht="14.25" x14ac:dyDescent="0.15">
      <c r="E62" s="11"/>
      <c r="F62" s="11"/>
      <c r="G62" s="11"/>
      <c r="H62" s="11"/>
      <c r="I62" s="11"/>
      <c r="J62" s="11"/>
      <c r="K62" s="11"/>
      <c r="L62" s="11"/>
      <c r="M62" s="11"/>
    </row>
    <row r="63" spans="1:13" ht="14.25" x14ac:dyDescent="0.15">
      <c r="E63" s="11"/>
      <c r="F63" s="11"/>
      <c r="G63" s="11"/>
      <c r="H63" s="11"/>
      <c r="I63" s="11"/>
      <c r="J63" s="11"/>
      <c r="K63" s="11"/>
      <c r="L63" s="11"/>
      <c r="M63" s="11"/>
    </row>
  </sheetData>
  <sheetProtection insertColumns="0" insertRows="0" deleteColumns="0" deleteRows="0"/>
  <mergeCells count="4">
    <mergeCell ref="D4:D5"/>
    <mergeCell ref="E4:G4"/>
    <mergeCell ref="H4:J4"/>
    <mergeCell ref="K4:M4"/>
  </mergeCells>
  <phoneticPr fontId="2"/>
  <printOptions horizontalCentered="1" verticalCentered="1"/>
  <pageMargins left="0.25" right="0.25" top="0.75" bottom="0.75" header="0.3" footer="0.3"/>
  <pageSetup paperSize="9" scale="4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提示平均</vt:lpstr>
      <vt:lpstr>宅地</vt:lpstr>
      <vt:lpstr>田</vt:lpstr>
      <vt:lpstr>畑</vt:lpstr>
      <vt:lpstr>山林</vt:lpstr>
      <vt:lpstr>山林!Print_Area</vt:lpstr>
      <vt:lpstr>宅地!Print_Area</vt:lpstr>
      <vt:lpstr>提示平均!Print_Area</vt:lpstr>
      <vt:lpstr>田!Print_Area</vt:lpstr>
      <vt:lpstr>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2024-01-25T03:01:22Z</cp:lastPrinted>
  <dcterms:created xsi:type="dcterms:W3CDTF">2008-01-15T05:56:28Z</dcterms:created>
  <dcterms:modified xsi:type="dcterms:W3CDTF">2024-03-19T04:21:17Z</dcterms:modified>
</cp:coreProperties>
</file>