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在籍状況令和5年4月1日" sheetId="6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64" l="1"/>
  <c r="V4" i="64" l="1"/>
  <c r="Z34" i="64"/>
  <c r="W10" i="64"/>
  <c r="W9" i="64"/>
  <c r="W8" i="64"/>
  <c r="W7" i="64"/>
  <c r="W6" i="64"/>
  <c r="V10" i="64"/>
  <c r="V9" i="64"/>
  <c r="V8" i="64"/>
  <c r="V7" i="64"/>
  <c r="V6" i="64"/>
  <c r="W5" i="64"/>
  <c r="V5" i="64"/>
  <c r="U11" i="64"/>
  <c r="T11" i="64"/>
  <c r="T12" i="64" l="1"/>
  <c r="T13" i="64" s="1"/>
  <c r="AB33" i="64" l="1"/>
  <c r="Z33" i="64"/>
  <c r="AC36" i="64" l="1"/>
  <c r="AC37" i="64"/>
  <c r="AC35" i="64"/>
  <c r="AC34" i="64"/>
  <c r="AB36" i="64"/>
  <c r="AB37" i="64"/>
  <c r="AB35" i="64"/>
  <c r="AB34" i="64"/>
  <c r="AA39" i="64"/>
  <c r="AA40" i="64"/>
  <c r="AA38" i="64"/>
  <c r="AA36" i="64"/>
  <c r="AA35" i="64"/>
  <c r="AA34" i="64"/>
  <c r="Z40" i="64"/>
  <c r="Z39" i="64"/>
  <c r="Z38" i="64"/>
  <c r="Z35" i="64"/>
  <c r="Z36" i="64"/>
  <c r="Y41" i="64"/>
  <c r="X41" i="64"/>
  <c r="W41" i="64"/>
  <c r="V41" i="64"/>
  <c r="V42" i="64" l="1"/>
  <c r="V43" i="64" s="1"/>
  <c r="X42" i="64"/>
  <c r="X43" i="64" s="1"/>
  <c r="O51" i="64" l="1"/>
  <c r="N51" i="64"/>
  <c r="N47" i="64" l="1"/>
  <c r="O52" i="64"/>
  <c r="O53" i="64"/>
  <c r="N52" i="64"/>
  <c r="N53" i="64"/>
  <c r="N48" i="64"/>
  <c r="O48" i="64"/>
  <c r="N49" i="64"/>
  <c r="O49" i="64"/>
  <c r="N50" i="64"/>
  <c r="O50" i="64"/>
  <c r="L54" i="64"/>
  <c r="M54" i="64"/>
  <c r="O54" i="64" l="1"/>
  <c r="L55" i="64"/>
  <c r="L56" i="64" s="1"/>
  <c r="N54" i="64"/>
  <c r="N55" i="64" l="1"/>
  <c r="N56" i="64" s="1"/>
  <c r="D11" i="64" l="1"/>
  <c r="I11" i="64" l="1"/>
  <c r="K54" i="64" l="1"/>
  <c r="J54" i="64"/>
  <c r="I54" i="64"/>
  <c r="H54" i="64"/>
  <c r="G54" i="64"/>
  <c r="F54" i="64"/>
  <c r="E54" i="64"/>
  <c r="D54" i="64"/>
  <c r="C54" i="64"/>
  <c r="B54" i="64"/>
  <c r="U41" i="64"/>
  <c r="T41" i="64"/>
  <c r="R41" i="64"/>
  <c r="Q41" i="64"/>
  <c r="P41" i="64"/>
  <c r="O41" i="64"/>
  <c r="N41" i="64"/>
  <c r="M41" i="64"/>
  <c r="L41" i="64"/>
  <c r="K41" i="64"/>
  <c r="J41" i="64"/>
  <c r="I41" i="64"/>
  <c r="H41" i="64"/>
  <c r="G41" i="64"/>
  <c r="F41" i="64"/>
  <c r="E41" i="64"/>
  <c r="D41" i="64"/>
  <c r="C41" i="64"/>
  <c r="B41" i="64"/>
  <c r="Y26" i="64"/>
  <c r="X26" i="64"/>
  <c r="W26" i="64"/>
  <c r="V26" i="64"/>
  <c r="U26" i="64"/>
  <c r="T26" i="64"/>
  <c r="S26" i="64"/>
  <c r="R26" i="64"/>
  <c r="Q26" i="64"/>
  <c r="P26" i="64"/>
  <c r="O26" i="64"/>
  <c r="N26" i="64"/>
  <c r="M26" i="64"/>
  <c r="L26" i="64"/>
  <c r="K26" i="64"/>
  <c r="J26" i="64"/>
  <c r="I26" i="64"/>
  <c r="H26" i="64"/>
  <c r="G26" i="64"/>
  <c r="F26" i="64"/>
  <c r="E26" i="64"/>
  <c r="D26" i="64"/>
  <c r="C26" i="64"/>
  <c r="B26" i="64"/>
  <c r="S11" i="64"/>
  <c r="R11" i="64"/>
  <c r="Q11" i="64"/>
  <c r="P11" i="64"/>
  <c r="O11" i="64"/>
  <c r="N11" i="64"/>
  <c r="M11" i="64"/>
  <c r="L11" i="64"/>
  <c r="K11" i="64"/>
  <c r="J11" i="64"/>
  <c r="H11" i="64"/>
  <c r="H12" i="64" s="1"/>
  <c r="H13" i="64" s="1"/>
  <c r="G11" i="64"/>
  <c r="F11" i="64"/>
  <c r="E11" i="64"/>
  <c r="D12" i="64" s="1"/>
  <c r="D13" i="64" s="1"/>
  <c r="C11" i="64"/>
  <c r="B11" i="64"/>
  <c r="V11" i="64" l="1"/>
  <c r="W11" i="64"/>
  <c r="H55" i="64"/>
  <c r="H56" i="64" s="1"/>
  <c r="V27" i="64"/>
  <c r="V28" i="64" s="1"/>
  <c r="B55" i="64"/>
  <c r="B56" i="64" s="1"/>
  <c r="T42" i="64"/>
  <c r="T43" i="64" s="1"/>
  <c r="R42" i="64"/>
  <c r="R43" i="64" s="1"/>
  <c r="J42" i="64"/>
  <c r="J43" i="64" s="1"/>
  <c r="B42" i="64"/>
  <c r="B43" i="64" s="1"/>
  <c r="J12" i="64"/>
  <c r="J13" i="64" s="1"/>
  <c r="D27" i="64"/>
  <c r="D28" i="64" s="1"/>
  <c r="X27" i="64"/>
  <c r="X28" i="64" s="1"/>
  <c r="D55" i="64"/>
  <c r="D56" i="64" s="1"/>
  <c r="L12" i="64"/>
  <c r="L13" i="64" s="1"/>
  <c r="P12" i="64"/>
  <c r="P13" i="64" s="1"/>
  <c r="D42" i="64"/>
  <c r="D43" i="64" s="1"/>
  <c r="H42" i="64"/>
  <c r="H43" i="64" s="1"/>
  <c r="J55" i="64"/>
  <c r="J56" i="64" s="1"/>
  <c r="F55" i="64"/>
  <c r="F56" i="64" s="1"/>
  <c r="L42" i="64"/>
  <c r="L43" i="64" s="1"/>
  <c r="P42" i="64"/>
  <c r="P43" i="64" s="1"/>
  <c r="P27" i="64"/>
  <c r="P28" i="64" s="1"/>
  <c r="L27" i="64"/>
  <c r="L28" i="64" s="1"/>
  <c r="AC41" i="64"/>
  <c r="R12" i="64"/>
  <c r="R13" i="64" s="1"/>
  <c r="N12" i="64"/>
  <c r="N13" i="64" s="1"/>
  <c r="F12" i="64"/>
  <c r="F13" i="64" s="1"/>
  <c r="T27" i="64"/>
  <c r="T28" i="64" s="1"/>
  <c r="H27" i="64"/>
  <c r="H28" i="64" s="1"/>
  <c r="AB41" i="64"/>
  <c r="N42" i="64"/>
  <c r="N43" i="64" s="1"/>
  <c r="F42" i="64"/>
  <c r="F43" i="64" s="1"/>
  <c r="Z41" i="64"/>
  <c r="R27" i="64"/>
  <c r="R28" i="64" s="1"/>
  <c r="N27" i="64"/>
  <c r="N28" i="64" s="1"/>
  <c r="J27" i="64"/>
  <c r="J28" i="64" s="1"/>
  <c r="AA41" i="64"/>
  <c r="F27" i="64"/>
  <c r="F28" i="64" s="1"/>
  <c r="B27" i="64"/>
  <c r="B28" i="64" s="1"/>
  <c r="B12" i="64"/>
  <c r="B13" i="64" s="1"/>
  <c r="V12" i="64" l="1"/>
  <c r="V13" i="64" s="1"/>
  <c r="AB42" i="64"/>
  <c r="AB43" i="64" s="1"/>
  <c r="Z42" i="64"/>
  <c r="Z43" i="64" s="1"/>
</calcChain>
</file>

<file path=xl/sharedStrings.xml><?xml version="1.0" encoding="utf-8"?>
<sst xmlns="http://schemas.openxmlformats.org/spreadsheetml/2006/main" count="103" uniqueCount="45">
  <si>
    <t>保育所</t>
    <rPh sb="0" eb="2">
      <t>ホイク</t>
    </rPh>
    <rPh sb="2" eb="3">
      <t>ショ</t>
    </rPh>
    <phoneticPr fontId="1"/>
  </si>
  <si>
    <t>定員</t>
    <rPh sb="0" eb="2">
      <t>テイイン</t>
    </rPh>
    <phoneticPr fontId="1"/>
  </si>
  <si>
    <t>5歳クラス</t>
    <rPh sb="1" eb="2">
      <t>サイ</t>
    </rPh>
    <phoneticPr fontId="1"/>
  </si>
  <si>
    <t>4歳クラス</t>
    <rPh sb="1" eb="2">
      <t>サイ</t>
    </rPh>
    <phoneticPr fontId="1"/>
  </si>
  <si>
    <t>3歳クラス</t>
    <rPh sb="1" eb="2">
      <t>サイ</t>
    </rPh>
    <phoneticPr fontId="1"/>
  </si>
  <si>
    <t>2歳クラス</t>
    <rPh sb="1" eb="2">
      <t>サイ</t>
    </rPh>
    <phoneticPr fontId="1"/>
  </si>
  <si>
    <t>1歳クラス</t>
    <rPh sb="1" eb="2">
      <t>サイ</t>
    </rPh>
    <phoneticPr fontId="1"/>
  </si>
  <si>
    <t>0歳クラス</t>
    <rPh sb="1" eb="2">
      <t>サイ</t>
    </rPh>
    <phoneticPr fontId="1"/>
  </si>
  <si>
    <t>合計</t>
    <rPh sb="0" eb="2">
      <t>ゴウケイ</t>
    </rPh>
    <phoneticPr fontId="1"/>
  </si>
  <si>
    <t>入所率</t>
    <rPh sb="0" eb="2">
      <t>ニュウショ</t>
    </rPh>
    <rPh sb="2" eb="3">
      <t>リツ</t>
    </rPh>
    <phoneticPr fontId="1"/>
  </si>
  <si>
    <t>三田</t>
    <rPh sb="0" eb="2">
      <t>サンダ</t>
    </rPh>
    <phoneticPr fontId="1"/>
  </si>
  <si>
    <t>光の子</t>
    <rPh sb="0" eb="1">
      <t>ヒカリ</t>
    </rPh>
    <rPh sb="2" eb="3">
      <t>コ</t>
    </rPh>
    <phoneticPr fontId="1"/>
  </si>
  <si>
    <t>若草</t>
    <rPh sb="0" eb="2">
      <t>ワカクサ</t>
    </rPh>
    <phoneticPr fontId="1"/>
  </si>
  <si>
    <t>認定こども園</t>
    <rPh sb="0" eb="2">
      <t>ニンテイ</t>
    </rPh>
    <rPh sb="5" eb="6">
      <t>エン</t>
    </rPh>
    <phoneticPr fontId="1"/>
  </si>
  <si>
    <t>満3歳クラス</t>
    <rPh sb="0" eb="1">
      <t>マン</t>
    </rPh>
    <rPh sb="2" eb="3">
      <t>サイ</t>
    </rPh>
    <phoneticPr fontId="1"/>
  </si>
  <si>
    <t>北摂第一</t>
    <rPh sb="0" eb="2">
      <t>ホクセツ</t>
    </rPh>
    <rPh sb="2" eb="4">
      <t>ダイイチ</t>
    </rPh>
    <phoneticPr fontId="1"/>
  </si>
  <si>
    <t>2・3号</t>
    <rPh sb="3" eb="4">
      <t>ゴウ</t>
    </rPh>
    <phoneticPr fontId="1"/>
  </si>
  <si>
    <t>1号</t>
    <rPh sb="1" eb="2">
      <t>ゴウ</t>
    </rPh>
    <phoneticPr fontId="1"/>
  </si>
  <si>
    <t>つつじが丘</t>
    <rPh sb="4" eb="5">
      <t>オカ</t>
    </rPh>
    <phoneticPr fontId="1"/>
  </si>
  <si>
    <t>けやき台</t>
    <rPh sb="3" eb="4">
      <t>ダイ</t>
    </rPh>
    <phoneticPr fontId="1"/>
  </si>
  <si>
    <t>北摂中央</t>
    <rPh sb="0" eb="2">
      <t>ホクセツ</t>
    </rPh>
    <rPh sb="2" eb="4">
      <t>チュウオウ</t>
    </rPh>
    <phoneticPr fontId="1"/>
  </si>
  <si>
    <t>北摂学園</t>
    <rPh sb="0" eb="2">
      <t>ホクセツ</t>
    </rPh>
    <rPh sb="2" eb="4">
      <t>ガクエン</t>
    </rPh>
    <phoneticPr fontId="1"/>
  </si>
  <si>
    <t>小計</t>
    <rPh sb="0" eb="2">
      <t>ショウケイ</t>
    </rPh>
    <phoneticPr fontId="1"/>
  </si>
  <si>
    <t>小規模保育</t>
    <rPh sb="0" eb="3">
      <t>ショウキボ</t>
    </rPh>
    <rPh sb="3" eb="5">
      <t>ホイク</t>
    </rPh>
    <phoneticPr fontId="1"/>
  </si>
  <si>
    <t>虹の子</t>
    <rPh sb="0" eb="1">
      <t>ニジ</t>
    </rPh>
    <rPh sb="2" eb="3">
      <t>コ</t>
    </rPh>
    <phoneticPr fontId="1"/>
  </si>
  <si>
    <t>ぽるとこども園</t>
    <rPh sb="6" eb="7">
      <t>エン</t>
    </rPh>
    <phoneticPr fontId="1"/>
  </si>
  <si>
    <t>こばと</t>
    <phoneticPr fontId="1"/>
  </si>
  <si>
    <t>あいの</t>
    <phoneticPr fontId="1"/>
  </si>
  <si>
    <t>ナースリー</t>
    <phoneticPr fontId="1"/>
  </si>
  <si>
    <t>キッズポート</t>
    <phoneticPr fontId="1"/>
  </si>
  <si>
    <t>よこやま</t>
    <phoneticPr fontId="1"/>
  </si>
  <si>
    <t>さんだのもり</t>
    <phoneticPr fontId="1"/>
  </si>
  <si>
    <t>やよい</t>
    <phoneticPr fontId="1"/>
  </si>
  <si>
    <t>あさひ</t>
    <phoneticPr fontId="1"/>
  </si>
  <si>
    <t>さち</t>
    <phoneticPr fontId="1"/>
  </si>
  <si>
    <t>ふじ</t>
    <phoneticPr fontId="1"/>
  </si>
  <si>
    <t>ゆうかり</t>
    <phoneticPr fontId="1"/>
  </si>
  <si>
    <t>こぐま</t>
    <phoneticPr fontId="1"/>
  </si>
  <si>
    <t>やよいキッズ</t>
    <phoneticPr fontId="1"/>
  </si>
  <si>
    <t>ミルクたんぽぽ</t>
    <phoneticPr fontId="1"/>
  </si>
  <si>
    <t>けやきキッズガーデン</t>
    <phoneticPr fontId="1"/>
  </si>
  <si>
    <t>コスモチャイルド</t>
    <phoneticPr fontId="1"/>
  </si>
  <si>
    <t>親和</t>
    <rPh sb="0" eb="2">
      <t>シンワ</t>
    </rPh>
    <phoneticPr fontId="1"/>
  </si>
  <si>
    <t>ほしのさと</t>
    <phoneticPr fontId="1"/>
  </si>
  <si>
    <t>在籍状況（令和5年4月1日時点）※受託を含む</t>
    <rPh sb="0" eb="2">
      <t>ザイセキ</t>
    </rPh>
    <rPh sb="2" eb="4">
      <t>ジョウキョウ</t>
    </rPh>
    <rPh sb="5" eb="7">
      <t>レイワ</t>
    </rPh>
    <rPh sb="8" eb="9">
      <t>ネン</t>
    </rPh>
    <rPh sb="9" eb="10">
      <t>ヘイネン</t>
    </rPh>
    <rPh sb="10" eb="11">
      <t>ガツ</t>
    </rPh>
    <rPh sb="12" eb="13">
      <t>ニチ</t>
    </rPh>
    <rPh sb="13" eb="15">
      <t>ジテン</t>
    </rPh>
    <rPh sb="17" eb="19">
      <t>ジュタク</t>
    </rPh>
    <rPh sb="20" eb="2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</si>
</sst>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/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auto="1"/>
      </diagonal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mediumDashed">
        <color indexed="64"/>
      </right>
      <top/>
      <bottom style="thin">
        <color indexed="64"/>
      </bottom>
      <diagonal style="thin">
        <color auto="1"/>
      </diagonal>
    </border>
    <border diagonalUp="1">
      <left/>
      <right style="mediumDashed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medium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auto="1"/>
      </diagonal>
    </border>
    <border diagonalUp="1"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double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Dashed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auto="1"/>
      </diagonal>
    </border>
    <border>
      <left style="mediumDashed">
        <color indexed="64"/>
      </left>
      <right style="thin">
        <color indexed="64"/>
      </right>
      <top/>
      <bottom/>
      <diagonal/>
    </border>
    <border diagonalUp="1">
      <left style="medium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Fill="1"/>
    <xf numFmtId="0" fontId="0" fillId="0" borderId="53" xfId="0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23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9" fontId="0" fillId="0" borderId="50" xfId="0" applyNumberFormat="1" applyBorder="1" applyAlignment="1">
      <alignment horizontal="center"/>
    </xf>
    <xf numFmtId="9" fontId="0" fillId="0" borderId="64" xfId="0" applyNumberFormat="1" applyBorder="1" applyAlignment="1">
      <alignment horizontal="center"/>
    </xf>
    <xf numFmtId="9" fontId="0" fillId="0" borderId="36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51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0" fillId="0" borderId="23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4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11" xfId="0" applyFill="1" applyBorder="1" applyAlignment="1">
      <alignment horizontal="center" shrinkToFit="1"/>
    </xf>
    <xf numFmtId="0" fontId="0" fillId="0" borderId="19" xfId="0" applyFill="1" applyBorder="1" applyAlignment="1">
      <alignment horizont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tabSelected="1" zoomScaleNormal="100" workbookViewId="0"/>
  </sheetViews>
  <sheetFormatPr defaultRowHeight="13.5" x14ac:dyDescent="0.15"/>
  <cols>
    <col min="1" max="1" width="11.25" customWidth="1"/>
    <col min="2" max="2" width="7.125" customWidth="1"/>
    <col min="3" max="3" width="5.25" customWidth="1"/>
    <col min="4" max="4" width="7.125" customWidth="1"/>
    <col min="5" max="5" width="5.25" customWidth="1"/>
    <col min="6" max="6" width="7.125" customWidth="1"/>
    <col min="7" max="7" width="5.25" customWidth="1"/>
    <col min="8" max="8" width="7.125" customWidth="1"/>
    <col min="9" max="9" width="5.25" customWidth="1"/>
    <col min="10" max="10" width="7.125" customWidth="1"/>
    <col min="11" max="11" width="5.25" customWidth="1"/>
    <col min="12" max="12" width="7.125" customWidth="1"/>
    <col min="13" max="13" width="5.25" customWidth="1"/>
    <col min="14" max="14" width="7.125" customWidth="1"/>
    <col min="15" max="15" width="5.25" customWidth="1"/>
    <col min="16" max="16" width="7.125" customWidth="1"/>
    <col min="17" max="17" width="5.25" customWidth="1"/>
    <col min="18" max="18" width="7.125" customWidth="1"/>
    <col min="19" max="19" width="5.25" customWidth="1"/>
    <col min="20" max="20" width="7.125" customWidth="1"/>
    <col min="21" max="21" width="5.25" customWidth="1"/>
    <col min="22" max="22" width="7.125" customWidth="1"/>
    <col min="23" max="23" width="5.25" customWidth="1"/>
    <col min="24" max="24" width="7.125" customWidth="1"/>
    <col min="25" max="25" width="5.25" customWidth="1"/>
    <col min="26" max="39" width="8" customWidth="1"/>
  </cols>
  <sheetData>
    <row r="1" spans="1:25" ht="17.25" customHeight="1" x14ac:dyDescent="0.15">
      <c r="A1" s="25" t="s">
        <v>44</v>
      </c>
      <c r="B1" s="25"/>
      <c r="C1" s="25"/>
      <c r="D1" s="25"/>
      <c r="E1" s="25"/>
      <c r="F1" s="25"/>
      <c r="G1" s="25"/>
      <c r="H1" s="25"/>
      <c r="I1" s="25"/>
    </row>
    <row r="2" spans="1:25" ht="18.75" customHeight="1" x14ac:dyDescent="0.15">
      <c r="A2" s="1" t="s">
        <v>0</v>
      </c>
    </row>
    <row r="3" spans="1:25" x14ac:dyDescent="0.15">
      <c r="A3" s="5"/>
      <c r="B3" s="94" t="s">
        <v>10</v>
      </c>
      <c r="C3" s="103"/>
      <c r="D3" s="94" t="s">
        <v>26</v>
      </c>
      <c r="E3" s="103"/>
      <c r="F3" s="94" t="s">
        <v>11</v>
      </c>
      <c r="G3" s="103"/>
      <c r="H3" s="94" t="s">
        <v>27</v>
      </c>
      <c r="I3" s="103"/>
      <c r="J3" s="94" t="s">
        <v>28</v>
      </c>
      <c r="K3" s="103"/>
      <c r="L3" s="94" t="s">
        <v>29</v>
      </c>
      <c r="M3" s="103"/>
      <c r="N3" s="94" t="s">
        <v>30</v>
      </c>
      <c r="O3" s="103"/>
      <c r="P3" s="94" t="s">
        <v>31</v>
      </c>
      <c r="Q3" s="103"/>
      <c r="R3" s="104" t="s">
        <v>24</v>
      </c>
      <c r="S3" s="104"/>
      <c r="T3" s="94" t="s">
        <v>43</v>
      </c>
      <c r="U3" s="103"/>
      <c r="V3" s="94" t="s">
        <v>8</v>
      </c>
      <c r="W3" s="95"/>
    </row>
    <row r="4" spans="1:25" ht="14.25" thickBot="1" x14ac:dyDescent="0.2">
      <c r="A4" s="3" t="s">
        <v>1</v>
      </c>
      <c r="B4" s="81">
        <v>120</v>
      </c>
      <c r="C4" s="91"/>
      <c r="D4" s="81">
        <v>60</v>
      </c>
      <c r="E4" s="91"/>
      <c r="F4" s="81">
        <v>120</v>
      </c>
      <c r="G4" s="91"/>
      <c r="H4" s="81">
        <v>110</v>
      </c>
      <c r="I4" s="91"/>
      <c r="J4" s="81">
        <v>45</v>
      </c>
      <c r="K4" s="91"/>
      <c r="L4" s="81">
        <v>70</v>
      </c>
      <c r="M4" s="91"/>
      <c r="N4" s="81">
        <v>70</v>
      </c>
      <c r="O4" s="91"/>
      <c r="P4" s="81">
        <v>60</v>
      </c>
      <c r="Q4" s="91"/>
      <c r="R4" s="99">
        <v>90</v>
      </c>
      <c r="S4" s="99"/>
      <c r="T4" s="81">
        <v>120</v>
      </c>
      <c r="U4" s="91"/>
      <c r="V4" s="81">
        <f>SUM(B4:U4)</f>
        <v>865</v>
      </c>
      <c r="W4" s="82"/>
    </row>
    <row r="5" spans="1:25" ht="14.25" thickTop="1" x14ac:dyDescent="0.15">
      <c r="A5" s="4" t="s">
        <v>2</v>
      </c>
      <c r="B5" s="34">
        <v>23</v>
      </c>
      <c r="C5" s="35">
        <v>0</v>
      </c>
      <c r="D5" s="34">
        <v>14</v>
      </c>
      <c r="E5" s="35">
        <v>0</v>
      </c>
      <c r="F5" s="34">
        <v>26</v>
      </c>
      <c r="G5" s="35">
        <v>0</v>
      </c>
      <c r="H5" s="34">
        <v>21</v>
      </c>
      <c r="I5" s="35">
        <v>0</v>
      </c>
      <c r="J5" s="69"/>
      <c r="K5" s="70"/>
      <c r="L5" s="34">
        <v>15</v>
      </c>
      <c r="M5" s="35">
        <v>0</v>
      </c>
      <c r="N5" s="34">
        <v>16</v>
      </c>
      <c r="O5" s="35">
        <v>0</v>
      </c>
      <c r="P5" s="71">
        <v>13</v>
      </c>
      <c r="Q5" s="35">
        <v>1</v>
      </c>
      <c r="R5" s="40">
        <v>17</v>
      </c>
      <c r="S5" s="41">
        <v>0</v>
      </c>
      <c r="T5" s="71">
        <v>5</v>
      </c>
      <c r="U5" s="35">
        <v>0</v>
      </c>
      <c r="V5" s="27">
        <f t="shared" ref="V5:W11" si="0">B5+D5+F5+H5+J5+L5+N5+P5+R5+T5</f>
        <v>150</v>
      </c>
      <c r="W5" s="27">
        <f t="shared" si="0"/>
        <v>1</v>
      </c>
    </row>
    <row r="6" spans="1:25" x14ac:dyDescent="0.15">
      <c r="A6" s="5" t="s">
        <v>3</v>
      </c>
      <c r="B6" s="36">
        <v>17</v>
      </c>
      <c r="C6" s="37">
        <v>0</v>
      </c>
      <c r="D6" s="36">
        <v>15</v>
      </c>
      <c r="E6" s="37">
        <v>0</v>
      </c>
      <c r="F6" s="36">
        <v>25</v>
      </c>
      <c r="G6" s="37">
        <v>1</v>
      </c>
      <c r="H6" s="36">
        <v>23</v>
      </c>
      <c r="I6" s="37">
        <v>0</v>
      </c>
      <c r="J6" s="68"/>
      <c r="K6" s="72"/>
      <c r="L6" s="36">
        <v>16</v>
      </c>
      <c r="M6" s="37">
        <v>2</v>
      </c>
      <c r="N6" s="36">
        <v>13</v>
      </c>
      <c r="O6" s="37">
        <v>3</v>
      </c>
      <c r="P6" s="71">
        <v>14</v>
      </c>
      <c r="Q6" s="35">
        <v>0</v>
      </c>
      <c r="R6" s="40">
        <v>17</v>
      </c>
      <c r="S6" s="41">
        <v>0</v>
      </c>
      <c r="T6" s="71">
        <v>16</v>
      </c>
      <c r="U6" s="35">
        <v>0</v>
      </c>
      <c r="V6" s="27">
        <f t="shared" si="0"/>
        <v>156</v>
      </c>
      <c r="W6" s="27">
        <f t="shared" si="0"/>
        <v>6</v>
      </c>
    </row>
    <row r="7" spans="1:25" x14ac:dyDescent="0.15">
      <c r="A7" s="5" t="s">
        <v>4</v>
      </c>
      <c r="B7" s="36">
        <v>21</v>
      </c>
      <c r="C7" s="37">
        <v>1</v>
      </c>
      <c r="D7" s="36">
        <v>13</v>
      </c>
      <c r="E7" s="37">
        <v>1</v>
      </c>
      <c r="F7" s="36">
        <v>25</v>
      </c>
      <c r="G7" s="37">
        <v>0</v>
      </c>
      <c r="H7" s="36">
        <v>20</v>
      </c>
      <c r="I7" s="37">
        <v>0</v>
      </c>
      <c r="J7" s="68"/>
      <c r="K7" s="72"/>
      <c r="L7" s="36">
        <v>14</v>
      </c>
      <c r="M7" s="37">
        <v>1</v>
      </c>
      <c r="N7" s="36">
        <v>17</v>
      </c>
      <c r="O7" s="37">
        <v>0</v>
      </c>
      <c r="P7" s="71">
        <v>14</v>
      </c>
      <c r="Q7" s="35">
        <v>0</v>
      </c>
      <c r="R7" s="40">
        <v>17</v>
      </c>
      <c r="S7" s="41">
        <v>0</v>
      </c>
      <c r="T7" s="71">
        <v>25</v>
      </c>
      <c r="U7" s="35">
        <v>0</v>
      </c>
      <c r="V7" s="27">
        <f t="shared" si="0"/>
        <v>166</v>
      </c>
      <c r="W7" s="27">
        <f t="shared" si="0"/>
        <v>3</v>
      </c>
    </row>
    <row r="8" spans="1:25" x14ac:dyDescent="0.15">
      <c r="A8" s="5" t="s">
        <v>5</v>
      </c>
      <c r="B8" s="36">
        <v>14</v>
      </c>
      <c r="C8" s="37">
        <v>1</v>
      </c>
      <c r="D8" s="36">
        <v>12</v>
      </c>
      <c r="E8" s="37">
        <v>0</v>
      </c>
      <c r="F8" s="36">
        <v>17</v>
      </c>
      <c r="G8" s="37">
        <v>2</v>
      </c>
      <c r="H8" s="36">
        <v>18</v>
      </c>
      <c r="I8" s="37">
        <v>2</v>
      </c>
      <c r="J8" s="36">
        <v>17</v>
      </c>
      <c r="K8" s="37">
        <v>0</v>
      </c>
      <c r="L8" s="36">
        <v>10</v>
      </c>
      <c r="M8" s="37">
        <v>2</v>
      </c>
      <c r="N8" s="36">
        <v>13</v>
      </c>
      <c r="O8" s="37">
        <v>0</v>
      </c>
      <c r="P8" s="71">
        <v>11</v>
      </c>
      <c r="Q8" s="35">
        <v>1</v>
      </c>
      <c r="R8" s="40">
        <v>16</v>
      </c>
      <c r="S8" s="41">
        <v>0</v>
      </c>
      <c r="T8" s="71">
        <v>20</v>
      </c>
      <c r="U8" s="35">
        <v>0</v>
      </c>
      <c r="V8" s="27">
        <f t="shared" si="0"/>
        <v>148</v>
      </c>
      <c r="W8" s="27">
        <f t="shared" si="0"/>
        <v>8</v>
      </c>
    </row>
    <row r="9" spans="1:25" x14ac:dyDescent="0.15">
      <c r="A9" s="5" t="s">
        <v>6</v>
      </c>
      <c r="B9" s="36">
        <v>10</v>
      </c>
      <c r="C9" s="37">
        <v>0</v>
      </c>
      <c r="D9" s="36">
        <v>9</v>
      </c>
      <c r="E9" s="37">
        <v>0</v>
      </c>
      <c r="F9" s="36">
        <v>15</v>
      </c>
      <c r="G9" s="37">
        <v>1</v>
      </c>
      <c r="H9" s="36">
        <v>18</v>
      </c>
      <c r="I9" s="37">
        <v>0</v>
      </c>
      <c r="J9" s="36">
        <v>16</v>
      </c>
      <c r="K9" s="37">
        <v>2</v>
      </c>
      <c r="L9" s="36">
        <v>13</v>
      </c>
      <c r="M9" s="37">
        <v>0</v>
      </c>
      <c r="N9" s="36">
        <v>11</v>
      </c>
      <c r="O9" s="37">
        <v>1</v>
      </c>
      <c r="P9" s="71">
        <v>10</v>
      </c>
      <c r="Q9" s="35">
        <v>0</v>
      </c>
      <c r="R9" s="40">
        <v>15</v>
      </c>
      <c r="S9" s="41">
        <v>0</v>
      </c>
      <c r="T9" s="71">
        <v>18</v>
      </c>
      <c r="U9" s="35">
        <v>0</v>
      </c>
      <c r="V9" s="27">
        <f t="shared" si="0"/>
        <v>135</v>
      </c>
      <c r="W9" s="27">
        <f t="shared" si="0"/>
        <v>4</v>
      </c>
    </row>
    <row r="10" spans="1:25" ht="14.25" thickBot="1" x14ac:dyDescent="0.2">
      <c r="A10" s="3" t="s">
        <v>7</v>
      </c>
      <c r="B10" s="38">
        <v>3</v>
      </c>
      <c r="C10" s="39">
        <v>0</v>
      </c>
      <c r="D10" s="38">
        <v>0</v>
      </c>
      <c r="E10" s="39">
        <v>0</v>
      </c>
      <c r="F10" s="38">
        <v>5</v>
      </c>
      <c r="G10" s="39">
        <v>0</v>
      </c>
      <c r="H10" s="38">
        <v>2</v>
      </c>
      <c r="I10" s="39">
        <v>0</v>
      </c>
      <c r="J10" s="38">
        <v>1</v>
      </c>
      <c r="K10" s="39">
        <v>0</v>
      </c>
      <c r="L10" s="38">
        <v>1</v>
      </c>
      <c r="M10" s="39">
        <v>0</v>
      </c>
      <c r="N10" s="38">
        <v>3</v>
      </c>
      <c r="O10" s="39">
        <v>0</v>
      </c>
      <c r="P10" s="38">
        <v>4</v>
      </c>
      <c r="Q10" s="73">
        <v>0</v>
      </c>
      <c r="R10" s="53">
        <v>7</v>
      </c>
      <c r="S10" s="74">
        <v>0</v>
      </c>
      <c r="T10" s="38">
        <v>9</v>
      </c>
      <c r="U10" s="73">
        <v>0</v>
      </c>
      <c r="V10" s="30">
        <f t="shared" si="0"/>
        <v>35</v>
      </c>
      <c r="W10" s="30">
        <f t="shared" si="0"/>
        <v>0</v>
      </c>
    </row>
    <row r="11" spans="1:25" ht="15" thickTop="1" thickBot="1" x14ac:dyDescent="0.2">
      <c r="A11" s="17" t="s">
        <v>22</v>
      </c>
      <c r="B11" s="18">
        <f>SUM(B5:B10)</f>
        <v>88</v>
      </c>
      <c r="C11" s="19">
        <f>SUM(C5:C10)</f>
        <v>2</v>
      </c>
      <c r="D11" s="18">
        <f>SUM(D5:D10)</f>
        <v>63</v>
      </c>
      <c r="E11" s="19">
        <f>SUM(E5:E10)</f>
        <v>1</v>
      </c>
      <c r="F11" s="18">
        <f t="shared" ref="F11:S11" si="1">SUM(F5:F10)</f>
        <v>113</v>
      </c>
      <c r="G11" s="19">
        <f t="shared" si="1"/>
        <v>4</v>
      </c>
      <c r="H11" s="18">
        <f t="shared" si="1"/>
        <v>102</v>
      </c>
      <c r="I11" s="19">
        <f t="shared" si="1"/>
        <v>2</v>
      </c>
      <c r="J11" s="18">
        <f t="shared" si="1"/>
        <v>34</v>
      </c>
      <c r="K11" s="19">
        <f t="shared" si="1"/>
        <v>2</v>
      </c>
      <c r="L11" s="18">
        <f t="shared" si="1"/>
        <v>69</v>
      </c>
      <c r="M11" s="19">
        <f t="shared" si="1"/>
        <v>5</v>
      </c>
      <c r="N11" s="18">
        <f t="shared" si="1"/>
        <v>73</v>
      </c>
      <c r="O11" s="19">
        <f t="shared" si="1"/>
        <v>4</v>
      </c>
      <c r="P11" s="28">
        <f t="shared" si="1"/>
        <v>66</v>
      </c>
      <c r="Q11" s="17">
        <f t="shared" si="1"/>
        <v>2</v>
      </c>
      <c r="R11" s="20">
        <f t="shared" si="1"/>
        <v>89</v>
      </c>
      <c r="S11" s="26">
        <f t="shared" si="1"/>
        <v>0</v>
      </c>
      <c r="T11" s="28">
        <f t="shared" ref="T11:U11" si="2">SUM(T5:T10)</f>
        <v>93</v>
      </c>
      <c r="U11" s="17">
        <f t="shared" si="2"/>
        <v>0</v>
      </c>
      <c r="V11" s="31">
        <f t="shared" si="0"/>
        <v>790</v>
      </c>
      <c r="W11" s="31">
        <f t="shared" si="0"/>
        <v>22</v>
      </c>
    </row>
    <row r="12" spans="1:25" ht="14.25" thickBot="1" x14ac:dyDescent="0.2">
      <c r="A12" s="22" t="s">
        <v>8</v>
      </c>
      <c r="B12" s="83">
        <f>B11+C11</f>
        <v>90</v>
      </c>
      <c r="C12" s="90"/>
      <c r="D12" s="83">
        <f t="shared" ref="D12" si="3">D11+E11</f>
        <v>64</v>
      </c>
      <c r="E12" s="90"/>
      <c r="F12" s="83">
        <f t="shared" ref="F12" si="4">F11+G11</f>
        <v>117</v>
      </c>
      <c r="G12" s="90"/>
      <c r="H12" s="83">
        <f t="shared" ref="H12" si="5">H11+I11</f>
        <v>104</v>
      </c>
      <c r="I12" s="90"/>
      <c r="J12" s="83">
        <f t="shared" ref="J12" si="6">J11+K11</f>
        <v>36</v>
      </c>
      <c r="K12" s="90"/>
      <c r="L12" s="83">
        <f t="shared" ref="L12" si="7">L11+M11</f>
        <v>74</v>
      </c>
      <c r="M12" s="90"/>
      <c r="N12" s="83">
        <f t="shared" ref="N12" si="8">N11+O11</f>
        <v>77</v>
      </c>
      <c r="O12" s="90"/>
      <c r="P12" s="83">
        <f>P11+Q11</f>
        <v>68</v>
      </c>
      <c r="Q12" s="90"/>
      <c r="R12" s="96">
        <f>R11+S11</f>
        <v>89</v>
      </c>
      <c r="S12" s="96"/>
      <c r="T12" s="83">
        <f>T11+U11</f>
        <v>93</v>
      </c>
      <c r="U12" s="90"/>
      <c r="V12" s="83">
        <f>V11+W11</f>
        <v>812</v>
      </c>
      <c r="W12" s="84"/>
    </row>
    <row r="13" spans="1:25" x14ac:dyDescent="0.15">
      <c r="A13" s="4" t="s">
        <v>9</v>
      </c>
      <c r="B13" s="87">
        <f>B12/B4</f>
        <v>0.75</v>
      </c>
      <c r="C13" s="88"/>
      <c r="D13" s="87">
        <f>D12/D4</f>
        <v>1.0666666666666667</v>
      </c>
      <c r="E13" s="88"/>
      <c r="F13" s="87">
        <f t="shared" ref="F13" si="9">F12/F4</f>
        <v>0.97499999999999998</v>
      </c>
      <c r="G13" s="88"/>
      <c r="H13" s="87">
        <f t="shared" ref="H13" si="10">H12/H4</f>
        <v>0.94545454545454544</v>
      </c>
      <c r="I13" s="88"/>
      <c r="J13" s="87">
        <f t="shared" ref="J13" si="11">J12/J4</f>
        <v>0.8</v>
      </c>
      <c r="K13" s="88"/>
      <c r="L13" s="87">
        <f t="shared" ref="L13" si="12">L12/L4</f>
        <v>1.0571428571428572</v>
      </c>
      <c r="M13" s="88"/>
      <c r="N13" s="87">
        <f t="shared" ref="N13" si="13">N12/N4</f>
        <v>1.1000000000000001</v>
      </c>
      <c r="O13" s="88"/>
      <c r="P13" s="87">
        <f>P12/P4</f>
        <v>1.1333333333333333</v>
      </c>
      <c r="Q13" s="88"/>
      <c r="R13" s="93">
        <f>R12/R4</f>
        <v>0.98888888888888893</v>
      </c>
      <c r="S13" s="93"/>
      <c r="T13" s="87">
        <f>T12/T4</f>
        <v>0.77500000000000002</v>
      </c>
      <c r="U13" s="88"/>
      <c r="V13" s="87">
        <f>V12/V4</f>
        <v>0.93872832369942194</v>
      </c>
      <c r="W13" s="92"/>
    </row>
    <row r="14" spans="1:25" x14ac:dyDescent="0.15">
      <c r="A14" s="1"/>
    </row>
    <row r="15" spans="1:25" ht="18" customHeight="1" x14ac:dyDescent="0.15">
      <c r="A15" s="1" t="s">
        <v>13</v>
      </c>
    </row>
    <row r="16" spans="1:25" x14ac:dyDescent="0.15">
      <c r="A16" s="5"/>
      <c r="B16" s="94" t="s">
        <v>15</v>
      </c>
      <c r="C16" s="104"/>
      <c r="D16" s="104"/>
      <c r="E16" s="103"/>
      <c r="F16" s="104" t="s">
        <v>18</v>
      </c>
      <c r="G16" s="104"/>
      <c r="H16" s="104"/>
      <c r="I16" s="103"/>
      <c r="J16" s="104" t="s">
        <v>19</v>
      </c>
      <c r="K16" s="104"/>
      <c r="L16" s="104"/>
      <c r="M16" s="103"/>
      <c r="N16" s="104" t="s">
        <v>32</v>
      </c>
      <c r="O16" s="104"/>
      <c r="P16" s="104"/>
      <c r="Q16" s="103"/>
      <c r="R16" s="94" t="s">
        <v>20</v>
      </c>
      <c r="S16" s="104"/>
      <c r="T16" s="104"/>
      <c r="U16" s="95"/>
      <c r="V16" s="94" t="s">
        <v>33</v>
      </c>
      <c r="W16" s="104"/>
      <c r="X16" s="104"/>
      <c r="Y16" s="103"/>
    </row>
    <row r="17" spans="1:29" x14ac:dyDescent="0.15">
      <c r="A17" s="5"/>
      <c r="B17" s="79" t="s">
        <v>16</v>
      </c>
      <c r="C17" s="100"/>
      <c r="D17" s="101" t="s">
        <v>17</v>
      </c>
      <c r="E17" s="80"/>
      <c r="F17" s="102" t="s">
        <v>16</v>
      </c>
      <c r="G17" s="100"/>
      <c r="H17" s="101" t="s">
        <v>17</v>
      </c>
      <c r="I17" s="80"/>
      <c r="J17" s="102" t="s">
        <v>16</v>
      </c>
      <c r="K17" s="100"/>
      <c r="L17" s="101" t="s">
        <v>17</v>
      </c>
      <c r="M17" s="80"/>
      <c r="N17" s="102" t="s">
        <v>16</v>
      </c>
      <c r="O17" s="100"/>
      <c r="P17" s="101" t="s">
        <v>17</v>
      </c>
      <c r="Q17" s="80"/>
      <c r="R17" s="102" t="s">
        <v>16</v>
      </c>
      <c r="S17" s="100"/>
      <c r="T17" s="101" t="s">
        <v>17</v>
      </c>
      <c r="U17" s="100"/>
      <c r="V17" s="79" t="s">
        <v>16</v>
      </c>
      <c r="W17" s="100"/>
      <c r="X17" s="101" t="s">
        <v>17</v>
      </c>
      <c r="Y17" s="80"/>
    </row>
    <row r="18" spans="1:29" ht="14.25" thickBot="1" x14ac:dyDescent="0.2">
      <c r="A18" s="3" t="s">
        <v>1</v>
      </c>
      <c r="B18" s="81">
        <v>110</v>
      </c>
      <c r="C18" s="82"/>
      <c r="D18" s="98">
        <v>120</v>
      </c>
      <c r="E18" s="91"/>
      <c r="F18" s="99">
        <v>87</v>
      </c>
      <c r="G18" s="82"/>
      <c r="H18" s="98">
        <v>55</v>
      </c>
      <c r="I18" s="91"/>
      <c r="J18" s="99">
        <v>140</v>
      </c>
      <c r="K18" s="82"/>
      <c r="L18" s="98">
        <v>155</v>
      </c>
      <c r="M18" s="91"/>
      <c r="N18" s="99">
        <v>50</v>
      </c>
      <c r="O18" s="82"/>
      <c r="P18" s="98">
        <v>129</v>
      </c>
      <c r="Q18" s="91"/>
      <c r="R18" s="99">
        <v>80</v>
      </c>
      <c r="S18" s="82"/>
      <c r="T18" s="98">
        <v>180</v>
      </c>
      <c r="U18" s="82"/>
      <c r="V18" s="81">
        <v>25</v>
      </c>
      <c r="W18" s="82"/>
      <c r="X18" s="98">
        <v>130</v>
      </c>
      <c r="Y18" s="91"/>
    </row>
    <row r="19" spans="1:29" ht="14.25" thickTop="1" x14ac:dyDescent="0.15">
      <c r="A19" s="4" t="s">
        <v>2</v>
      </c>
      <c r="B19" s="40">
        <v>23</v>
      </c>
      <c r="C19" s="41">
        <v>5</v>
      </c>
      <c r="D19" s="42">
        <v>27</v>
      </c>
      <c r="E19" s="35">
        <v>2</v>
      </c>
      <c r="F19" s="40">
        <v>23</v>
      </c>
      <c r="G19" s="41">
        <v>0</v>
      </c>
      <c r="H19" s="42">
        <v>21</v>
      </c>
      <c r="I19" s="35">
        <v>2</v>
      </c>
      <c r="J19" s="40">
        <v>34</v>
      </c>
      <c r="K19" s="41">
        <v>0</v>
      </c>
      <c r="L19" s="42">
        <v>73</v>
      </c>
      <c r="M19" s="35">
        <v>0</v>
      </c>
      <c r="N19" s="40">
        <v>9</v>
      </c>
      <c r="O19" s="41">
        <v>1</v>
      </c>
      <c r="P19" s="42">
        <v>34</v>
      </c>
      <c r="Q19" s="35">
        <v>6</v>
      </c>
      <c r="R19" s="40">
        <v>33</v>
      </c>
      <c r="S19" s="41">
        <v>0</v>
      </c>
      <c r="T19" s="42">
        <v>50</v>
      </c>
      <c r="U19" s="41">
        <v>2</v>
      </c>
      <c r="V19" s="34">
        <v>16</v>
      </c>
      <c r="W19" s="57">
        <v>0</v>
      </c>
      <c r="X19" s="42">
        <v>34</v>
      </c>
      <c r="Y19" s="35">
        <v>0</v>
      </c>
    </row>
    <row r="20" spans="1:29" x14ac:dyDescent="0.15">
      <c r="A20" s="5" t="s">
        <v>3</v>
      </c>
      <c r="B20" s="43">
        <v>29</v>
      </c>
      <c r="C20" s="44">
        <v>2</v>
      </c>
      <c r="D20" s="45">
        <v>35</v>
      </c>
      <c r="E20" s="37">
        <v>1</v>
      </c>
      <c r="F20" s="43">
        <v>22</v>
      </c>
      <c r="G20" s="44">
        <v>1</v>
      </c>
      <c r="H20" s="45">
        <v>16</v>
      </c>
      <c r="I20" s="37">
        <v>0</v>
      </c>
      <c r="J20" s="43">
        <v>36</v>
      </c>
      <c r="K20" s="44">
        <v>0</v>
      </c>
      <c r="L20" s="45">
        <v>48</v>
      </c>
      <c r="M20" s="37">
        <v>0</v>
      </c>
      <c r="N20" s="43">
        <v>12</v>
      </c>
      <c r="O20" s="44">
        <v>0</v>
      </c>
      <c r="P20" s="45">
        <v>25</v>
      </c>
      <c r="Q20" s="37">
        <v>5</v>
      </c>
      <c r="R20" s="43">
        <v>31</v>
      </c>
      <c r="S20" s="44">
        <v>0</v>
      </c>
      <c r="T20" s="45">
        <v>50</v>
      </c>
      <c r="U20" s="44">
        <v>0</v>
      </c>
      <c r="V20" s="36">
        <v>9</v>
      </c>
      <c r="W20" s="43">
        <v>0</v>
      </c>
      <c r="X20" s="45">
        <v>33</v>
      </c>
      <c r="Y20" s="37">
        <v>0</v>
      </c>
    </row>
    <row r="21" spans="1:29" x14ac:dyDescent="0.15">
      <c r="A21" s="5" t="s">
        <v>4</v>
      </c>
      <c r="B21" s="43">
        <v>20</v>
      </c>
      <c r="C21" s="44">
        <v>2</v>
      </c>
      <c r="D21" s="45">
        <v>28</v>
      </c>
      <c r="E21" s="37">
        <v>1</v>
      </c>
      <c r="F21" s="43">
        <v>17</v>
      </c>
      <c r="G21" s="44">
        <v>1</v>
      </c>
      <c r="H21" s="45">
        <v>10</v>
      </c>
      <c r="I21" s="37">
        <v>0</v>
      </c>
      <c r="J21" s="43">
        <v>34</v>
      </c>
      <c r="K21" s="44">
        <v>0</v>
      </c>
      <c r="L21" s="45">
        <v>41</v>
      </c>
      <c r="M21" s="37">
        <v>0</v>
      </c>
      <c r="N21" s="43">
        <v>17</v>
      </c>
      <c r="O21" s="44">
        <v>0</v>
      </c>
      <c r="P21" s="45">
        <v>22</v>
      </c>
      <c r="Q21" s="37">
        <v>7</v>
      </c>
      <c r="R21" s="43">
        <v>24</v>
      </c>
      <c r="S21" s="44">
        <v>0</v>
      </c>
      <c r="T21" s="45">
        <v>40</v>
      </c>
      <c r="U21" s="44">
        <v>2</v>
      </c>
      <c r="V21" s="36">
        <v>5</v>
      </c>
      <c r="W21" s="43">
        <v>1</v>
      </c>
      <c r="X21" s="45">
        <v>15</v>
      </c>
      <c r="Y21" s="37">
        <v>0</v>
      </c>
    </row>
    <row r="22" spans="1:29" x14ac:dyDescent="0.15">
      <c r="A22" s="5" t="s">
        <v>14</v>
      </c>
      <c r="B22" s="46"/>
      <c r="C22" s="46"/>
      <c r="D22" s="45">
        <v>0</v>
      </c>
      <c r="E22" s="37">
        <v>0</v>
      </c>
      <c r="F22" s="46"/>
      <c r="G22" s="46"/>
      <c r="H22" s="45">
        <v>0</v>
      </c>
      <c r="I22" s="37">
        <v>0</v>
      </c>
      <c r="J22" s="46"/>
      <c r="K22" s="46"/>
      <c r="L22" s="45">
        <v>0</v>
      </c>
      <c r="M22" s="55">
        <v>0</v>
      </c>
      <c r="N22" s="46"/>
      <c r="O22" s="46"/>
      <c r="P22" s="45">
        <v>0</v>
      </c>
      <c r="Q22" s="55">
        <v>0</v>
      </c>
      <c r="R22" s="46"/>
      <c r="S22" s="46"/>
      <c r="T22" s="45">
        <v>0</v>
      </c>
      <c r="U22" s="44">
        <v>0</v>
      </c>
      <c r="V22" s="58"/>
      <c r="W22" s="46"/>
      <c r="X22" s="75"/>
      <c r="Y22" s="76"/>
    </row>
    <row r="23" spans="1:29" x14ac:dyDescent="0.15">
      <c r="A23" s="5" t="s">
        <v>5</v>
      </c>
      <c r="B23" s="43">
        <v>11</v>
      </c>
      <c r="C23" s="44">
        <v>0</v>
      </c>
      <c r="D23" s="47"/>
      <c r="E23" s="48"/>
      <c r="F23" s="43">
        <v>18</v>
      </c>
      <c r="G23" s="44">
        <v>0</v>
      </c>
      <c r="H23" s="47"/>
      <c r="I23" s="48"/>
      <c r="J23" s="43">
        <v>23</v>
      </c>
      <c r="K23" s="44">
        <v>1</v>
      </c>
      <c r="L23" s="47"/>
      <c r="M23" s="48"/>
      <c r="N23" s="43">
        <v>8</v>
      </c>
      <c r="O23" s="45">
        <v>0</v>
      </c>
      <c r="P23" s="47"/>
      <c r="Q23" s="48"/>
      <c r="R23" s="46"/>
      <c r="S23" s="56"/>
      <c r="T23" s="47"/>
      <c r="U23" s="56"/>
      <c r="V23" s="58"/>
      <c r="W23" s="46"/>
      <c r="X23" s="47"/>
      <c r="Y23" s="48"/>
    </row>
    <row r="24" spans="1:29" x14ac:dyDescent="0.15">
      <c r="A24" s="5" t="s">
        <v>6</v>
      </c>
      <c r="B24" s="43">
        <v>11</v>
      </c>
      <c r="C24" s="44">
        <v>0</v>
      </c>
      <c r="D24" s="47"/>
      <c r="E24" s="48"/>
      <c r="F24" s="43">
        <v>9</v>
      </c>
      <c r="G24" s="44">
        <v>3</v>
      </c>
      <c r="H24" s="47"/>
      <c r="I24" s="48"/>
      <c r="J24" s="43">
        <v>24</v>
      </c>
      <c r="K24" s="44">
        <v>0</v>
      </c>
      <c r="L24" s="47"/>
      <c r="M24" s="48"/>
      <c r="N24" s="46"/>
      <c r="O24" s="56"/>
      <c r="P24" s="47"/>
      <c r="Q24" s="48"/>
      <c r="R24" s="46"/>
      <c r="S24" s="56"/>
      <c r="T24" s="47"/>
      <c r="U24" s="56"/>
      <c r="V24" s="58"/>
      <c r="W24" s="46"/>
      <c r="X24" s="47"/>
      <c r="Y24" s="48"/>
    </row>
    <row r="25" spans="1:29" ht="14.25" thickBot="1" x14ac:dyDescent="0.2">
      <c r="A25" s="3" t="s">
        <v>7</v>
      </c>
      <c r="B25" s="49"/>
      <c r="C25" s="50"/>
      <c r="D25" s="51"/>
      <c r="E25" s="52"/>
      <c r="F25" s="53">
        <v>2</v>
      </c>
      <c r="G25" s="54">
        <v>0</v>
      </c>
      <c r="H25" s="51"/>
      <c r="I25" s="52"/>
      <c r="J25" s="53">
        <v>4</v>
      </c>
      <c r="K25" s="54">
        <v>0</v>
      </c>
      <c r="L25" s="51"/>
      <c r="M25" s="52"/>
      <c r="N25" s="49"/>
      <c r="O25" s="50"/>
      <c r="P25" s="51"/>
      <c r="Q25" s="52"/>
      <c r="R25" s="49"/>
      <c r="S25" s="50"/>
      <c r="T25" s="51"/>
      <c r="U25" s="50"/>
      <c r="V25" s="59"/>
      <c r="W25" s="49"/>
      <c r="X25" s="51"/>
      <c r="Y25" s="52"/>
    </row>
    <row r="26" spans="1:29" ht="15" thickTop="1" thickBot="1" x14ac:dyDescent="0.2">
      <c r="A26" s="17" t="s">
        <v>22</v>
      </c>
      <c r="B26" s="23">
        <f>B19+B20+B21+B22+B23+B24+B25</f>
        <v>94</v>
      </c>
      <c r="C26" s="23">
        <f>C19+C20+C21+C22+C23+C24+C25</f>
        <v>9</v>
      </c>
      <c r="D26" s="23">
        <f t="shared" ref="D26:Y26" si="14">D19+D20+D21+D22+D23+D24+D25</f>
        <v>90</v>
      </c>
      <c r="E26" s="17">
        <f t="shared" si="14"/>
        <v>4</v>
      </c>
      <c r="F26" s="23">
        <f t="shared" si="14"/>
        <v>91</v>
      </c>
      <c r="G26" s="23">
        <f t="shared" si="14"/>
        <v>5</v>
      </c>
      <c r="H26" s="23">
        <f t="shared" si="14"/>
        <v>47</v>
      </c>
      <c r="I26" s="17">
        <f t="shared" si="14"/>
        <v>2</v>
      </c>
      <c r="J26" s="23">
        <f t="shared" si="14"/>
        <v>155</v>
      </c>
      <c r="K26" s="23">
        <f t="shared" si="14"/>
        <v>1</v>
      </c>
      <c r="L26" s="23">
        <f t="shared" si="14"/>
        <v>162</v>
      </c>
      <c r="M26" s="17">
        <f t="shared" si="14"/>
        <v>0</v>
      </c>
      <c r="N26" s="23">
        <f t="shared" si="14"/>
        <v>46</v>
      </c>
      <c r="O26" s="23">
        <f t="shared" si="14"/>
        <v>1</v>
      </c>
      <c r="P26" s="23">
        <f t="shared" si="14"/>
        <v>81</v>
      </c>
      <c r="Q26" s="17">
        <f t="shared" si="14"/>
        <v>18</v>
      </c>
      <c r="R26" s="23">
        <f t="shared" si="14"/>
        <v>88</v>
      </c>
      <c r="S26" s="23">
        <f t="shared" si="14"/>
        <v>0</v>
      </c>
      <c r="T26" s="23">
        <f t="shared" si="14"/>
        <v>140</v>
      </c>
      <c r="U26" s="20">
        <f t="shared" si="14"/>
        <v>4</v>
      </c>
      <c r="V26" s="18">
        <f t="shared" si="14"/>
        <v>30</v>
      </c>
      <c r="W26" s="23">
        <f t="shared" si="14"/>
        <v>1</v>
      </c>
      <c r="X26" s="23">
        <f t="shared" si="14"/>
        <v>82</v>
      </c>
      <c r="Y26" s="23">
        <f t="shared" si="14"/>
        <v>0</v>
      </c>
    </row>
    <row r="27" spans="1:29" ht="14.25" thickBot="1" x14ac:dyDescent="0.2">
      <c r="A27" s="22" t="s">
        <v>8</v>
      </c>
      <c r="B27" s="83">
        <f>B26+C26</f>
        <v>103</v>
      </c>
      <c r="C27" s="84"/>
      <c r="D27" s="96">
        <f t="shared" ref="D27" si="15">D26+E26</f>
        <v>94</v>
      </c>
      <c r="E27" s="84"/>
      <c r="F27" s="83">
        <f>F26+G26</f>
        <v>96</v>
      </c>
      <c r="G27" s="84"/>
      <c r="H27" s="96">
        <f t="shared" ref="H27" si="16">H26+I26</f>
        <v>49</v>
      </c>
      <c r="I27" s="84"/>
      <c r="J27" s="83">
        <f t="shared" ref="J27" si="17">J26+K26</f>
        <v>156</v>
      </c>
      <c r="K27" s="84"/>
      <c r="L27" s="97">
        <f t="shared" ref="L27" si="18">L26+M26</f>
        <v>162</v>
      </c>
      <c r="M27" s="90"/>
      <c r="N27" s="96">
        <f t="shared" ref="N27" si="19">N26+O26</f>
        <v>47</v>
      </c>
      <c r="O27" s="84"/>
      <c r="P27" s="97">
        <f t="shared" ref="P27" si="20">P26+Q26</f>
        <v>99</v>
      </c>
      <c r="Q27" s="90"/>
      <c r="R27" s="96">
        <f t="shared" ref="R27" si="21">R26+S26</f>
        <v>88</v>
      </c>
      <c r="S27" s="84"/>
      <c r="T27" s="96">
        <f t="shared" ref="T27" si="22">T26+U26</f>
        <v>144</v>
      </c>
      <c r="U27" s="96"/>
      <c r="V27" s="83">
        <f t="shared" ref="V27" si="23">V26+W26</f>
        <v>31</v>
      </c>
      <c r="W27" s="84"/>
      <c r="X27" s="96">
        <f t="shared" ref="X27" si="24">X26+Y26</f>
        <v>82</v>
      </c>
      <c r="Y27" s="84"/>
    </row>
    <row r="28" spans="1:29" x14ac:dyDescent="0.15">
      <c r="A28" s="4" t="s">
        <v>9</v>
      </c>
      <c r="B28" s="87">
        <f>B27/B18</f>
        <v>0.9363636363636364</v>
      </c>
      <c r="C28" s="92"/>
      <c r="D28" s="93">
        <f t="shared" ref="D28" si="25">D27/D18</f>
        <v>0.78333333333333333</v>
      </c>
      <c r="E28" s="92"/>
      <c r="F28" s="87">
        <f t="shared" ref="F28" si="26">F27/F18</f>
        <v>1.103448275862069</v>
      </c>
      <c r="G28" s="92"/>
      <c r="H28" s="93">
        <f t="shared" ref="H28" si="27">H27/H18</f>
        <v>0.89090909090909087</v>
      </c>
      <c r="I28" s="92"/>
      <c r="J28" s="87">
        <f t="shared" ref="J28" si="28">J27/J18</f>
        <v>1.1142857142857143</v>
      </c>
      <c r="K28" s="92"/>
      <c r="L28" s="93">
        <f t="shared" ref="L28" si="29">L27/L18</f>
        <v>1.0451612903225806</v>
      </c>
      <c r="M28" s="92"/>
      <c r="N28" s="87">
        <f t="shared" ref="N28" si="30">N27/N18</f>
        <v>0.94</v>
      </c>
      <c r="O28" s="92"/>
      <c r="P28" s="93">
        <f t="shared" ref="P28" si="31">P27/P18</f>
        <v>0.76744186046511631</v>
      </c>
      <c r="Q28" s="92"/>
      <c r="R28" s="87">
        <f t="shared" ref="R28" si="32">R27/R18</f>
        <v>1.1000000000000001</v>
      </c>
      <c r="S28" s="92"/>
      <c r="T28" s="93">
        <f t="shared" ref="T28" si="33">T27/T18</f>
        <v>0.8</v>
      </c>
      <c r="U28" s="92"/>
      <c r="V28" s="87">
        <f t="shared" ref="V28" si="34">V27/V18</f>
        <v>1.24</v>
      </c>
      <c r="W28" s="92"/>
      <c r="X28" s="93">
        <f t="shared" ref="X28" si="35">X27/X18</f>
        <v>0.63076923076923075</v>
      </c>
      <c r="Y28" s="92"/>
    </row>
    <row r="29" spans="1:29" x14ac:dyDescent="0.15">
      <c r="G29" s="29"/>
    </row>
    <row r="30" spans="1:29" x14ac:dyDescent="0.15">
      <c r="G30" s="29"/>
    </row>
    <row r="31" spans="1:29" x14ac:dyDescent="0.15">
      <c r="A31" s="5"/>
      <c r="B31" s="94" t="s">
        <v>34</v>
      </c>
      <c r="C31" s="104"/>
      <c r="D31" s="104"/>
      <c r="E31" s="103"/>
      <c r="F31" s="94" t="s">
        <v>21</v>
      </c>
      <c r="G31" s="104"/>
      <c r="H31" s="104"/>
      <c r="I31" s="103"/>
      <c r="J31" s="94" t="s">
        <v>35</v>
      </c>
      <c r="K31" s="104"/>
      <c r="L31" s="104"/>
      <c r="M31" s="103"/>
      <c r="N31" s="94" t="s">
        <v>36</v>
      </c>
      <c r="O31" s="104"/>
      <c r="P31" s="104"/>
      <c r="Q31" s="103"/>
      <c r="R31" s="104" t="s">
        <v>12</v>
      </c>
      <c r="S31" s="104"/>
      <c r="T31" s="104"/>
      <c r="U31" s="103"/>
      <c r="V31" s="104" t="s">
        <v>42</v>
      </c>
      <c r="W31" s="104"/>
      <c r="X31" s="104"/>
      <c r="Y31" s="103"/>
      <c r="Z31" s="79" t="s">
        <v>8</v>
      </c>
      <c r="AA31" s="102"/>
      <c r="AB31" s="102"/>
      <c r="AC31" s="100"/>
    </row>
    <row r="32" spans="1:29" x14ac:dyDescent="0.15">
      <c r="A32" s="5"/>
      <c r="B32" s="79" t="s">
        <v>16</v>
      </c>
      <c r="C32" s="100"/>
      <c r="D32" s="101" t="s">
        <v>17</v>
      </c>
      <c r="E32" s="80"/>
      <c r="F32" s="79" t="s">
        <v>16</v>
      </c>
      <c r="G32" s="100"/>
      <c r="H32" s="101" t="s">
        <v>17</v>
      </c>
      <c r="I32" s="80"/>
      <c r="J32" s="79" t="s">
        <v>16</v>
      </c>
      <c r="K32" s="100"/>
      <c r="L32" s="101" t="s">
        <v>17</v>
      </c>
      <c r="M32" s="80"/>
      <c r="N32" s="79" t="s">
        <v>16</v>
      </c>
      <c r="O32" s="100"/>
      <c r="P32" s="101" t="s">
        <v>17</v>
      </c>
      <c r="Q32" s="80"/>
      <c r="R32" s="102" t="s">
        <v>16</v>
      </c>
      <c r="S32" s="100"/>
      <c r="T32" s="101" t="s">
        <v>17</v>
      </c>
      <c r="U32" s="80"/>
      <c r="V32" s="102" t="s">
        <v>16</v>
      </c>
      <c r="W32" s="100"/>
      <c r="X32" s="101" t="s">
        <v>17</v>
      </c>
      <c r="Y32" s="80"/>
      <c r="Z32" s="79" t="s">
        <v>16</v>
      </c>
      <c r="AA32" s="100"/>
      <c r="AB32" s="101" t="s">
        <v>17</v>
      </c>
      <c r="AC32" s="100"/>
    </row>
    <row r="33" spans="1:29" ht="14.25" thickBot="1" x14ac:dyDescent="0.2">
      <c r="A33" s="3" t="s">
        <v>1</v>
      </c>
      <c r="B33" s="81">
        <v>60</v>
      </c>
      <c r="C33" s="82"/>
      <c r="D33" s="98">
        <v>90</v>
      </c>
      <c r="E33" s="91"/>
      <c r="F33" s="81">
        <v>45</v>
      </c>
      <c r="G33" s="82"/>
      <c r="H33" s="98">
        <v>90</v>
      </c>
      <c r="I33" s="91"/>
      <c r="J33" s="81">
        <v>73</v>
      </c>
      <c r="K33" s="82"/>
      <c r="L33" s="98">
        <v>135</v>
      </c>
      <c r="M33" s="91"/>
      <c r="N33" s="81">
        <v>120</v>
      </c>
      <c r="O33" s="82"/>
      <c r="P33" s="98">
        <v>9</v>
      </c>
      <c r="Q33" s="91"/>
      <c r="R33" s="99">
        <v>120</v>
      </c>
      <c r="S33" s="82"/>
      <c r="T33" s="98">
        <v>13</v>
      </c>
      <c r="U33" s="91"/>
      <c r="V33" s="99">
        <v>57</v>
      </c>
      <c r="W33" s="82"/>
      <c r="X33" s="98">
        <v>153</v>
      </c>
      <c r="Y33" s="91"/>
      <c r="Z33" s="81">
        <f>SUM(V33,R33,N33,J33,F33,B33,B18,F18,J18,N18,R18,V18)</f>
        <v>967</v>
      </c>
      <c r="AA33" s="82"/>
      <c r="AB33" s="98">
        <f>SUM(X33,T33,P33,L33,H33,D33,D18,H18,L18,P18,T18,X18)</f>
        <v>1259</v>
      </c>
      <c r="AC33" s="82"/>
    </row>
    <row r="34" spans="1:29" ht="14.25" thickTop="1" x14ac:dyDescent="0.15">
      <c r="A34" s="4" t="s">
        <v>2</v>
      </c>
      <c r="B34" s="40">
        <v>21</v>
      </c>
      <c r="C34" s="41">
        <v>0</v>
      </c>
      <c r="D34" s="42">
        <v>16</v>
      </c>
      <c r="E34" s="35">
        <v>3</v>
      </c>
      <c r="F34" s="40">
        <v>20</v>
      </c>
      <c r="G34" s="41">
        <v>0</v>
      </c>
      <c r="H34" s="42">
        <v>27</v>
      </c>
      <c r="I34" s="35">
        <v>1</v>
      </c>
      <c r="J34" s="57">
        <v>20</v>
      </c>
      <c r="K34" s="42">
        <v>1</v>
      </c>
      <c r="L34" s="42">
        <v>33</v>
      </c>
      <c r="M34" s="61">
        <v>8</v>
      </c>
      <c r="N34" s="34">
        <v>23</v>
      </c>
      <c r="O34" s="42">
        <v>1</v>
      </c>
      <c r="P34" s="42">
        <v>5</v>
      </c>
      <c r="Q34" s="61">
        <v>0</v>
      </c>
      <c r="R34" s="34">
        <v>23</v>
      </c>
      <c r="S34" s="41">
        <v>0</v>
      </c>
      <c r="T34" s="42">
        <v>7</v>
      </c>
      <c r="U34" s="35">
        <v>0</v>
      </c>
      <c r="V34" s="34">
        <v>23</v>
      </c>
      <c r="W34" s="41">
        <v>0</v>
      </c>
      <c r="X34" s="42">
        <v>35</v>
      </c>
      <c r="Y34" s="35">
        <v>1</v>
      </c>
      <c r="Z34" s="32">
        <f>B19+F19+J19+N19+R19+V19+F34+B34+J34+N34+R34+V34</f>
        <v>268</v>
      </c>
      <c r="AA34" s="9">
        <f>C19+G19+K19+O19+S19+W19+G34+C34+K34+O34+S34+W34</f>
        <v>8</v>
      </c>
      <c r="AB34" s="33">
        <f>D19+H19+L19+P19+T19+X19+D34+H34+L34+P34+T34+X34</f>
        <v>362</v>
      </c>
      <c r="AC34" s="33">
        <f>E19+I19+M19+Q19+U19+Y19+E34+I34+M34+Q34+U34+Y34</f>
        <v>25</v>
      </c>
    </row>
    <row r="35" spans="1:29" x14ac:dyDescent="0.15">
      <c r="A35" s="5" t="s">
        <v>3</v>
      </c>
      <c r="B35" s="43">
        <v>19</v>
      </c>
      <c r="C35" s="44">
        <v>0</v>
      </c>
      <c r="D35" s="45">
        <v>19</v>
      </c>
      <c r="E35" s="37">
        <v>2</v>
      </c>
      <c r="F35" s="43">
        <v>16</v>
      </c>
      <c r="G35" s="44">
        <v>0</v>
      </c>
      <c r="H35" s="45">
        <v>33</v>
      </c>
      <c r="I35" s="37">
        <v>1</v>
      </c>
      <c r="J35" s="43">
        <v>17</v>
      </c>
      <c r="K35" s="62">
        <v>2</v>
      </c>
      <c r="L35" s="45">
        <v>25</v>
      </c>
      <c r="M35" s="63">
        <v>7</v>
      </c>
      <c r="N35" s="36">
        <v>20</v>
      </c>
      <c r="O35" s="62">
        <v>0</v>
      </c>
      <c r="P35" s="45">
        <v>1</v>
      </c>
      <c r="Q35" s="63">
        <v>0</v>
      </c>
      <c r="R35" s="36">
        <v>25</v>
      </c>
      <c r="S35" s="44">
        <v>1</v>
      </c>
      <c r="T35" s="45">
        <v>4</v>
      </c>
      <c r="U35" s="37">
        <v>0</v>
      </c>
      <c r="V35" s="36">
        <v>13</v>
      </c>
      <c r="W35" s="44">
        <v>0</v>
      </c>
      <c r="X35" s="45">
        <v>39</v>
      </c>
      <c r="Y35" s="37">
        <v>0</v>
      </c>
      <c r="Z35" s="32">
        <f t="shared" ref="Z35:Z36" si="36">B20+F20+J20+N20+R20+V20+F35+B35+J35+N35+R35+V35</f>
        <v>249</v>
      </c>
      <c r="AA35" s="2">
        <f>C20+G20+K20+O20+S20+W20+G35+C35+K35+O35+S35+W35</f>
        <v>6</v>
      </c>
      <c r="AB35" s="2">
        <f>D20+H20+L20+P20+T20+X20+D35+H35+L35+P35+T35+X35</f>
        <v>328</v>
      </c>
      <c r="AC35" s="2">
        <f>E20+I20+M20+Q20+U20+Y20+E35+I35+M35+Q35+U35+Y35</f>
        <v>16</v>
      </c>
    </row>
    <row r="36" spans="1:29" x14ac:dyDescent="0.15">
      <c r="A36" s="5" t="s">
        <v>4</v>
      </c>
      <c r="B36" s="43">
        <v>9</v>
      </c>
      <c r="C36" s="44">
        <v>2</v>
      </c>
      <c r="D36" s="45">
        <v>14</v>
      </c>
      <c r="E36" s="37">
        <v>0</v>
      </c>
      <c r="F36" s="43">
        <v>16</v>
      </c>
      <c r="G36" s="44">
        <v>0</v>
      </c>
      <c r="H36" s="45">
        <v>25</v>
      </c>
      <c r="I36" s="55">
        <v>0</v>
      </c>
      <c r="J36" s="43">
        <v>15</v>
      </c>
      <c r="K36" s="64">
        <v>1</v>
      </c>
      <c r="L36" s="45">
        <v>24</v>
      </c>
      <c r="M36" s="63">
        <v>6</v>
      </c>
      <c r="N36" s="36">
        <v>22</v>
      </c>
      <c r="O36" s="64">
        <v>0</v>
      </c>
      <c r="P36" s="45">
        <v>4</v>
      </c>
      <c r="Q36" s="63">
        <v>0</v>
      </c>
      <c r="R36" s="36">
        <v>26</v>
      </c>
      <c r="S36" s="44">
        <v>0</v>
      </c>
      <c r="T36" s="45">
        <v>4</v>
      </c>
      <c r="U36" s="37">
        <v>0</v>
      </c>
      <c r="V36" s="36">
        <v>13</v>
      </c>
      <c r="W36" s="44">
        <v>0</v>
      </c>
      <c r="X36" s="45">
        <v>22</v>
      </c>
      <c r="Y36" s="37">
        <v>0</v>
      </c>
      <c r="Z36" s="32">
        <f t="shared" si="36"/>
        <v>218</v>
      </c>
      <c r="AA36" s="2">
        <f>C21+G21+K21+O21+S21+W21+G36+C36+K36+O36+S36+W36</f>
        <v>7</v>
      </c>
      <c r="AB36" s="2">
        <f t="shared" ref="AB36:AB37" si="37">D21+H21+L21+P21+T21+X21+D36+H36+L36+P36+T36+X36</f>
        <v>249</v>
      </c>
      <c r="AC36" s="2">
        <f t="shared" ref="AC36:AC37" si="38">E21+I21+M21+Q21+U21+Y21+E36+I36+M36+Q36+U36+Y36</f>
        <v>16</v>
      </c>
    </row>
    <row r="37" spans="1:29" x14ac:dyDescent="0.15">
      <c r="A37" s="5" t="s">
        <v>14</v>
      </c>
      <c r="B37" s="46"/>
      <c r="C37" s="46"/>
      <c r="D37" s="43">
        <v>0</v>
      </c>
      <c r="E37" s="37">
        <v>0</v>
      </c>
      <c r="F37" s="46"/>
      <c r="G37" s="46"/>
      <c r="H37" s="77"/>
      <c r="I37" s="78"/>
      <c r="J37" s="46"/>
      <c r="K37" s="46"/>
      <c r="L37" s="45">
        <v>0</v>
      </c>
      <c r="M37" s="65">
        <v>0</v>
      </c>
      <c r="N37" s="58"/>
      <c r="O37" s="46"/>
      <c r="P37" s="45">
        <v>0</v>
      </c>
      <c r="Q37" s="65">
        <v>0</v>
      </c>
      <c r="R37" s="58"/>
      <c r="S37" s="46"/>
      <c r="T37" s="45">
        <v>0</v>
      </c>
      <c r="U37" s="55">
        <v>0</v>
      </c>
      <c r="V37" s="58"/>
      <c r="W37" s="46"/>
      <c r="X37" s="45">
        <v>0</v>
      </c>
      <c r="Y37" s="55">
        <v>0</v>
      </c>
      <c r="Z37" s="15"/>
      <c r="AA37" s="15"/>
      <c r="AB37" s="2">
        <f t="shared" si="37"/>
        <v>0</v>
      </c>
      <c r="AC37" s="2">
        <f t="shared" si="38"/>
        <v>0</v>
      </c>
    </row>
    <row r="38" spans="1:29" x14ac:dyDescent="0.15">
      <c r="A38" s="5" t="s">
        <v>5</v>
      </c>
      <c r="B38" s="43">
        <v>10</v>
      </c>
      <c r="C38" s="43">
        <v>0</v>
      </c>
      <c r="D38" s="47"/>
      <c r="E38" s="60"/>
      <c r="F38" s="46"/>
      <c r="G38" s="46"/>
      <c r="H38" s="46"/>
      <c r="I38" s="48"/>
      <c r="J38" s="43">
        <v>9</v>
      </c>
      <c r="K38" s="45">
        <v>2</v>
      </c>
      <c r="L38" s="47"/>
      <c r="M38" s="66"/>
      <c r="N38" s="36">
        <v>18</v>
      </c>
      <c r="O38" s="45">
        <v>1</v>
      </c>
      <c r="P38" s="47"/>
      <c r="Q38" s="66"/>
      <c r="R38" s="36">
        <v>24</v>
      </c>
      <c r="S38" s="44">
        <v>0</v>
      </c>
      <c r="T38" s="47"/>
      <c r="U38" s="48"/>
      <c r="V38" s="36">
        <v>6</v>
      </c>
      <c r="W38" s="44">
        <v>0</v>
      </c>
      <c r="X38" s="47"/>
      <c r="Y38" s="48"/>
      <c r="Z38" s="32">
        <f>B23+F23+J23+N23+R23+V23+F38+B38+J38+N38+R38+V38</f>
        <v>127</v>
      </c>
      <c r="AA38" s="2">
        <f>C23+G23+K23+O23+S23+W23+G38+C38+K38+O38+S38+W38</f>
        <v>4</v>
      </c>
      <c r="AB38" s="15"/>
      <c r="AC38" s="15"/>
    </row>
    <row r="39" spans="1:29" x14ac:dyDescent="0.15">
      <c r="A39" s="5" t="s">
        <v>6</v>
      </c>
      <c r="B39" s="43">
        <v>1</v>
      </c>
      <c r="C39" s="43">
        <v>0</v>
      </c>
      <c r="D39" s="47"/>
      <c r="E39" s="60"/>
      <c r="F39" s="46"/>
      <c r="G39" s="46"/>
      <c r="H39" s="46"/>
      <c r="I39" s="48"/>
      <c r="J39" s="43">
        <v>2</v>
      </c>
      <c r="K39" s="62">
        <v>2</v>
      </c>
      <c r="L39" s="47"/>
      <c r="M39" s="66"/>
      <c r="N39" s="36">
        <v>18</v>
      </c>
      <c r="O39" s="45">
        <v>1</v>
      </c>
      <c r="P39" s="47"/>
      <c r="Q39" s="66"/>
      <c r="R39" s="36">
        <v>24</v>
      </c>
      <c r="S39" s="44">
        <v>0</v>
      </c>
      <c r="T39" s="47"/>
      <c r="U39" s="48"/>
      <c r="V39" s="47"/>
      <c r="W39" s="47"/>
      <c r="X39" s="47"/>
      <c r="Y39" s="48"/>
      <c r="Z39" s="32">
        <f>B24+F24+J24+N24+R24+V24+F39+B39+J39+N39+R39+V39</f>
        <v>89</v>
      </c>
      <c r="AA39" s="2">
        <f t="shared" ref="AA39:AA40" si="39">C24+G24+K24+O24+S24+W24+G39+C39+K39+O39+S39+W39</f>
        <v>6</v>
      </c>
      <c r="AB39" s="15"/>
      <c r="AC39" s="15"/>
    </row>
    <row r="40" spans="1:29" ht="14.25" thickBot="1" x14ac:dyDescent="0.2">
      <c r="A40" s="3" t="s">
        <v>7</v>
      </c>
      <c r="B40" s="49"/>
      <c r="C40" s="50"/>
      <c r="D40" s="51"/>
      <c r="E40" s="52"/>
      <c r="F40" s="49"/>
      <c r="G40" s="49"/>
      <c r="H40" s="49"/>
      <c r="I40" s="52"/>
      <c r="J40" s="49"/>
      <c r="K40" s="49"/>
      <c r="L40" s="51"/>
      <c r="M40" s="67"/>
      <c r="N40" s="36">
        <v>4</v>
      </c>
      <c r="O40" s="62">
        <v>0</v>
      </c>
      <c r="P40" s="51"/>
      <c r="Q40" s="67"/>
      <c r="R40" s="38">
        <v>12</v>
      </c>
      <c r="S40" s="54">
        <v>0</v>
      </c>
      <c r="T40" s="51"/>
      <c r="U40" s="52"/>
      <c r="V40" s="51"/>
      <c r="W40" s="51"/>
      <c r="X40" s="51"/>
      <c r="Y40" s="52"/>
      <c r="Z40" s="32">
        <f>B25+F25+J25+N25+R25+V25+F40+B40+J40+N40+R40+V40</f>
        <v>22</v>
      </c>
      <c r="AA40" s="2">
        <f t="shared" si="39"/>
        <v>0</v>
      </c>
      <c r="AB40" s="16"/>
      <c r="AC40" s="16"/>
    </row>
    <row r="41" spans="1:29" ht="15" thickTop="1" thickBot="1" x14ac:dyDescent="0.2">
      <c r="A41" s="17" t="s">
        <v>22</v>
      </c>
      <c r="B41" s="23">
        <f>B34+B35+B36+B37+B38+B39+B40</f>
        <v>60</v>
      </c>
      <c r="C41" s="23">
        <f t="shared" ref="C41:M41" si="40">C34+C35+C36+C37+C38+C39+C40</f>
        <v>2</v>
      </c>
      <c r="D41" s="23">
        <f t="shared" si="40"/>
        <v>49</v>
      </c>
      <c r="E41" s="17">
        <f t="shared" si="40"/>
        <v>5</v>
      </c>
      <c r="F41" s="23">
        <f t="shared" si="40"/>
        <v>52</v>
      </c>
      <c r="G41" s="23">
        <f t="shared" si="40"/>
        <v>0</v>
      </c>
      <c r="H41" s="23">
        <f t="shared" si="40"/>
        <v>85</v>
      </c>
      <c r="I41" s="17">
        <f t="shared" si="40"/>
        <v>2</v>
      </c>
      <c r="J41" s="23">
        <f t="shared" si="40"/>
        <v>63</v>
      </c>
      <c r="K41" s="23">
        <f t="shared" si="40"/>
        <v>8</v>
      </c>
      <c r="L41" s="23">
        <f t="shared" si="40"/>
        <v>82</v>
      </c>
      <c r="M41" s="17">
        <f t="shared" si="40"/>
        <v>21</v>
      </c>
      <c r="N41" s="23">
        <f>N34+N35+N36+N37+N38+N39+N40</f>
        <v>105</v>
      </c>
      <c r="O41" s="23">
        <f>O34+O35+O36+O37+O38+O39+O40</f>
        <v>3</v>
      </c>
      <c r="P41" s="23">
        <f>P34+P35+P36+P37+P38+P39+P40</f>
        <v>10</v>
      </c>
      <c r="Q41" s="20">
        <f>Q34+Q35+Q36+Q37+Q38+Q39+Q40</f>
        <v>0</v>
      </c>
      <c r="R41" s="18">
        <f t="shared" ref="R41:T41" si="41">R34+R35+R36+R37+R38+R39+R40</f>
        <v>134</v>
      </c>
      <c r="S41" s="23">
        <f t="shared" si="41"/>
        <v>1</v>
      </c>
      <c r="T41" s="23">
        <f t="shared" si="41"/>
        <v>15</v>
      </c>
      <c r="U41" s="23">
        <f>U34+U35+U36+U37+U38+U39+U40</f>
        <v>0</v>
      </c>
      <c r="V41" s="18">
        <f t="shared" ref="V41:X41" si="42">V34+V35+V36+V37+V38+V39+V40</f>
        <v>55</v>
      </c>
      <c r="W41" s="23">
        <f t="shared" si="42"/>
        <v>0</v>
      </c>
      <c r="X41" s="23">
        <f t="shared" si="42"/>
        <v>96</v>
      </c>
      <c r="Y41" s="23">
        <f>Y34+Y35+Y36+Y37+Y38+Y39+Y40</f>
        <v>1</v>
      </c>
      <c r="Z41" s="18">
        <f t="shared" ref="Z41" si="43">Z34+Z35+Z36+Z37+Z38+Z39+Z40</f>
        <v>973</v>
      </c>
      <c r="AA41" s="23">
        <f>AA34+AA35+AA36+AA37+AA38+AA39+AA40</f>
        <v>31</v>
      </c>
      <c r="AB41" s="23">
        <f>AB34+AB35+AB36+AB37+AB38+AB39+AB40</f>
        <v>939</v>
      </c>
      <c r="AC41" s="23">
        <f>AC34+AC35+AC36+AC37+AC38+AC39+AC40</f>
        <v>57</v>
      </c>
    </row>
    <row r="42" spans="1:29" ht="14.25" thickBot="1" x14ac:dyDescent="0.2">
      <c r="A42" s="22" t="s">
        <v>8</v>
      </c>
      <c r="B42" s="83">
        <f>B41+C41</f>
        <v>62</v>
      </c>
      <c r="C42" s="84"/>
      <c r="D42" s="96">
        <f t="shared" ref="D42" si="44">D41+E41</f>
        <v>54</v>
      </c>
      <c r="E42" s="84"/>
      <c r="F42" s="83">
        <f t="shared" ref="F42" si="45">F41+G41</f>
        <v>52</v>
      </c>
      <c r="G42" s="84"/>
      <c r="H42" s="97">
        <f t="shared" ref="H42" si="46">H41+I41</f>
        <v>87</v>
      </c>
      <c r="I42" s="90"/>
      <c r="J42" s="96">
        <f t="shared" ref="J42" si="47">J41+K41</f>
        <v>71</v>
      </c>
      <c r="K42" s="84"/>
      <c r="L42" s="97">
        <f t="shared" ref="L42" si="48">L41+M41</f>
        <v>103</v>
      </c>
      <c r="M42" s="90"/>
      <c r="N42" s="96">
        <f t="shared" ref="N42" si="49">N41+O41</f>
        <v>108</v>
      </c>
      <c r="O42" s="84"/>
      <c r="P42" s="96">
        <f t="shared" ref="P42" si="50">P41+Q41</f>
        <v>10</v>
      </c>
      <c r="Q42" s="96"/>
      <c r="R42" s="83">
        <f t="shared" ref="R42" si="51">R41+S41</f>
        <v>135</v>
      </c>
      <c r="S42" s="84"/>
      <c r="T42" s="96">
        <f t="shared" ref="T42" si="52">T41+U41</f>
        <v>15</v>
      </c>
      <c r="U42" s="84"/>
      <c r="V42" s="83">
        <f t="shared" ref="V42" si="53">V41+W41</f>
        <v>55</v>
      </c>
      <c r="W42" s="84"/>
      <c r="X42" s="96">
        <f t="shared" ref="X42" si="54">X41+Y41</f>
        <v>97</v>
      </c>
      <c r="Y42" s="84"/>
      <c r="Z42" s="83">
        <f t="shared" ref="Z42" si="55">Z41+AA41</f>
        <v>1004</v>
      </c>
      <c r="AA42" s="84"/>
      <c r="AB42" s="96">
        <f t="shared" ref="AB42" si="56">AB41+AC41</f>
        <v>996</v>
      </c>
      <c r="AC42" s="84"/>
    </row>
    <row r="43" spans="1:29" x14ac:dyDescent="0.15">
      <c r="A43" s="4" t="s">
        <v>9</v>
      </c>
      <c r="B43" s="87">
        <f>B42/B33</f>
        <v>1.0333333333333334</v>
      </c>
      <c r="C43" s="92"/>
      <c r="D43" s="93">
        <f t="shared" ref="D43" si="57">D42/D33</f>
        <v>0.6</v>
      </c>
      <c r="E43" s="92"/>
      <c r="F43" s="87">
        <f t="shared" ref="F43" si="58">F42/F33</f>
        <v>1.1555555555555554</v>
      </c>
      <c r="G43" s="92"/>
      <c r="H43" s="93">
        <f t="shared" ref="H43" si="59">H42/H33</f>
        <v>0.96666666666666667</v>
      </c>
      <c r="I43" s="92"/>
      <c r="J43" s="87">
        <f t="shared" ref="J43" si="60">J42/J33</f>
        <v>0.9726027397260274</v>
      </c>
      <c r="K43" s="92"/>
      <c r="L43" s="93">
        <f t="shared" ref="L43" si="61">L42/L33</f>
        <v>0.76296296296296295</v>
      </c>
      <c r="M43" s="92"/>
      <c r="N43" s="87">
        <f t="shared" ref="N43" si="62">N42/N33</f>
        <v>0.9</v>
      </c>
      <c r="O43" s="92"/>
      <c r="P43" s="93">
        <f t="shared" ref="P43" si="63">P42/P33</f>
        <v>1.1111111111111112</v>
      </c>
      <c r="Q43" s="93"/>
      <c r="R43" s="87">
        <f t="shared" ref="R43" si="64">R42/R33</f>
        <v>1.125</v>
      </c>
      <c r="S43" s="92"/>
      <c r="T43" s="93">
        <f t="shared" ref="T43" si="65">T42/T33</f>
        <v>1.1538461538461537</v>
      </c>
      <c r="U43" s="92"/>
      <c r="V43" s="87">
        <f t="shared" ref="V43" si="66">V42/V33</f>
        <v>0.96491228070175439</v>
      </c>
      <c r="W43" s="92"/>
      <c r="X43" s="93">
        <f t="shared" ref="X43" si="67">X42/X33</f>
        <v>0.63398692810457513</v>
      </c>
      <c r="Y43" s="92"/>
      <c r="Z43" s="87">
        <f t="shared" ref="Z43" si="68">Z42/Z33</f>
        <v>1.0382626680455016</v>
      </c>
      <c r="AA43" s="92"/>
      <c r="AB43" s="93">
        <f t="shared" ref="AB43" si="69">AB42/AB33</f>
        <v>0.79110405083399526</v>
      </c>
      <c r="AC43" s="92"/>
    </row>
    <row r="45" spans="1:29" ht="18.75" customHeight="1" x14ac:dyDescent="0.15">
      <c r="A45" s="1" t="s">
        <v>23</v>
      </c>
    </row>
    <row r="46" spans="1:29" x14ac:dyDescent="0.15">
      <c r="A46" s="5"/>
      <c r="B46" s="94" t="s">
        <v>37</v>
      </c>
      <c r="C46" s="103"/>
      <c r="D46" s="94" t="s">
        <v>38</v>
      </c>
      <c r="E46" s="103"/>
      <c r="F46" s="94" t="s">
        <v>39</v>
      </c>
      <c r="G46" s="103"/>
      <c r="H46" s="94" t="s">
        <v>25</v>
      </c>
      <c r="I46" s="103"/>
      <c r="J46" s="105" t="s">
        <v>40</v>
      </c>
      <c r="K46" s="106"/>
      <c r="L46" s="105" t="s">
        <v>41</v>
      </c>
      <c r="M46" s="106"/>
      <c r="N46" s="94" t="s">
        <v>8</v>
      </c>
      <c r="O46" s="95"/>
    </row>
    <row r="47" spans="1:29" ht="14.25" thickBot="1" x14ac:dyDescent="0.2">
      <c r="A47" s="3" t="s">
        <v>1</v>
      </c>
      <c r="B47" s="81">
        <v>19</v>
      </c>
      <c r="C47" s="91"/>
      <c r="D47" s="81">
        <v>19</v>
      </c>
      <c r="E47" s="91"/>
      <c r="F47" s="81">
        <v>19</v>
      </c>
      <c r="G47" s="91"/>
      <c r="H47" s="81">
        <v>19</v>
      </c>
      <c r="I47" s="91"/>
      <c r="J47" s="81">
        <v>19</v>
      </c>
      <c r="K47" s="91"/>
      <c r="L47" s="81">
        <v>19</v>
      </c>
      <c r="M47" s="91"/>
      <c r="N47" s="81">
        <f>SUM(B47:L47)</f>
        <v>114</v>
      </c>
      <c r="O47" s="82"/>
    </row>
    <row r="48" spans="1:29" ht="14.25" hidden="1" customHeight="1" thickTop="1" x14ac:dyDescent="0.15">
      <c r="A48" s="4" t="s">
        <v>2</v>
      </c>
      <c r="B48" s="13"/>
      <c r="C48" s="24"/>
      <c r="D48" s="13"/>
      <c r="E48" s="24"/>
      <c r="F48" s="13"/>
      <c r="G48" s="24"/>
      <c r="H48" s="8"/>
      <c r="I48" s="6"/>
      <c r="J48" s="8"/>
      <c r="K48" s="6"/>
      <c r="L48" s="8"/>
      <c r="M48" s="6"/>
      <c r="N48" s="11">
        <f t="shared" ref="N48:N50" si="70">D48+F48+H48+J48+L48</f>
        <v>0</v>
      </c>
      <c r="O48" s="11">
        <f t="shared" ref="O48:O50" si="71">E48+G48+I48+K48+M48</f>
        <v>0</v>
      </c>
    </row>
    <row r="49" spans="1:15" ht="14.25" hidden="1" customHeight="1" thickTop="1" x14ac:dyDescent="0.15">
      <c r="A49" s="5" t="s">
        <v>3</v>
      </c>
      <c r="B49" s="14"/>
      <c r="C49" s="12"/>
      <c r="D49" s="14"/>
      <c r="E49" s="12"/>
      <c r="F49" s="14"/>
      <c r="G49" s="12"/>
      <c r="H49" s="10"/>
      <c r="I49" s="7"/>
      <c r="J49" s="10"/>
      <c r="K49" s="7"/>
      <c r="L49" s="10"/>
      <c r="M49" s="7"/>
      <c r="N49" s="11">
        <f t="shared" si="70"/>
        <v>0</v>
      </c>
      <c r="O49" s="11">
        <f t="shared" si="71"/>
        <v>0</v>
      </c>
    </row>
    <row r="50" spans="1:15" ht="14.25" hidden="1" customHeight="1" thickTop="1" x14ac:dyDescent="0.15">
      <c r="A50" s="5" t="s">
        <v>4</v>
      </c>
      <c r="B50" s="14"/>
      <c r="C50" s="12"/>
      <c r="D50" s="14"/>
      <c r="E50" s="12"/>
      <c r="F50" s="14"/>
      <c r="G50" s="12"/>
      <c r="H50" s="10"/>
      <c r="I50" s="7"/>
      <c r="J50" s="10"/>
      <c r="K50" s="7"/>
      <c r="L50" s="10"/>
      <c r="M50" s="7"/>
      <c r="N50" s="11">
        <f t="shared" si="70"/>
        <v>0</v>
      </c>
      <c r="O50" s="11">
        <f t="shared" si="71"/>
        <v>0</v>
      </c>
    </row>
    <row r="51" spans="1:15" ht="14.25" thickTop="1" x14ac:dyDescent="0.15">
      <c r="A51" s="5" t="s">
        <v>5</v>
      </c>
      <c r="B51" s="36">
        <v>6</v>
      </c>
      <c r="C51" s="37">
        <v>1</v>
      </c>
      <c r="D51" s="36">
        <v>7</v>
      </c>
      <c r="E51" s="37">
        <v>0</v>
      </c>
      <c r="F51" s="36">
        <v>7</v>
      </c>
      <c r="G51" s="37">
        <v>1</v>
      </c>
      <c r="H51" s="36">
        <v>8</v>
      </c>
      <c r="I51" s="37">
        <v>0</v>
      </c>
      <c r="J51" s="36">
        <v>10</v>
      </c>
      <c r="K51" s="37">
        <v>0</v>
      </c>
      <c r="L51" s="36">
        <v>4</v>
      </c>
      <c r="M51" s="37">
        <v>0</v>
      </c>
      <c r="N51" s="11">
        <f>B51+D51+F51+H51+J51+L51</f>
        <v>42</v>
      </c>
      <c r="O51" s="11">
        <f>C51+E51+G51+I51+K51+M51</f>
        <v>2</v>
      </c>
    </row>
    <row r="52" spans="1:15" x14ac:dyDescent="0.15">
      <c r="A52" s="5" t="s">
        <v>6</v>
      </c>
      <c r="B52" s="36">
        <v>6</v>
      </c>
      <c r="C52" s="37">
        <v>0</v>
      </c>
      <c r="D52" s="36">
        <v>5</v>
      </c>
      <c r="E52" s="37">
        <v>0</v>
      </c>
      <c r="F52" s="36">
        <v>5</v>
      </c>
      <c r="G52" s="37">
        <v>0</v>
      </c>
      <c r="H52" s="36">
        <v>8</v>
      </c>
      <c r="I52" s="37">
        <v>0</v>
      </c>
      <c r="J52" s="36">
        <v>8</v>
      </c>
      <c r="K52" s="37">
        <v>0</v>
      </c>
      <c r="L52" s="36">
        <v>7</v>
      </c>
      <c r="M52" s="37">
        <v>0</v>
      </c>
      <c r="N52" s="11">
        <f t="shared" ref="N52:N53" si="72">B52+D52+F52+H52+J52+L52</f>
        <v>39</v>
      </c>
      <c r="O52" s="11">
        <f t="shared" ref="O52:O53" si="73">C52+E52+G52+I52+K52+M52</f>
        <v>0</v>
      </c>
    </row>
    <row r="53" spans="1:15" ht="14.25" thickBot="1" x14ac:dyDescent="0.2">
      <c r="A53" s="3" t="s">
        <v>7</v>
      </c>
      <c r="B53" s="38">
        <v>0</v>
      </c>
      <c r="C53" s="39">
        <v>0</v>
      </c>
      <c r="D53" s="38">
        <v>2</v>
      </c>
      <c r="E53" s="39">
        <v>0</v>
      </c>
      <c r="F53" s="38">
        <v>2</v>
      </c>
      <c r="G53" s="39">
        <v>0</v>
      </c>
      <c r="H53" s="38">
        <v>2</v>
      </c>
      <c r="I53" s="39">
        <v>0</v>
      </c>
      <c r="J53" s="38">
        <v>2</v>
      </c>
      <c r="K53" s="39">
        <v>0</v>
      </c>
      <c r="L53" s="38">
        <v>2</v>
      </c>
      <c r="M53" s="39">
        <v>0</v>
      </c>
      <c r="N53" s="11">
        <f t="shared" si="72"/>
        <v>10</v>
      </c>
      <c r="O53" s="11">
        <f t="shared" si="73"/>
        <v>0</v>
      </c>
    </row>
    <row r="54" spans="1:15" ht="15" thickTop="1" thickBot="1" x14ac:dyDescent="0.2">
      <c r="A54" s="17" t="s">
        <v>22</v>
      </c>
      <c r="B54" s="18">
        <f>SUM(B48:B53)</f>
        <v>12</v>
      </c>
      <c r="C54" s="19">
        <f>SUM(C48:C53)</f>
        <v>1</v>
      </c>
      <c r="D54" s="18">
        <f>SUM(D48:D53)</f>
        <v>14</v>
      </c>
      <c r="E54" s="19">
        <f>SUM(E48:E53)</f>
        <v>0</v>
      </c>
      <c r="F54" s="18">
        <f t="shared" ref="F54:K54" si="74">SUM(F48:F53)</f>
        <v>14</v>
      </c>
      <c r="G54" s="19">
        <f t="shared" si="74"/>
        <v>1</v>
      </c>
      <c r="H54" s="18">
        <f t="shared" si="74"/>
        <v>18</v>
      </c>
      <c r="I54" s="19">
        <f t="shared" si="74"/>
        <v>0</v>
      </c>
      <c r="J54" s="18">
        <f t="shared" si="74"/>
        <v>20</v>
      </c>
      <c r="K54" s="19">
        <f t="shared" si="74"/>
        <v>0</v>
      </c>
      <c r="L54" s="18">
        <f t="shared" ref="L54:M54" si="75">SUM(L48:L53)</f>
        <v>13</v>
      </c>
      <c r="M54" s="19">
        <f t="shared" si="75"/>
        <v>0</v>
      </c>
      <c r="N54" s="20">
        <f>SUM(N48:N53)</f>
        <v>91</v>
      </c>
      <c r="O54" s="21">
        <f>SUM(O48:O53)</f>
        <v>2</v>
      </c>
    </row>
    <row r="55" spans="1:15" ht="14.25" thickBot="1" x14ac:dyDescent="0.2">
      <c r="A55" s="22" t="s">
        <v>8</v>
      </c>
      <c r="B55" s="83">
        <f>B54+C54</f>
        <v>13</v>
      </c>
      <c r="C55" s="90"/>
      <c r="D55" s="83">
        <f t="shared" ref="D55" si="76">D54+E54</f>
        <v>14</v>
      </c>
      <c r="E55" s="90"/>
      <c r="F55" s="83">
        <f t="shared" ref="F55" si="77">F54+G54</f>
        <v>15</v>
      </c>
      <c r="G55" s="90"/>
      <c r="H55" s="83">
        <f t="shared" ref="H55" si="78">H54+I54</f>
        <v>18</v>
      </c>
      <c r="I55" s="90"/>
      <c r="J55" s="83">
        <f t="shared" ref="J55" si="79">J54+K54</f>
        <v>20</v>
      </c>
      <c r="K55" s="90"/>
      <c r="L55" s="83">
        <f t="shared" ref="L55" si="80">L54+M54</f>
        <v>13</v>
      </c>
      <c r="M55" s="90"/>
      <c r="N55" s="83">
        <f>N54+O54</f>
        <v>93</v>
      </c>
      <c r="O55" s="84"/>
    </row>
    <row r="56" spans="1:15" x14ac:dyDescent="0.15">
      <c r="A56" s="4" t="s">
        <v>9</v>
      </c>
      <c r="B56" s="87">
        <f>B55/B47</f>
        <v>0.68421052631578949</v>
      </c>
      <c r="C56" s="88"/>
      <c r="D56" s="87">
        <f>D55/D47</f>
        <v>0.73684210526315785</v>
      </c>
      <c r="E56" s="88"/>
      <c r="F56" s="87">
        <f t="shared" ref="F56" si="81">F55/F47</f>
        <v>0.78947368421052633</v>
      </c>
      <c r="G56" s="88"/>
      <c r="H56" s="85">
        <f t="shared" ref="H56" si="82">H55/H47</f>
        <v>0.94736842105263153</v>
      </c>
      <c r="I56" s="89"/>
      <c r="J56" s="85">
        <f t="shared" ref="J56" si="83">J55/J47</f>
        <v>1.0526315789473684</v>
      </c>
      <c r="K56" s="89"/>
      <c r="L56" s="85">
        <f>L55/L47</f>
        <v>0.68421052631578949</v>
      </c>
      <c r="M56" s="89"/>
      <c r="N56" s="85">
        <f>N55/N47</f>
        <v>0.81578947368421051</v>
      </c>
      <c r="O56" s="86"/>
    </row>
  </sheetData>
  <protectedRanges>
    <protectedRange sqref="J8:K10 D22:E22 F23:G25 H22:I22 J23:K25 L22:M22 N23:O23 P22:Q22 T22:U22 P37:Q37 R38:S40 T37:U37 B19:Y21 B38:C39 D37:E37 H37:I37 J38:K39 L37:M37 N38:O40 B5:I10 B23:C24 B51:M53 V38:W38 X37:Y37 B34:Y36 L5:U10" name="範囲1"/>
    <protectedRange sqref="A1" name="範囲1_1"/>
  </protectedRanges>
  <mergeCells count="189">
    <mergeCell ref="N46:O46"/>
    <mergeCell ref="N47:O47"/>
    <mergeCell ref="N55:O55"/>
    <mergeCell ref="N56:O56"/>
    <mergeCell ref="N3:O3"/>
    <mergeCell ref="P3:Q3"/>
    <mergeCell ref="R3:S3"/>
    <mergeCell ref="T18:U18"/>
    <mergeCell ref="T28:U28"/>
    <mergeCell ref="N32:O32"/>
    <mergeCell ref="P32:Q32"/>
    <mergeCell ref="R32:S32"/>
    <mergeCell ref="T32:U32"/>
    <mergeCell ref="N33:O33"/>
    <mergeCell ref="P33:Q33"/>
    <mergeCell ref="R33:S33"/>
    <mergeCell ref="T33:U33"/>
    <mergeCell ref="N42:O42"/>
    <mergeCell ref="P42:Q42"/>
    <mergeCell ref="R42:S42"/>
    <mergeCell ref="T42:U42"/>
    <mergeCell ref="N43:O43"/>
    <mergeCell ref="P43:Q43"/>
    <mergeCell ref="R43:S43"/>
    <mergeCell ref="V3:W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R4:S4"/>
    <mergeCell ref="V4:W4"/>
    <mergeCell ref="T3:U3"/>
    <mergeCell ref="T4:U4"/>
    <mergeCell ref="V12:W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V13:W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T13:U13"/>
    <mergeCell ref="B16:E16"/>
    <mergeCell ref="F16:I16"/>
    <mergeCell ref="J16:M16"/>
    <mergeCell ref="N16:Q16"/>
    <mergeCell ref="R16:U16"/>
    <mergeCell ref="V16:Y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V18:W18"/>
    <mergeCell ref="X18:Y18"/>
    <mergeCell ref="B27:C27"/>
    <mergeCell ref="D27:E27"/>
    <mergeCell ref="F27:G27"/>
    <mergeCell ref="H27:I27"/>
    <mergeCell ref="J27:K27"/>
    <mergeCell ref="X27:Y27"/>
    <mergeCell ref="L27:M27"/>
    <mergeCell ref="N27:O27"/>
    <mergeCell ref="P27:Q27"/>
    <mergeCell ref="R27:S27"/>
    <mergeCell ref="T27:U27"/>
    <mergeCell ref="V27:W2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V28:W28"/>
    <mergeCell ref="X28:Y28"/>
    <mergeCell ref="B31:E31"/>
    <mergeCell ref="F31:I31"/>
    <mergeCell ref="J31:M31"/>
    <mergeCell ref="N31:Q31"/>
    <mergeCell ref="R31:U31"/>
    <mergeCell ref="Z31:AC31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V31:Y31"/>
    <mergeCell ref="Z32:AA32"/>
    <mergeCell ref="AB32:AC32"/>
    <mergeCell ref="B32:C32"/>
    <mergeCell ref="D32:E32"/>
    <mergeCell ref="F32:G32"/>
    <mergeCell ref="H32:I32"/>
    <mergeCell ref="J32:K32"/>
    <mergeCell ref="L32:M32"/>
    <mergeCell ref="V32:W32"/>
    <mergeCell ref="X32:Y32"/>
    <mergeCell ref="Z33:AA33"/>
    <mergeCell ref="AB33:AC33"/>
    <mergeCell ref="B33:C33"/>
    <mergeCell ref="D33:E33"/>
    <mergeCell ref="F33:G33"/>
    <mergeCell ref="H33:I33"/>
    <mergeCell ref="J33:K33"/>
    <mergeCell ref="L33:M33"/>
    <mergeCell ref="V33:W33"/>
    <mergeCell ref="X33:Y33"/>
    <mergeCell ref="Z42:AA42"/>
    <mergeCell ref="AB42:AC42"/>
    <mergeCell ref="B42:C42"/>
    <mergeCell ref="D42:E42"/>
    <mergeCell ref="F42:G42"/>
    <mergeCell ref="H42:I42"/>
    <mergeCell ref="J42:K42"/>
    <mergeCell ref="L42:M42"/>
    <mergeCell ref="V42:W42"/>
    <mergeCell ref="X42:Y42"/>
    <mergeCell ref="T43:U43"/>
    <mergeCell ref="Z43:AA43"/>
    <mergeCell ref="AB43:AC43"/>
    <mergeCell ref="B43:C43"/>
    <mergeCell ref="D43:E43"/>
    <mergeCell ref="F43:G43"/>
    <mergeCell ref="H43:I43"/>
    <mergeCell ref="J43:K43"/>
    <mergeCell ref="L43:M43"/>
    <mergeCell ref="V43:W43"/>
    <mergeCell ref="X43:Y43"/>
    <mergeCell ref="B47:C47"/>
    <mergeCell ref="D47:E47"/>
    <mergeCell ref="F47:G47"/>
    <mergeCell ref="H47:I47"/>
    <mergeCell ref="J47:K47"/>
    <mergeCell ref="L47:M47"/>
    <mergeCell ref="B46:C46"/>
    <mergeCell ref="D46:E46"/>
    <mergeCell ref="F46:G46"/>
    <mergeCell ref="H46:I46"/>
    <mergeCell ref="J46:K46"/>
    <mergeCell ref="L46:M46"/>
    <mergeCell ref="B56:C56"/>
    <mergeCell ref="D56:E56"/>
    <mergeCell ref="F56:G56"/>
    <mergeCell ref="H56:I56"/>
    <mergeCell ref="J56:K56"/>
    <mergeCell ref="L56:M56"/>
    <mergeCell ref="B55:C55"/>
    <mergeCell ref="D55:E55"/>
    <mergeCell ref="F55:G55"/>
    <mergeCell ref="H55:I55"/>
    <mergeCell ref="J55:K55"/>
    <mergeCell ref="L55:M55"/>
  </mergeCells>
  <phoneticPr fontId="1"/>
  <pageMargins left="0.82677165354330717" right="0.2362204724409449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在籍状況令和5年4月1日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2023-07-03T02:29:02Z</dcterms:modified>
</cp:coreProperties>
</file>