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7_情報推進課\080_デジタル化推進室\08_オープンデータ\令和4年度\00_公開データ\東情〇号_東近江市水道事業の経営分析、経営比較分析表（水道課）\経営比較分析表\"/>
    </mc:Choice>
  </mc:AlternateContent>
  <xr:revisionPtr revIDLastSave="0" documentId="13_ncr:1_{62C49DC6-4F5F-4C64-952C-3E36DDC796D1}" xr6:coauthVersionLast="47" xr6:coauthVersionMax="47" xr10:uidLastSave="{00000000-0000-0000-0000-000000000000}"/>
  <workbookProtection workbookAlgorithmName="SHA-512" workbookHashValue="VaxZOuevohCMiiLemD6JJ0jHDa+JGNSY+6bKkNvSSFdodEvtdQC3kdFMQ4/lUqf8+PvF+j7GnDUeGLXaXj+C4g==" workbookSaltValue="DWDm0s4dxj5wzGq8dcj/m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BB8" i="4" s="1"/>
  <c r="S6" i="5"/>
  <c r="AT8" i="4" s="1"/>
  <c r="R6" i="5"/>
  <c r="AL8" i="4" s="1"/>
  <c r="Q6" i="5"/>
  <c r="W10" i="4" s="1"/>
  <c r="P6" i="5"/>
  <c r="O6" i="5"/>
  <c r="I10" i="4" s="1"/>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G85" i="4"/>
  <c r="AT10" i="4"/>
  <c r="P10" i="4"/>
  <c r="B10" i="4"/>
  <c r="AD8" i="4"/>
  <c r="W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<sst xmlns="http://schemas.openxmlformats.org/spreadsheetml/2006/main" count="228" uniqueCount="113">
  <si>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</si>
  <si>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</si>
  <si>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</si>
  <si>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</si>
  <si>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</si>
  <si>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</si>
  <si>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</si>
  <si>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</si>
  <si>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</si>
  <si>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</si>
  <si>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</si>
  <si>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</si>
  <si>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</si>
  <si>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</si>
  <si>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</si>
  <si>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</si>
  <si>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</si>
  <si>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</si>
  <si>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</si>
  <si>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</si>
  <si>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</si>
  <si>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</si>
  <si>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</si>
  <si>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</si>
  <si>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</si>
  <si>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</si>
  <si>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</si>
  <si>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</si>
  <si>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</si>
  <si>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</si>
  <si>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</si>
  <si>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</si>
  <si>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</si>
  <si>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</si>
  <si>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</si>
  <si>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</si>
  <si>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</si>
  <si>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</si>
  <si>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</si>
  <si>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</si>
  <si>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</si>
  <si>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</si>
  <si>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</si>
  <si>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</si>
  <si>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</si>
  <si>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</si>
  <si>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</si>
  <si>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</si>
  <si>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</si>
  <si>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</si>
  <si>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</si>
  <si>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</si>
  <si>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</si>
  <si>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</si>
  <si>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</si>
  <si>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</si>
  <si>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</si>
  <si>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</si>
  <si>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</si>
  <si>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</si>
  <si>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</si>
  <si>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</si>
  <si>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</si>
  <si>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</si>
  <si>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</si>
  <si>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</si>
  <si>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</si>
  <si>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</si>
  <si>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</si>
  <si>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</si>
  <si>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</si>
  <si>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</si>
  <si>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</si>
  <si>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</si>
  <si>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</si>
  <si>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</si>
  <si>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</si>
  <si>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</si>
  <si>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</si>
  <si>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</si>
  <si>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</si>
  <si>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</si>
  <si>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</si>
  <si>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</si>
  <si>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</si>
  <si>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</si>
  <si>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</si>
  <si>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</si>
  <si>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</si>
  <si>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</si>
  <si>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</si>
  <si>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</si>
  <si>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</si>
  <si>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</si>
  <si>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</si>
  <si>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</si>
  <si>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</si>
  <si>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</si>
  <si>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</si>
  <si>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</si>
  <si>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</si>
  <si>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</si>
  <si>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</si>
  <si>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</si>
  <si>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</si>
  <si>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</si>
  <si>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</si>
  <si>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</si>
  <si>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</si>
  <si>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</si>
  <si>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年々増加しており、類似団体より高くなっています。今後も老朽化が進んでいくことが見込まれるため、施設の更新の時期を適切に把握し、必要な更新を適時に行っていく必要があります。
　②管路経年化率、③管路更新率ともに、類似団体と比較して低い数値となっています。必要な更新投資が先送りにならないよう、引き続き、施設整備計画（アセットマネジメント）に基づき、計画的に更新を進めていく必要があります。</t>
    <rPh sb="2" eb="4">
      <t>ユウケイ</t>
    </rPh>
    <rPh sb="4" eb="6">
      <t>コテイ</t>
    </rPh>
    <rPh sb="6" eb="8">
      <t>シサン</t>
    </rPh>
    <rPh sb="8" eb="10">
      <t>ゲンカ</t>
    </rPh>
    <rPh sb="10" eb="12">
      <t>ショウキャク</t>
    </rPh>
    <rPh sb="12" eb="13">
      <t>リツ</t>
    </rPh>
    <rPh sb="15" eb="17">
      <t>ネンネン</t>
    </rPh>
    <rPh sb="17" eb="19">
      <t>ゾウカ</t>
    </rPh>
    <rPh sb="24" eb="26">
      <t>ルイジ</t>
    </rPh>
    <rPh sb="26" eb="28">
      <t>ダンタイ</t>
    </rPh>
    <rPh sb="30" eb="31">
      <t>タカ</t>
    </rPh>
    <rPh sb="39" eb="41">
      <t>コンゴ</t>
    </rPh>
    <rPh sb="42" eb="45">
      <t>ロウキュウカ</t>
    </rPh>
    <rPh sb="46" eb="47">
      <t>スス</t>
    </rPh>
    <rPh sb="54" eb="56">
      <t>ミコ</t>
    </rPh>
    <rPh sb="62" eb="64">
      <t>シセツ</t>
    </rPh>
    <rPh sb="65" eb="67">
      <t>コウシン</t>
    </rPh>
    <rPh sb="68" eb="70">
      <t>ジキ</t>
    </rPh>
    <rPh sb="71" eb="73">
      <t>テキセツ</t>
    </rPh>
    <rPh sb="74" eb="76">
      <t>ハアク</t>
    </rPh>
    <rPh sb="78" eb="80">
      <t>ヒツヨウ</t>
    </rPh>
    <rPh sb="81" eb="83">
      <t>コウシン</t>
    </rPh>
    <rPh sb="84" eb="86">
      <t>テキジ</t>
    </rPh>
    <rPh sb="87" eb="88">
      <t>オコナ</t>
    </rPh>
    <rPh sb="92" eb="94">
      <t>ヒツヨウ</t>
    </rPh>
    <rPh sb="103" eb="105">
      <t>カンロ</t>
    </rPh>
    <rPh sb="105" eb="107">
      <t>ケイネン</t>
    </rPh>
    <rPh sb="107" eb="108">
      <t>カ</t>
    </rPh>
    <rPh sb="108" eb="109">
      <t>リツ</t>
    </rPh>
    <rPh sb="111" eb="113">
      <t>カンロ</t>
    </rPh>
    <rPh sb="113" eb="115">
      <t>コウシン</t>
    </rPh>
    <rPh sb="115" eb="116">
      <t>リツ</t>
    </rPh>
    <rPh sb="120" eb="122">
      <t>ルイジ</t>
    </rPh>
    <rPh sb="122" eb="124">
      <t>ダンタイ</t>
    </rPh>
    <rPh sb="125" eb="127">
      <t>ヒカク</t>
    </rPh>
    <rPh sb="129" eb="130">
      <t>ヒク</t>
    </rPh>
    <rPh sb="131" eb="133">
      <t>スウチ</t>
    </rPh>
    <rPh sb="141" eb="143">
      <t>ヒツヨウ</t>
    </rPh>
    <rPh sb="144" eb="146">
      <t>コウシン</t>
    </rPh>
    <rPh sb="146" eb="148">
      <t>トウシ</t>
    </rPh>
    <rPh sb="149" eb="151">
      <t>サキオク</t>
    </rPh>
    <rPh sb="160" eb="161">
      <t>ヒ</t>
    </rPh>
    <rPh sb="162" eb="163">
      <t>ツヅ</t>
    </rPh>
    <rPh sb="165" eb="167">
      <t>シセツ</t>
    </rPh>
    <rPh sb="167" eb="169">
      <t>セイビ</t>
    </rPh>
    <rPh sb="169" eb="171">
      <t>ケイカク</t>
    </rPh>
    <rPh sb="184" eb="185">
      <t>モト</t>
    </rPh>
    <rPh sb="188" eb="191">
      <t>ケイカクテキ</t>
    </rPh>
    <rPh sb="192" eb="194">
      <t>コウシン</t>
    </rPh>
    <rPh sb="195" eb="196">
      <t>スス</t>
    </rPh>
    <rPh sb="200" eb="202">
      <t>ヒツヨウ</t>
    </rPh>
    <phoneticPr fontId="4"/>
  </si>
  <si>
    <t>　経営の健全性については、類似団体との比較や各指標の基準から、現時点では健全な経営状態が維持できていると分析できます。
　しかし、効率性については、類似団体と比較すると数値が低い傾向にあり、適切な施設規模を把握し、施設の統廃合やダウンサイジングを含め計画的に施設更新を行う必要があります。
　老朽化の状況については、類似団体と比較しても進んでいると考えられ、年々老朽化が進んでいく一方で、管路の更新率は低い状態で推移しています。経営戦略と施設整備計画（アセットマネジメント）に基づき、さらなる財源の確保に努めるとともに、企業債を積極的に活用し、施設更新を計画的に進める必要があります。</t>
    <rPh sb="1" eb="3">
      <t>ケイエイ</t>
    </rPh>
    <rPh sb="4" eb="7">
      <t>ケンゼンセイ</t>
    </rPh>
    <rPh sb="13" eb="15">
      <t>ルイジ</t>
    </rPh>
    <rPh sb="15" eb="17">
      <t>ダンタイ</t>
    </rPh>
    <rPh sb="19" eb="21">
      <t>ヒカク</t>
    </rPh>
    <rPh sb="22" eb="23">
      <t>カク</t>
    </rPh>
    <rPh sb="23" eb="25">
      <t>シヒョウ</t>
    </rPh>
    <rPh sb="26" eb="28">
      <t>キジュン</t>
    </rPh>
    <rPh sb="31" eb="34">
      <t>ゲンジテン</t>
    </rPh>
    <rPh sb="36" eb="38">
      <t>ケンゼン</t>
    </rPh>
    <rPh sb="39" eb="41">
      <t>ケイエイ</t>
    </rPh>
    <rPh sb="41" eb="43">
      <t>ジョウタイ</t>
    </rPh>
    <rPh sb="44" eb="46">
      <t>イジ</t>
    </rPh>
    <rPh sb="52" eb="54">
      <t>ブンセキ</t>
    </rPh>
    <rPh sb="65" eb="68">
      <t>コウリツセイ</t>
    </rPh>
    <rPh sb="74" eb="76">
      <t>ルイジ</t>
    </rPh>
    <rPh sb="76" eb="78">
      <t>ダンタイ</t>
    </rPh>
    <rPh sb="79" eb="81">
      <t>ヒカク</t>
    </rPh>
    <rPh sb="84" eb="86">
      <t>スウチ</t>
    </rPh>
    <rPh sb="87" eb="88">
      <t>ヒク</t>
    </rPh>
    <rPh sb="89" eb="91">
      <t>ケイコウ</t>
    </rPh>
    <rPh sb="95" eb="97">
      <t>テキセツ</t>
    </rPh>
    <rPh sb="98" eb="100">
      <t>シセツ</t>
    </rPh>
    <rPh sb="100" eb="102">
      <t>キボ</t>
    </rPh>
    <rPh sb="103" eb="105">
      <t>ハアク</t>
    </rPh>
    <rPh sb="107" eb="109">
      <t>シセツ</t>
    </rPh>
    <rPh sb="110" eb="113">
      <t>トウハイゴウ</t>
    </rPh>
    <rPh sb="123" eb="124">
      <t>フク</t>
    </rPh>
    <rPh sb="125" eb="128">
      <t>ケイカクテキ</t>
    </rPh>
    <rPh sb="129" eb="131">
      <t>シセツ</t>
    </rPh>
    <rPh sb="131" eb="133">
      <t>コウシン</t>
    </rPh>
    <rPh sb="134" eb="135">
      <t>オコナ</t>
    </rPh>
    <rPh sb="136" eb="138">
      <t>ヒツヨウ</t>
    </rPh>
    <rPh sb="146" eb="149">
      <t>ロウキュウカ</t>
    </rPh>
    <rPh sb="150" eb="152">
      <t>ジョウキョウ</t>
    </rPh>
    <rPh sb="158" eb="160">
      <t>ルイジ</t>
    </rPh>
    <rPh sb="160" eb="162">
      <t>ダンタイ</t>
    </rPh>
    <rPh sb="163" eb="165">
      <t>ヒカク</t>
    </rPh>
    <rPh sb="168" eb="169">
      <t>スス</t>
    </rPh>
    <rPh sb="174" eb="175">
      <t>カンガ</t>
    </rPh>
    <rPh sb="179" eb="181">
      <t>ネンネン</t>
    </rPh>
    <rPh sb="181" eb="184">
      <t>ロウキュウカ</t>
    </rPh>
    <rPh sb="185" eb="186">
      <t>スス</t>
    </rPh>
    <rPh sb="190" eb="192">
      <t>イッポウ</t>
    </rPh>
    <rPh sb="194" eb="196">
      <t>カンロ</t>
    </rPh>
    <rPh sb="197" eb="199">
      <t>コウシン</t>
    </rPh>
    <rPh sb="199" eb="200">
      <t>リツ</t>
    </rPh>
    <rPh sb="201" eb="202">
      <t>ヒク</t>
    </rPh>
    <rPh sb="203" eb="205">
      <t>ジョウタイ</t>
    </rPh>
    <rPh sb="206" eb="208">
      <t>スイイ</t>
    </rPh>
    <rPh sb="214" eb="216">
      <t>ケイエイ</t>
    </rPh>
    <rPh sb="216" eb="218">
      <t>センリャク</t>
    </rPh>
    <rPh sb="219" eb="221">
      <t>シセツ</t>
    </rPh>
    <rPh sb="221" eb="223">
      <t>セイビ</t>
    </rPh>
    <rPh sb="223" eb="225">
      <t>ケイカク</t>
    </rPh>
    <rPh sb="238" eb="239">
      <t>モト</t>
    </rPh>
    <rPh sb="246" eb="248">
      <t>ザイゲン</t>
    </rPh>
    <rPh sb="249" eb="251">
      <t>カクホ</t>
    </rPh>
    <rPh sb="252" eb="253">
      <t>ツト</t>
    </rPh>
    <rPh sb="260" eb="262">
      <t>キギョウ</t>
    </rPh>
    <rPh sb="262" eb="263">
      <t>サイ</t>
    </rPh>
    <rPh sb="264" eb="267">
      <t>セッキョクテキ</t>
    </rPh>
    <rPh sb="268" eb="270">
      <t>カツヨウ</t>
    </rPh>
    <rPh sb="272" eb="274">
      <t>シセツ</t>
    </rPh>
    <rPh sb="274" eb="276">
      <t>コウシン</t>
    </rPh>
    <rPh sb="277" eb="280">
      <t>ケイカクテキ</t>
    </rPh>
    <rPh sb="281" eb="282">
      <t>スス</t>
    </rPh>
    <rPh sb="284" eb="286">
      <t>ヒツヨウ</t>
    </rPh>
    <phoneticPr fontId="4"/>
  </si>
  <si>
    <t>　①経常収支比率、⑤料金回収率ともに、１００％を上回っており、黒字経営を維持し、経営に必要な経費を料金収入で賄うことができています。
　③流動比率は、１００％を超えており、前年度数値を下回ってはいるものの、類似団体と比較しても支払能力を十分に備えていると言えます。
　④企業債残高対給水収益比率は、類似団体よりも極めて低い値で推移していることから、施設更新費用に対する新たな借り入れの余力が十分にあると言えます。施設の老朽化に係る更新を計画的に行っていく際に、自己財源と企業債とのバランスを見ながら、企業債の上手な活用を検討する必要があります。
　⑥給水原価は、前年度数値より微増となりましたが、これは主として減価償却費と資産減耗費の増加によるものです。今後も引き続き経費の抑制に取り組む必要があります。
　⑦施設利用率は、前年度数値より減少となりました。また、類似団体より低い数値となっているため、効率的な施設運営をするために、施設の統廃合やダウンサイジングの検討を積極的に進める必要があると考えられます。
　⑧有収率は、前年度数値より増加しましたが、類似団体より低い数値となっているため、引き続き、計画的な漏水調査や漏水箇所の修繕を積極的に行い、施設の稼働が収益につながるよう取り組む必要があると考えます。　　　　　　</t>
    <rPh sb="2" eb="4">
      <t>ケイジョウ</t>
    </rPh>
    <rPh sb="4" eb="6">
      <t>シュウシ</t>
    </rPh>
    <rPh sb="6" eb="8">
      <t>ヒリツ</t>
    </rPh>
    <rPh sb="10" eb="12">
      <t>リョウキン</t>
    </rPh>
    <rPh sb="12" eb="14">
      <t>カイシュウ</t>
    </rPh>
    <rPh sb="14" eb="15">
      <t>リツ</t>
    </rPh>
    <rPh sb="24" eb="26">
      <t>ウワマワ</t>
    </rPh>
    <rPh sb="31" eb="33">
      <t>クロジ</t>
    </rPh>
    <rPh sb="33" eb="35">
      <t>ケイエイ</t>
    </rPh>
    <rPh sb="36" eb="38">
      <t>イジ</t>
    </rPh>
    <rPh sb="40" eb="42">
      <t>ケイエイ</t>
    </rPh>
    <rPh sb="43" eb="45">
      <t>ヒツヨウ</t>
    </rPh>
    <rPh sb="46" eb="48">
      <t>ケイヒ</t>
    </rPh>
    <rPh sb="49" eb="51">
      <t>リョウキン</t>
    </rPh>
    <rPh sb="51" eb="53">
      <t>シュウニュウ</t>
    </rPh>
    <rPh sb="54" eb="55">
      <t>マカナ</t>
    </rPh>
    <rPh sb="69" eb="71">
      <t>リュウドウ</t>
    </rPh>
    <rPh sb="71" eb="73">
      <t>ヒリツ</t>
    </rPh>
    <rPh sb="80" eb="81">
      <t>コ</t>
    </rPh>
    <rPh sb="86" eb="89">
      <t>ゼンネンド</t>
    </rPh>
    <rPh sb="89" eb="91">
      <t>スウチ</t>
    </rPh>
    <rPh sb="92" eb="94">
      <t>シタマワ</t>
    </rPh>
    <rPh sb="103" eb="105">
      <t>ルイジ</t>
    </rPh>
    <rPh sb="105" eb="107">
      <t>ダンタイ</t>
    </rPh>
    <rPh sb="108" eb="110">
      <t>ヒカク</t>
    </rPh>
    <rPh sb="113" eb="115">
      <t>シハラ</t>
    </rPh>
    <rPh sb="115" eb="117">
      <t>ノウリョク</t>
    </rPh>
    <rPh sb="118" eb="120">
      <t>ジュウブン</t>
    </rPh>
    <rPh sb="121" eb="122">
      <t>ソナ</t>
    </rPh>
    <rPh sb="127" eb="128">
      <t>イ</t>
    </rPh>
    <rPh sb="135" eb="137">
      <t>キギョウ</t>
    </rPh>
    <rPh sb="137" eb="138">
      <t>サイ</t>
    </rPh>
    <rPh sb="138" eb="140">
      <t>ザンダカ</t>
    </rPh>
    <rPh sb="140" eb="141">
      <t>タイ</t>
    </rPh>
    <rPh sb="141" eb="143">
      <t>キュウスイ</t>
    </rPh>
    <rPh sb="143" eb="145">
      <t>シュウエキ</t>
    </rPh>
    <rPh sb="145" eb="147">
      <t>ヒリツ</t>
    </rPh>
    <rPh sb="149" eb="151">
      <t>ルイジ</t>
    </rPh>
    <rPh sb="151" eb="153">
      <t>ダンタイ</t>
    </rPh>
    <rPh sb="156" eb="157">
      <t>キワ</t>
    </rPh>
    <rPh sb="159" eb="160">
      <t>ヒク</t>
    </rPh>
    <rPh sb="161" eb="162">
      <t>アタイ</t>
    </rPh>
    <rPh sb="163" eb="165">
      <t>スイイ</t>
    </rPh>
    <rPh sb="174" eb="176">
      <t>シセツ</t>
    </rPh>
    <rPh sb="176" eb="178">
      <t>コウシン</t>
    </rPh>
    <rPh sb="178" eb="180">
      <t>ヒヨウ</t>
    </rPh>
    <rPh sb="181" eb="182">
      <t>タイ</t>
    </rPh>
    <rPh sb="184" eb="185">
      <t>アラ</t>
    </rPh>
    <rPh sb="187" eb="188">
      <t>カ</t>
    </rPh>
    <rPh sb="189" eb="190">
      <t>イ</t>
    </rPh>
    <rPh sb="192" eb="194">
      <t>ヨリョク</t>
    </rPh>
    <rPh sb="195" eb="197">
      <t>ジュウブン</t>
    </rPh>
    <rPh sb="201" eb="202">
      <t>イ</t>
    </rPh>
    <rPh sb="206" eb="208">
      <t>シセツ</t>
    </rPh>
    <rPh sb="209" eb="212">
      <t>ロウキュウカ</t>
    </rPh>
    <rPh sb="213" eb="214">
      <t>カカ</t>
    </rPh>
    <rPh sb="215" eb="217">
      <t>コウシン</t>
    </rPh>
    <rPh sb="218" eb="221">
      <t>ケイカクテキ</t>
    </rPh>
    <rPh sb="222" eb="223">
      <t>オコナ</t>
    </rPh>
    <rPh sb="227" eb="228">
      <t>サイ</t>
    </rPh>
    <rPh sb="230" eb="232">
      <t>ジコ</t>
    </rPh>
    <rPh sb="232" eb="234">
      <t>ザイゲン</t>
    </rPh>
    <rPh sb="235" eb="237">
      <t>キギョウ</t>
    </rPh>
    <rPh sb="237" eb="238">
      <t>サイ</t>
    </rPh>
    <rPh sb="245" eb="246">
      <t>ミ</t>
    </rPh>
    <rPh sb="250" eb="252">
      <t>キギョウ</t>
    </rPh>
    <rPh sb="252" eb="253">
      <t>サイ</t>
    </rPh>
    <rPh sb="254" eb="256">
      <t>ジョウズ</t>
    </rPh>
    <rPh sb="257" eb="259">
      <t>カツヨウ</t>
    </rPh>
    <rPh sb="260" eb="262">
      <t>ケントウ</t>
    </rPh>
    <rPh sb="264" eb="266">
      <t>ヒツヨウ</t>
    </rPh>
    <rPh sb="275" eb="277">
      <t>キュウスイ</t>
    </rPh>
    <rPh sb="277" eb="279">
      <t>ゲンカ</t>
    </rPh>
    <rPh sb="281" eb="284">
      <t>ゼンネンド</t>
    </rPh>
    <rPh sb="284" eb="286">
      <t>スウチ</t>
    </rPh>
    <rPh sb="288" eb="290">
      <t>ビゾウ</t>
    </rPh>
    <rPh sb="301" eb="302">
      <t>シュ</t>
    </rPh>
    <rPh sb="305" eb="307">
      <t>ゲンカ</t>
    </rPh>
    <rPh sb="307" eb="309">
      <t>ショウキャク</t>
    </rPh>
    <rPh sb="309" eb="310">
      <t>ヒ</t>
    </rPh>
    <rPh sb="311" eb="313">
      <t>シサン</t>
    </rPh>
    <rPh sb="313" eb="315">
      <t>ゲンモウ</t>
    </rPh>
    <rPh sb="315" eb="316">
      <t>ヒ</t>
    </rPh>
    <rPh sb="317" eb="319">
      <t>ゾウカ</t>
    </rPh>
    <rPh sb="327" eb="329">
      <t>コンゴ</t>
    </rPh>
    <rPh sb="330" eb="331">
      <t>ヒ</t>
    </rPh>
    <rPh sb="332" eb="333">
      <t>ツヅ</t>
    </rPh>
    <rPh sb="334" eb="336">
      <t>ケイヒ</t>
    </rPh>
    <rPh sb="337" eb="339">
      <t>ヨクセイ</t>
    </rPh>
    <rPh sb="340" eb="341">
      <t>ト</t>
    </rPh>
    <rPh sb="342" eb="343">
      <t>ク</t>
    </rPh>
    <rPh sb="344" eb="346">
      <t>ヒツヨウ</t>
    </rPh>
    <rPh sb="355" eb="357">
      <t>シセツ</t>
    </rPh>
    <rPh sb="357" eb="359">
      <t>リヨウ</t>
    </rPh>
    <rPh sb="359" eb="360">
      <t>リツ</t>
    </rPh>
    <rPh sb="362" eb="365">
      <t>ゼンネンド</t>
    </rPh>
    <rPh sb="365" eb="367">
      <t>スウチ</t>
    </rPh>
    <rPh sb="369" eb="371">
      <t>ゲンショウ</t>
    </rPh>
    <rPh sb="381" eb="383">
      <t>ルイジ</t>
    </rPh>
    <rPh sb="383" eb="385">
      <t>ダンタイ</t>
    </rPh>
    <rPh sb="387" eb="388">
      <t>ヒク</t>
    </rPh>
    <rPh sb="389" eb="391">
      <t>スウチ</t>
    </rPh>
    <rPh sb="415" eb="417">
      <t>シセツ</t>
    </rPh>
    <rPh sb="418" eb="421">
      <t>トウハイゴウ</t>
    </rPh>
    <rPh sb="431" eb="433">
      <t>ケントウ</t>
    </rPh>
    <rPh sb="434" eb="437">
      <t>セッキョクテキ</t>
    </rPh>
    <rPh sb="438" eb="439">
      <t>スス</t>
    </rPh>
    <rPh sb="441" eb="443">
      <t>ヒツヨウ</t>
    </rPh>
    <rPh sb="447" eb="448">
      <t>カンガ</t>
    </rPh>
    <rPh sb="457" eb="460">
      <t>ユウシュウリツ</t>
    </rPh>
    <rPh sb="462" eb="465">
      <t>ゼンネンド</t>
    </rPh>
    <rPh sb="465" eb="467">
      <t>スウチ</t>
    </rPh>
    <rPh sb="469" eb="471">
      <t>ゾウカ</t>
    </rPh>
    <rPh sb="477" eb="479">
      <t>ルイジ</t>
    </rPh>
    <rPh sb="479" eb="481">
      <t>ダンタイ</t>
    </rPh>
    <rPh sb="483" eb="484">
      <t>ヒク</t>
    </rPh>
    <rPh sb="485" eb="487">
      <t>スウチ</t>
    </rPh>
    <rPh sb="496" eb="497">
      <t>ヒ</t>
    </rPh>
    <rPh sb="498" eb="499">
      <t>ツヅ</t>
    </rPh>
    <rPh sb="522" eb="523">
      <t>オコナ</t>
    </rPh>
    <rPh sb="525" eb="527">
      <t>シセツ</t>
    </rPh>
    <rPh sb="528" eb="530">
      <t>カドウ</t>
    </rPh>
    <rPh sb="531" eb="533">
      <t>シュウエキ</t>
    </rPh>
    <rPh sb="540" eb="541">
      <t>ト</t>
    </rPh>
    <rPh sb="542" eb="543">
      <t>ク</t>
    </rPh>
    <rPh sb="544" eb="546">
      <t>ヒツヨウ</t>
    </rPh>
    <rPh sb="550" eb="55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</si>
</sst>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0.34</c:v>
                </c:pt>
                <c:pt idx="2">
                  <c:v>0.73</c:v>
                </c:pt>
                <c:pt idx="3">
                  <c:v>0.42</c:v>
                </c:pt>
                <c:pt idx="4">
                  <c:v>0.28999999999999998</c:v>
                </c:pt>
              </c:numCache>
            </c:numRef>
          </c:val>
          <c:extLst>
            <c:ext xmlns:c16="http://schemas.microsoft.com/office/drawing/2014/chart" uri="{C3380CC4-5D6E-409C-BE32-E72D297353CC}">
              <c16:uniqueId val="{00000000-7364-4105-9083-F88108CD17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7364-4105-9083-F88108CD17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55.31</c:v>
                </c:pt>
                <c:pt idx="1">
                  <c:v>57.24</c:v>
                </c:pt>
                <c:pt idx="2">
                  <c:v>58.88</c:v>
                </c:pt>
                <c:pt idx="3">
                  <c:v>58.03</c:v>
                </c:pt>
                <c:pt idx="4">
                  <c:v>56.78</c:v>
                </c:pt>
              </c:numCache>
            </c:numRef>
          </c:val>
          <c:extLst>
            <c:ext xmlns:c16="http://schemas.microsoft.com/office/drawing/2014/chart" uri="{C3380CC4-5D6E-409C-BE32-E72D297353CC}">
              <c16:uniqueId val="{00000000-680D-4F88-8F68-49FDC4C9CD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680D-4F88-8F68-49FDC4C9CD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89.28</c:v>
                </c:pt>
                <c:pt idx="1">
                  <c:v>86.76</c:v>
                </c:pt>
                <c:pt idx="2">
                  <c:v>84.86</c:v>
                </c:pt>
                <c:pt idx="3">
                  <c:v>85.19</c:v>
                </c:pt>
                <c:pt idx="4">
                  <c:v>86.84</c:v>
                </c:pt>
              </c:numCache>
            </c:numRef>
          </c:val>
          <c:extLst>
            <c:ext xmlns:c16="http://schemas.microsoft.com/office/drawing/2014/chart" uri="{C3380CC4-5D6E-409C-BE32-E72D297353CC}">
              <c16:uniqueId val="{00000000-6EAC-4DDF-8D40-DD6C36B57C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6EAC-4DDF-8D40-DD6C36B57C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109.05</c:v>
                </c:pt>
                <c:pt idx="1">
                  <c:v>112.91</c:v>
                </c:pt>
                <c:pt idx="2">
                  <c:v>111.99</c:v>
                </c:pt>
                <c:pt idx="3">
                  <c:v>115.55</c:v>
                </c:pt>
                <c:pt idx="4">
                  <c:v>114.56</c:v>
                </c:pt>
              </c:numCache>
            </c:numRef>
          </c:val>
          <c:extLst>
            <c:ext xmlns:c16="http://schemas.microsoft.com/office/drawing/2014/chart" uri="{C3380CC4-5D6E-409C-BE32-E72D297353CC}">
              <c16:uniqueId val="{00000000-6A04-437D-8BC6-799B9CA1AB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6A04-437D-8BC6-799B9CA1AB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48.3</c:v>
                </c:pt>
                <c:pt idx="1">
                  <c:v>47.62</c:v>
                </c:pt>
                <c:pt idx="2">
                  <c:v>49.18</c:v>
                </c:pt>
                <c:pt idx="3">
                  <c:v>50.55</c:v>
                </c:pt>
                <c:pt idx="4">
                  <c:v>52.04</c:v>
                </c:pt>
              </c:numCache>
            </c:numRef>
          </c:val>
          <c:extLst>
            <c:ext xmlns:c16="http://schemas.microsoft.com/office/drawing/2014/chart" uri="{C3380CC4-5D6E-409C-BE32-E72D297353CC}">
              <c16:uniqueId val="{00000000-BD37-4539-8E8D-F826D8C618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D37-4539-8E8D-F826D8C618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4.1399999999999997</c:v>
                </c:pt>
                <c:pt idx="1">
                  <c:v>4.0199999999999996</c:v>
                </c:pt>
                <c:pt idx="2">
                  <c:v>5.76</c:v>
                </c:pt>
                <c:pt idx="3">
                  <c:v>8.6199999999999992</c:v>
                </c:pt>
                <c:pt idx="4">
                  <c:v>9.8000000000000007</c:v>
                </c:pt>
              </c:numCache>
            </c:numRef>
          </c:val>
          <c:extLst>
            <c:ext xmlns:c16="http://schemas.microsoft.com/office/drawing/2014/chart" uri="{C3380CC4-5D6E-409C-BE32-E72D297353CC}">
              <c16:uniqueId val="{00000000-001B-4FB1-94BB-819DE20C20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001B-4FB1-94BB-819DE20C20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D3-4564-8479-2C55E497F9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73D3-4564-8479-2C55E497F9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383.74</c:v>
                </c:pt>
                <c:pt idx="1">
                  <c:v>433.9</c:v>
                </c:pt>
                <c:pt idx="2">
                  <c:v>490.29</c:v>
                </c:pt>
                <c:pt idx="3">
                  <c:v>488.98</c:v>
                </c:pt>
                <c:pt idx="4">
                  <c:v>473.49</c:v>
                </c:pt>
              </c:numCache>
            </c:numRef>
          </c:val>
          <c:extLst>
            <c:ext xmlns:c16="http://schemas.microsoft.com/office/drawing/2014/chart" uri="{C3380CC4-5D6E-409C-BE32-E72D297353CC}">
              <c16:uniqueId val="{00000000-95F5-435F-9848-62857137F9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95F5-435F-9848-62857137F9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152</c:v>
                </c:pt>
                <c:pt idx="1">
                  <c:v>177.41</c:v>
                </c:pt>
                <c:pt idx="2">
                  <c:v>170.98</c:v>
                </c:pt>
                <c:pt idx="3">
                  <c:v>167.2</c:v>
                </c:pt>
                <c:pt idx="4">
                  <c:v>160.6</c:v>
                </c:pt>
              </c:numCache>
            </c:numRef>
          </c:val>
          <c:extLst>
            <c:ext xmlns:c16="http://schemas.microsoft.com/office/drawing/2014/chart" uri="{C3380CC4-5D6E-409C-BE32-E72D297353CC}">
              <c16:uniqueId val="{00000000-F425-4011-B7A1-5C1E9A0B593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F425-4011-B7A1-5C1E9A0B593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103.47</c:v>
                </c:pt>
                <c:pt idx="1">
                  <c:v>102.15</c:v>
                </c:pt>
                <c:pt idx="2">
                  <c:v>101.66</c:v>
                </c:pt>
                <c:pt idx="3">
                  <c:v>105.59</c:v>
                </c:pt>
                <c:pt idx="4">
                  <c:v>105.31</c:v>
                </c:pt>
              </c:numCache>
            </c:numRef>
          </c:val>
          <c:extLst>
            <c:ext xmlns:c16="http://schemas.microsoft.com/office/drawing/2014/chart" uri="{C3380CC4-5D6E-409C-BE32-E72D297353CC}">
              <c16:uniqueId val="{00000000-92CC-418E-8341-3DC9E6C5D8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92CC-418E-8341-3DC9E6C5D8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167.78</c:v>
                </c:pt>
                <c:pt idx="1">
                  <c:v>169.34</c:v>
                </c:pt>
                <c:pt idx="2">
                  <c:v>169.98</c:v>
                </c:pt>
                <c:pt idx="3">
                  <c:v>165.97</c:v>
                </c:pt>
                <c:pt idx="4">
                  <c:v>166.76</c:v>
                </c:pt>
              </c:numCache>
            </c:numRef>
          </c:val>
          <c:extLst>
            <c:ext xmlns:c16="http://schemas.microsoft.com/office/drawing/2014/chart" uri="{C3380CC4-5D6E-409C-BE32-E72D297353CC}">
              <c16:uniqueId val="{00000000-F01D-40EE-BE1F-C873CA9476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F01D-40EE-BE1F-C873CA9476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5" zoomScale="85" zoomScaleNormal="85"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6" t="str">
        <f>データ!H6</f>
        <v>滋賀県　東近江市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114316</v>
      </c>
      <c r="AM8" s="61"/>
      <c r="AN8" s="61"/>
      <c r="AO8" s="61"/>
      <c r="AP8" s="61"/>
      <c r="AQ8" s="61"/>
      <c r="AR8" s="61"/>
      <c r="AS8" s="61"/>
      <c r="AT8" s="52">
        <f>データ!$S$6</f>
        <v>388.37</v>
      </c>
      <c r="AU8" s="53"/>
      <c r="AV8" s="53"/>
      <c r="AW8" s="53"/>
      <c r="AX8" s="53"/>
      <c r="AY8" s="53"/>
      <c r="AZ8" s="53"/>
      <c r="BA8" s="53"/>
      <c r="BB8" s="54">
        <f>データ!$T$6</f>
        <v>294.35000000000002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5">
      <c r="A10" s="2"/>
      <c r="B10" s="52" t="str">
        <f>データ!$N$6</f>
        <v>-</v>
      </c>
      <c r="C10" s="53"/>
      <c r="D10" s="53"/>
      <c r="E10" s="53"/>
      <c r="F10" s="53"/>
      <c r="G10" s="53"/>
      <c r="H10" s="53"/>
      <c r="I10" s="52">
        <f>データ!$O$6</f>
        <v>76.97</v>
      </c>
      <c r="J10" s="53"/>
      <c r="K10" s="53"/>
      <c r="L10" s="53"/>
      <c r="M10" s="53"/>
      <c r="N10" s="53"/>
      <c r="O10" s="64"/>
      <c r="P10" s="54">
        <f>データ!$P$6</f>
        <v>87.08</v>
      </c>
      <c r="Q10" s="54"/>
      <c r="R10" s="54"/>
      <c r="S10" s="54"/>
      <c r="T10" s="54"/>
      <c r="U10" s="54"/>
      <c r="V10" s="54"/>
      <c r="W10" s="61">
        <f>データ!$Q$6</f>
        <v>3450</v>
      </c>
      <c r="X10" s="61"/>
      <c r="Y10" s="61"/>
      <c r="Z10" s="61"/>
      <c r="AA10" s="61"/>
      <c r="AB10" s="61"/>
      <c r="AC10" s="61"/>
      <c r="AD10" s="2"/>
      <c r="AE10" s="2"/>
      <c r="AF10" s="2"/>
      <c r="AG10" s="2"/>
      <c r="AH10" s="4"/>
      <c r="AI10" s="4"/>
      <c r="AJ10" s="4"/>
      <c r="AK10" s="4"/>
      <c r="AL10" s="61">
        <f>データ!$U$6</f>
        <v>99280</v>
      </c>
      <c r="AM10" s="61"/>
      <c r="AN10" s="61"/>
      <c r="AO10" s="61"/>
      <c r="AP10" s="61"/>
      <c r="AQ10" s="61"/>
      <c r="AR10" s="61"/>
      <c r="AS10" s="61"/>
      <c r="AT10" s="52">
        <f>データ!$V$6</f>
        <v>147.47</v>
      </c>
      <c r="AU10" s="53"/>
      <c r="AV10" s="53"/>
      <c r="AW10" s="53"/>
      <c r="AX10" s="53"/>
      <c r="AY10" s="53"/>
      <c r="AZ10" s="53"/>
      <c r="BA10" s="53"/>
      <c r="BB10" s="54">
        <f>データ!$W$6</f>
        <v>673.22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Ve8ngA7xxtHZMH8CEeI+yhTCVxGqQVlZIWrzoD7kVjbCuGS47KvPrI2qwxQLH+UVAwYsWLlyaY5aABmy7IKww==" saltValue="wn4G342r6GCIu7dB1V+Y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2019</v>
      </c>
      <c r="C6" s="34">
        <f t="shared" ref="C6:W6" si="3">C7</f>
        <v>252131</v>
      </c>
      <c r="D6" s="34">
        <f t="shared" si="3"/>
        <v>46</v>
      </c>
      <c r="E6" s="34">
        <f t="shared" si="3"/>
        <v>1</v>
      </c>
      <c r="F6" s="34">
        <f t="shared" si="3"/>
        <v>0</v>
      </c>
      <c r="G6" s="34">
        <f t="shared" si="3"/>
        <v>1</v>
      </c>
      <c r="H6" s="34" t="str">
        <f t="shared" si="3"/>
        <v>滋賀県　東近江市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76.97</v>
      </c>
      <c r="P6" s="35">
        <f t="shared" si="3"/>
        <v>87.08</v>
      </c>
      <c r="Q6" s="35">
        <f t="shared" si="3"/>
        <v>3450</v>
      </c>
      <c r="R6" s="35">
        <f t="shared" si="3"/>
        <v>114316</v>
      </c>
      <c r="S6" s="35">
        <f t="shared" si="3"/>
        <v>388.37</v>
      </c>
      <c r="T6" s="35">
        <f t="shared" si="3"/>
        <v>294.35000000000002</v>
      </c>
      <c r="U6" s="35">
        <f t="shared" si="3"/>
        <v>99280</v>
      </c>
      <c r="V6" s="35">
        <f t="shared" si="3"/>
        <v>147.47</v>
      </c>
      <c r="W6" s="35">
        <f t="shared" si="3"/>
        <v>673.22</v>
      </c>
      <c r="X6" s="36">
        <f>IF(X7="",NA(),X7)</f>
        <v>109.05</v>
      </c>
      <c r="Y6" s="36">
        <f t="shared" ref="Y6:AG6" si="4">IF(Y7="",NA(),Y7)</f>
        <v>112.91</v>
      </c>
      <c r="Z6" s="36">
        <f t="shared" si="4"/>
        <v>111.99</v>
      </c>
      <c r="AA6" s="36">
        <f t="shared" si="4"/>
        <v>115.55</v>
      </c>
      <c r="AB6" s="36">
        <f t="shared" si="4"/>
        <v>114.56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383.74</v>
      </c>
      <c r="AU6" s="36">
        <f t="shared" ref="AU6:BC6" si="6">IF(AU7="",NA(),AU7)</f>
        <v>433.9</v>
      </c>
      <c r="AV6" s="36">
        <f t="shared" si="6"/>
        <v>490.29</v>
      </c>
      <c r="AW6" s="36">
        <f t="shared" si="6"/>
        <v>488.98</v>
      </c>
      <c r="AX6" s="36">
        <f t="shared" si="6"/>
        <v>473.49</v>
      </c>
      <c r="AY6" s="36">
        <f t="shared" si="6"/>
        <v>346.59</v>
      </c>
      <c r="AZ6" s="36">
        <f t="shared" si="6"/>
        <v>357.82</v>
      </c>
      <c r="BA6" s="36">
        <f t="shared" si="6"/>
        <v>355.5</v>
      </c>
      <c r="BB6" s="36">
        <f t="shared" si="6"/>
        <v>349.83</v>
      </c>
      <c r="BC6" s="36">
        <f t="shared" si="6"/>
        <v>360.86</v>
      </c>
      <c r="BD6" s="35" t="str">
        <f>IF(BD7="","",IF(BD7="-","【-】","【"&amp;SUBSTITUTE(TEXT(BD7,"#,##0.00"),"-","△")&amp;"】"))</f>
        <v>【264.97】</v>
      </c>
      <c r="BE6" s="36">
        <f>IF(BE7="",NA(),BE7)</f>
        <v>152</v>
      </c>
      <c r="BF6" s="36">
        <f t="shared" ref="BF6:BN6" si="7">IF(BF7="",NA(),BF7)</f>
        <v>177.41</v>
      </c>
      <c r="BG6" s="36">
        <f t="shared" si="7"/>
        <v>170.98</v>
      </c>
      <c r="BH6" s="36">
        <f t="shared" si="7"/>
        <v>167.2</v>
      </c>
      <c r="BI6" s="36">
        <f t="shared" si="7"/>
        <v>160.6</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103.47</v>
      </c>
      <c r="BQ6" s="36">
        <f t="shared" ref="BQ6:BY6" si="8">IF(BQ7="",NA(),BQ7)</f>
        <v>102.15</v>
      </c>
      <c r="BR6" s="36">
        <f t="shared" si="8"/>
        <v>101.66</v>
      </c>
      <c r="BS6" s="36">
        <f t="shared" si="8"/>
        <v>105.59</v>
      </c>
      <c r="BT6" s="36">
        <f t="shared" si="8"/>
        <v>105.31</v>
      </c>
      <c r="BU6" s="36">
        <f t="shared" si="8"/>
        <v>105.71</v>
      </c>
      <c r="BV6" s="36">
        <f t="shared" si="8"/>
        <v>106.01</v>
      </c>
      <c r="BW6" s="36">
        <f t="shared" si="8"/>
        <v>104.57</v>
      </c>
      <c r="BX6" s="36">
        <f t="shared" si="8"/>
        <v>103.54</v>
      </c>
      <c r="BY6" s="36">
        <f t="shared" si="8"/>
        <v>103.32</v>
      </c>
      <c r="BZ6" s="35" t="str">
        <f>IF(BZ7="","",IF(BZ7="-","【-】","【"&amp;SUBSTITUTE(TEXT(BZ7,"#,##0.00"),"-","△")&amp;"】"))</f>
        <v>【103.24】</v>
      </c>
      <c r="CA6" s="36">
        <f>IF(CA7="",NA(),CA7)</f>
        <v>167.78</v>
      </c>
      <c r="CB6" s="36">
        <f t="shared" ref="CB6:CJ6" si="9">IF(CB7="",NA(),CB7)</f>
        <v>169.34</v>
      </c>
      <c r="CC6" s="36">
        <f t="shared" si="9"/>
        <v>169.98</v>
      </c>
      <c r="CD6" s="36">
        <f t="shared" si="9"/>
        <v>165.97</v>
      </c>
      <c r="CE6" s="36">
        <f t="shared" si="9"/>
        <v>166.76</v>
      </c>
      <c r="CF6" s="36">
        <f t="shared" si="9"/>
        <v>162.15</v>
      </c>
      <c r="CG6" s="36">
        <f t="shared" si="9"/>
        <v>162.24</v>
      </c>
      <c r="CH6" s="36">
        <f t="shared" si="9"/>
        <v>165.47</v>
      </c>
      <c r="CI6" s="36">
        <f t="shared" si="9"/>
        <v>167.46</v>
      </c>
      <c r="CJ6" s="36">
        <f t="shared" si="9"/>
        <v>168.56</v>
      </c>
      <c r="CK6" s="35" t="str">
        <f>IF(CK7="","",IF(CK7="-","【-】","【"&amp;SUBSTITUTE(TEXT(CK7,"#,##0.00"),"-","△")&amp;"】"))</f>
        <v>【168.38】</v>
      </c>
      <c r="CL6" s="36">
        <f>IF(CL7="",NA(),CL7)</f>
        <v>55.31</v>
      </c>
      <c r="CM6" s="36">
        <f t="shared" ref="CM6:CU6" si="10">IF(CM7="",NA(),CM7)</f>
        <v>57.24</v>
      </c>
      <c r="CN6" s="36">
        <f t="shared" si="10"/>
        <v>58.88</v>
      </c>
      <c r="CO6" s="36">
        <f t="shared" si="10"/>
        <v>58.03</v>
      </c>
      <c r="CP6" s="36">
        <f t="shared" si="10"/>
        <v>56.78</v>
      </c>
      <c r="CQ6" s="36">
        <f t="shared" si="10"/>
        <v>59.34</v>
      </c>
      <c r="CR6" s="36">
        <f t="shared" si="10"/>
        <v>59.11</v>
      </c>
      <c r="CS6" s="36">
        <f t="shared" si="10"/>
        <v>59.74</v>
      </c>
      <c r="CT6" s="36">
        <f t="shared" si="10"/>
        <v>59.46</v>
      </c>
      <c r="CU6" s="36">
        <f t="shared" si="10"/>
        <v>59.51</v>
      </c>
      <c r="CV6" s="35" t="str">
        <f>IF(CV7="","",IF(CV7="-","【-】","【"&amp;SUBSTITUTE(TEXT(CV7,"#,##0.00"),"-","△")&amp;"】"))</f>
        <v>【60.00】</v>
      </c>
      <c r="CW6" s="36">
        <f>IF(CW7="",NA(),CW7)</f>
        <v>89.28</v>
      </c>
      <c r="CX6" s="36">
        <f t="shared" ref="CX6:DF6" si="11">IF(CX7="",NA(),CX7)</f>
        <v>86.76</v>
      </c>
      <c r="CY6" s="36">
        <f t="shared" si="11"/>
        <v>84.86</v>
      </c>
      <c r="CZ6" s="36">
        <f t="shared" si="11"/>
        <v>85.19</v>
      </c>
      <c r="DA6" s="36">
        <f t="shared" si="11"/>
        <v>86.84</v>
      </c>
      <c r="DB6" s="36">
        <f t="shared" si="11"/>
        <v>87.74</v>
      </c>
      <c r="DC6" s="36">
        <f t="shared" si="11"/>
        <v>87.91</v>
      </c>
      <c r="DD6" s="36">
        <f t="shared" si="11"/>
        <v>87.28</v>
      </c>
      <c r="DE6" s="36">
        <f t="shared" si="11"/>
        <v>87.41</v>
      </c>
      <c r="DF6" s="36">
        <f t="shared" si="11"/>
        <v>87.08</v>
      </c>
      <c r="DG6" s="35" t="str">
        <f>IF(DG7="","",IF(DG7="-","【-】","【"&amp;SUBSTITUTE(TEXT(DG7,"#,##0.00"),"-","△")&amp;"】"))</f>
        <v>【89.80】</v>
      </c>
      <c r="DH6" s="36">
        <f>IF(DH7="",NA(),DH7)</f>
        <v>48.3</v>
      </c>
      <c r="DI6" s="36">
        <f t="shared" ref="DI6:DQ6" si="12">IF(DI7="",NA(),DI7)</f>
        <v>47.62</v>
      </c>
      <c r="DJ6" s="36">
        <f t="shared" si="12"/>
        <v>49.18</v>
      </c>
      <c r="DK6" s="36">
        <f t="shared" si="12"/>
        <v>50.55</v>
      </c>
      <c r="DL6" s="36">
        <f t="shared" si="12"/>
        <v>52.04</v>
      </c>
      <c r="DM6" s="36">
        <f t="shared" si="12"/>
        <v>46.27</v>
      </c>
      <c r="DN6" s="36">
        <f t="shared" si="12"/>
        <v>46.88</v>
      </c>
      <c r="DO6" s="36">
        <f t="shared" si="12"/>
        <v>46.94</v>
      </c>
      <c r="DP6" s="36">
        <f t="shared" si="12"/>
        <v>47.62</v>
      </c>
      <c r="DQ6" s="36">
        <f t="shared" si="12"/>
        <v>48.55</v>
      </c>
      <c r="DR6" s="35" t="str">
        <f>IF(DR7="","",IF(DR7="-","【-】","【"&amp;SUBSTITUTE(TEXT(DR7,"#,##0.00"),"-","△")&amp;"】"))</f>
        <v>【49.59】</v>
      </c>
      <c r="DS6" s="36">
        <f>IF(DS7="",NA(),DS7)</f>
        <v>4.1399999999999997</v>
      </c>
      <c r="DT6" s="36">
        <f t="shared" ref="DT6:EB6" si="13">IF(DT7="",NA(),DT7)</f>
        <v>4.0199999999999996</v>
      </c>
      <c r="DU6" s="36">
        <f t="shared" si="13"/>
        <v>5.76</v>
      </c>
      <c r="DV6" s="36">
        <f t="shared" si="13"/>
        <v>8.6199999999999992</v>
      </c>
      <c r="DW6" s="36">
        <f t="shared" si="13"/>
        <v>9.8000000000000007</v>
      </c>
      <c r="DX6" s="36">
        <f t="shared" si="13"/>
        <v>10.93</v>
      </c>
      <c r="DY6" s="36">
        <f t="shared" si="13"/>
        <v>13.39</v>
      </c>
      <c r="DZ6" s="36">
        <f t="shared" si="13"/>
        <v>14.48</v>
      </c>
      <c r="EA6" s="36">
        <f t="shared" si="13"/>
        <v>16.27</v>
      </c>
      <c r="EB6" s="36">
        <f t="shared" si="13"/>
        <v>17.11</v>
      </c>
      <c r="EC6" s="35" t="str">
        <f>IF(EC7="","",IF(EC7="-","【-】","【"&amp;SUBSTITUTE(TEXT(EC7,"#,##0.00"),"-","△")&amp;"】"))</f>
        <v>【19.44】</v>
      </c>
      <c r="ED6" s="35">
        <f>IF(ED7="",NA(),ED7)</f>
        <v>0</v>
      </c>
      <c r="EE6" s="36">
        <f t="shared" ref="EE6:EM6" si="14">IF(EE7="",NA(),EE7)</f>
        <v>0.34</v>
      </c>
      <c r="EF6" s="36">
        <f t="shared" si="14"/>
        <v>0.73</v>
      </c>
      <c r="EG6" s="36">
        <f t="shared" si="14"/>
        <v>0.42</v>
      </c>
      <c r="EH6" s="36">
        <f t="shared" si="14"/>
        <v>0.28999999999999998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5">
      <c r="A7" s="29"/>
      <c r="B7" s="38">
        <v>2019</v>
      </c>
      <c r="C7" s="38">
        <v>252131</v>
      </c>
      <c r="D7" s="38">
        <v>46</v>
      </c>
      <c r="E7" s="38">
        <v>1</v>
      </c>
      <c r="F7" s="38">
        <v>0</v>
      </c>
      <c r="G7" s="38">
        <v>1</v>
      </c>
      <c r="H7" s="38" t="s">
        <v>93</v>
      </c>
      <c r="I7" s="38" t="s">
        <v>94</v>
      </c>
      <c r="J7" s="38" t="s">
        <v>95</v>
      </c>
      <c r="K7" s="38" t="s">
        <v>96</v>
      </c>
      <c r="L7" s="38" t="s">
        <v>97</v>
      </c>
      <c r="M7" s="38" t="s">
        <v>98</v>
      </c>
      <c r="N7" s="39" t="s">
        <v>99</v>
      </c>
      <c r="O7" s="39">
        <v>76.97</v>
      </c>
      <c r="P7" s="39">
        <v>87.08</v>
      </c>
      <c r="Q7" s="39">
        <v>3450</v>
      </c>
      <c r="R7" s="39">
        <v>114316</v>
      </c>
      <c r="S7" s="39">
        <v>388.37</v>
      </c>
      <c r="T7" s="39">
        <v>294.35000000000002</v>
      </c>
      <c r="U7" s="39">
        <v>99280</v>
      </c>
      <c r="V7" s="39">
        <v>147.47</v>
      </c>
      <c r="W7" s="39">
        <v>673.22</v>
      </c>
      <c r="X7" s="39">
        <v>109.05</v>
      </c>
      <c r="Y7" s="39">
        <v>112.91</v>
      </c>
      <c r="Z7" s="39">
        <v>111.99</v>
      </c>
      <c r="AA7" s="39">
        <v>115.55</v>
      </c>
      <c r="AB7" s="39">
        <v>114.56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383.74</v>
      </c>
      <c r="AU7" s="39">
        <v>433.9</v>
      </c>
      <c r="AV7" s="39">
        <v>490.29</v>
      </c>
      <c r="AW7" s="39">
        <v>488.98</v>
      </c>
      <c r="AX7" s="39">
        <v>473.49</v>
      </c>
      <c r="AY7" s="39">
        <v>346.59</v>
      </c>
      <c r="AZ7" s="39">
        <v>357.82</v>
      </c>
      <c r="BA7" s="39">
        <v>355.5</v>
      </c>
      <c r="BB7" s="39">
        <v>349.83</v>
      </c>
      <c r="BC7" s="39">
        <v>360.86</v>
      </c>
      <c r="BD7" s="39">
        <v>264.97000000000003</v>
      </c>
      <c r="BE7" s="39">
        <v>152</v>
      </c>
      <c r="BF7" s="39">
        <v>177.41</v>
      </c>
      <c r="BG7" s="39">
        <v>170.98</v>
      </c>
      <c r="BH7" s="39">
        <v>167.2</v>
      </c>
      <c r="BI7" s="39">
        <v>160.6</v>
      </c>
      <c r="BJ7" s="39">
        <v>312.02999999999997</v>
      </c>
      <c r="BK7" s="39">
        <v>307.45999999999998</v>
      </c>
      <c r="BL7" s="39">
        <v>312.58</v>
      </c>
      <c r="BM7" s="39">
        <v>314.87</v>
      </c>
      <c r="BN7" s="39">
        <v>309.27999999999997</v>
      </c>
      <c r="BO7" s="39">
        <v>266.61</v>
      </c>
      <c r="BP7" s="39">
        <v>103.47</v>
      </c>
      <c r="BQ7" s="39">
        <v>102.15</v>
      </c>
      <c r="BR7" s="39">
        <v>101.66</v>
      </c>
      <c r="BS7" s="39">
        <v>105.59</v>
      </c>
      <c r="BT7" s="39">
        <v>105.31</v>
      </c>
      <c r="BU7" s="39">
        <v>105.71</v>
      </c>
      <c r="BV7" s="39">
        <v>106.01</v>
      </c>
      <c r="BW7" s="39">
        <v>104.57</v>
      </c>
      <c r="BX7" s="39">
        <v>103.54</v>
      </c>
      <c r="BY7" s="39">
        <v>103.32</v>
      </c>
      <c r="BZ7" s="39">
        <v>103.24</v>
      </c>
      <c r="CA7" s="39">
        <v>167.78</v>
      </c>
      <c r="CB7" s="39">
        <v>169.34</v>
      </c>
      <c r="CC7" s="39">
        <v>169.98</v>
      </c>
      <c r="CD7" s="39">
        <v>165.97</v>
      </c>
      <c r="CE7" s="39">
        <v>166.76</v>
      </c>
      <c r="CF7" s="39">
        <v>162.15</v>
      </c>
      <c r="CG7" s="39">
        <v>162.24</v>
      </c>
      <c r="CH7" s="39">
        <v>165.47</v>
      </c>
      <c r="CI7" s="39">
        <v>167.46</v>
      </c>
      <c r="CJ7" s="39">
        <v>168.56</v>
      </c>
      <c r="CK7" s="39">
        <v>168.38</v>
      </c>
      <c r="CL7" s="39">
        <v>55.31</v>
      </c>
      <c r="CM7" s="39">
        <v>57.24</v>
      </c>
      <c r="CN7" s="39">
        <v>58.88</v>
      </c>
      <c r="CO7" s="39">
        <v>58.03</v>
      </c>
      <c r="CP7" s="39">
        <v>56.78</v>
      </c>
      <c r="CQ7" s="39">
        <v>59.34</v>
      </c>
      <c r="CR7" s="39">
        <v>59.11</v>
      </c>
      <c r="CS7" s="39">
        <v>59.74</v>
      </c>
      <c r="CT7" s="39">
        <v>59.46</v>
      </c>
      <c r="CU7" s="39">
        <v>59.51</v>
      </c>
      <c r="CV7" s="39">
        <v>60</v>
      </c>
      <c r="CW7" s="39">
        <v>89.28</v>
      </c>
      <c r="CX7" s="39">
        <v>86.76</v>
      </c>
      <c r="CY7" s="39">
        <v>84.86</v>
      </c>
      <c r="CZ7" s="39">
        <v>85.19</v>
      </c>
      <c r="DA7" s="39">
        <v>86.84</v>
      </c>
      <c r="DB7" s="39">
        <v>87.74</v>
      </c>
      <c r="DC7" s="39">
        <v>87.91</v>
      </c>
      <c r="DD7" s="39">
        <v>87.28</v>
      </c>
      <c r="DE7" s="39">
        <v>87.41</v>
      </c>
      <c r="DF7" s="39">
        <v>87.08</v>
      </c>
      <c r="DG7" s="39">
        <v>89.8</v>
      </c>
      <c r="DH7" s="39">
        <v>48.3</v>
      </c>
      <c r="DI7" s="39">
        <v>47.62</v>
      </c>
      <c r="DJ7" s="39">
        <v>49.18</v>
      </c>
      <c r="DK7" s="39">
        <v>50.55</v>
      </c>
      <c r="DL7" s="39">
        <v>52.04</v>
      </c>
      <c r="DM7" s="39">
        <v>46.27</v>
      </c>
      <c r="DN7" s="39">
        <v>46.88</v>
      </c>
      <c r="DO7" s="39">
        <v>46.94</v>
      </c>
      <c r="DP7" s="39">
        <v>47.62</v>
      </c>
      <c r="DQ7" s="39">
        <v>48.55</v>
      </c>
      <c r="DR7" s="39">
        <v>49.59</v>
      </c>
      <c r="DS7" s="39">
        <v>4.1399999999999997</v>
      </c>
      <c r="DT7" s="39">
        <v>4.0199999999999996</v>
      </c>
      <c r="DU7" s="39">
        <v>5.76</v>
      </c>
      <c r="DV7" s="39">
        <v>8.6199999999999992</v>
      </c>
      <c r="DW7" s="39">
        <v>9.8000000000000007</v>
      </c>
      <c r="DX7" s="39">
        <v>10.93</v>
      </c>
      <c r="DY7" s="39">
        <v>13.39</v>
      </c>
      <c r="DZ7" s="39">
        <v>14.48</v>
      </c>
      <c r="EA7" s="39">
        <v>16.27</v>
      </c>
      <c r="EB7" s="39">
        <v>17.11</v>
      </c>
      <c r="EC7" s="39">
        <v>19.440000000000001</v>
      </c>
      <c r="ED7" s="39">
        <v>0</v>
      </c>
      <c r="EE7" s="39">
        <v>0.34</v>
      </c>
      <c r="EF7" s="39">
        <v>0.73</v>
      </c>
      <c r="EG7" s="39">
        <v>0.42</v>
      </c>
      <c r="EH7" s="39">
        <v>0.28999999999999998</v>
      </c>
      <c r="EI7" s="39">
        <v>0.71</v>
      </c>
      <c r="EJ7" s="39">
        <v>0.71</v>
      </c>
      <c r="EK7" s="39">
        <v>0.75</v>
      </c>
      <c r="EL7" s="39">
        <v>0.63</v>
      </c>
      <c r="EM7" s="39">
        <v>0.63</v>
      </c>
      <c r="EN7" s="39">
        <v>0.68</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5">
      <c r="B11">
        <v>4</v>
      </c>
      <c r="C11">
        <v>3</v>
      </c>
      <c r="D11">
        <v>2</v>
      </c>
      <c r="E11">
        <v>1</v>
      </c>
      <c r="F11">
        <v>0</v>
      </c>
      <c r="G11" t="s">
        <v>105</v>
      </c>
    </row>
    <row r="12" spans="1:144" x14ac:dyDescent="0.25">
      <c r="B12">
        <v>1</v>
      </c>
      <c r="C12">
        <v>1</v>
      </c>
      <c r="D12">
        <v>1</v>
      </c>
      <c r="E12">
        <v>1</v>
      </c>
      <c r="F12">
        <v>1</v>
      </c>
      <c r="G12" t="s">
        <v>106</v>
      </c>
    </row>
    <row r="13" spans="1:144" x14ac:dyDescent="0.2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ｼﾞｮｳﾎｳｽｲｼﾝ ｶ</cp:lastModifiedBy>
  <cp:lastPrinted>2021-01-20T00:38:48Z</cp:lastPrinted>
  <dcterms:created xsi:type="dcterms:W3CDTF">2020-12-04T02:10:51Z</dcterms:created>
  <dcterms:modified xsi:type="dcterms:W3CDTF">2022-12-20T05:18:58Z</dcterms:modified>
  <cp:category/>
</cp:coreProperties>
</file>