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mc:AlternateContent xmlns:mc="http://schemas.openxmlformats.org/markup-compatibility/2006">
    <mc:Choice Requires="x15">
      <x15ac:absPath xmlns:x15ac="http://schemas.microsoft.com/office/spreadsheetml/2010/11/ac" url="C:\Users\0009_r04\Desktop\新しいフォルダー (2)\"/>
    </mc:Choice>
  </mc:AlternateContent>
  <xr:revisionPtr revIDLastSave="0" documentId="8_{95E6B731-3864-4D92-8528-C98BDD1B3BE9}" xr6:coauthVersionLast="36" xr6:coauthVersionMax="36" xr10:uidLastSave="{00000000-0000-0000-0000-000000000000}"/>
  <workbookProtection workbookAlgorithmName="SHA-512" workbookHashValue="qLy+GmMTUco79eMgsUc9JD+cDQT5FA+3T/TBjrUSwq6AxYz7J0op755cOoAViRUoGPJHexiIum5jSKq80q2hhg==" workbookSaltValue="W6HoiDxuXJEgYpva00JRvQ==" workbookSpinCount="100000" lockStructure="1"/>
  <bookViews>
    <workbookView xWindow="0" yWindow="0" windowWidth="19337" windowHeight="8511"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AD8" i="4" s="1"/>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I85" i="4"/>
  <c r="H85" i="4"/>
  <c r="F85" i="4"/>
  <c r="E85" i="4"/>
  <c r="BB10" i="4"/>
  <c r="AT10" i="4"/>
  <c r="AL10" i="4"/>
  <c r="W10" i="4"/>
  <c r="BB8" i="4"/>
  <c r="AT8" i="4"/>
  <c r="AL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<sst xmlns="http://schemas.openxmlformats.org/spreadsheetml/2006/main" count="220" uniqueCount="107">
  <si>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</si>
  <si>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</si>
  <si>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</si>
  <si>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</si>
  <si>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</si>
  <si>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</si>
  <si>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</si>
  <si>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</si>
  <si>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</si>
  <si>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</si>
  <si>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</si>
  <si>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</si>
  <si>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</si>
  <si>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</si>
  <si>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</si>
  <si>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</si>
  <si>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</si>
  <si>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</si>
  <si>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</si>
  <si>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</si>
  <si>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</si>
  <si>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</si>
  <si>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</si>
  <si>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</si>
  <si>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</si>
  <si>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</si>
  <si>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</si>
  <si>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</si>
  <si>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</si>
  <si>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</si>
  <si>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</si>
  <si>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</si>
  <si>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</si>
  <si>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</si>
  <si>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</si>
  <si>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</si>
  <si>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</si>
  <si>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</si>
  <si>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</si>
  <si>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</si>
  <si>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</si>
  <si>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</si>
  <si>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</si>
  <si>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</si>
  <si>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</si>
  <si>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</si>
  <si>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</si>
  <si>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</si>
  <si>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</si>
  <si>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</si>
  <si>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</si>
  <si>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</si>
  <si>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</si>
  <si>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</si>
  <si>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</si>
  <si>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</si>
  <si>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</si>
  <si>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</si>
  <si>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</si>
  <si>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</si>
  <si>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</si>
  <si>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</si>
  <si>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</si>
  <si>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</si>
  <si>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</si>
  <si>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</si>
  <si>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</si>
  <si>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</si>
  <si>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</si>
  <si>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</si>
  <si>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</si>
  <si>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</si>
  <si>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</si>
  <si>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</si>
  <si>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</si>
  <si>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</si>
  <si>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</si>
  <si>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</si>
  <si>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</si>
  <si>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</si>
  <si>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</si>
  <si>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</si>
  <si>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</si>
  <si>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</si>
  <si>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</si>
  <si>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</si>
  <si>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</si>
  <si>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</si>
  <si>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</si>
  <si>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</si>
  <si>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</si>
  <si>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</si>
  <si>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</si>
  <si>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</si>
  <si>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</si>
  <si>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</si>
  <si>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</si>
  <si>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</si>
  <si>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</si>
  <si>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</si>
  <si>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</si>
  <si>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</si>
  <si>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</si>
  <si>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</si>
  <si>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①有形固定資産減価償却率は、類似団体と同様に増加傾向です。施設の更新時期を適切に把握する必要があります。
　②管路経年化率及び③管路更新率は、類似団体と比較しても低い値となっています。引き続き、施設整備計画（アセットマネジメント）に基づき、管路更新を進めていく必要があります。</t>
    <rPh sb="20" eb="22">
      <t>ドウヨウ</t>
    </rPh>
    <rPh sb="23" eb="25">
      <t>ゾウカ</t>
    </rPh>
    <rPh sb="25" eb="27">
      <t>ケイコウ</t>
    </rPh>
    <rPh sb="30" eb="32">
      <t>シセツ</t>
    </rPh>
    <rPh sb="33" eb="35">
      <t>コウシン</t>
    </rPh>
    <rPh sb="35" eb="37">
      <t>ジキ</t>
    </rPh>
    <rPh sb="38" eb="40">
      <t>テキセツ</t>
    </rPh>
    <rPh sb="41" eb="43">
      <t>ハアク</t>
    </rPh>
    <rPh sb="45" eb="47">
      <t>ヒツヨウ</t>
    </rPh>
    <rPh sb="62" eb="63">
      <t>オヨ</t>
    </rPh>
    <rPh sb="77" eb="79">
      <t>ヒカク</t>
    </rPh>
    <rPh sb="82" eb="83">
      <t>ヒク</t>
    </rPh>
    <rPh sb="84" eb="85">
      <t>アタイ</t>
    </rPh>
    <rPh sb="93" eb="94">
      <t>ヒ</t>
    </rPh>
    <rPh sb="95" eb="96">
      <t>ツヅ</t>
    </rPh>
    <rPh sb="98" eb="100">
      <t>シセツ</t>
    </rPh>
    <rPh sb="100" eb="102">
      <t>セイビ</t>
    </rPh>
    <rPh sb="102" eb="104">
      <t>ケイカク</t>
    </rPh>
    <rPh sb="117" eb="118">
      <t>モト</t>
    </rPh>
    <phoneticPr fontId="4"/>
  </si>
  <si>
    <t>　経営の健全性については、類似団体との比較や各指標の基準から、現時点ではほぼ健全経営の数値を維持できているものと分析できます。
　しかし、効率性については、類似団体と比較すると、数値が低い傾向にあります。適正な施設規模を把握した上で、今後の施設の更新計画を行う必要があります。また、有収率については、改善の見込みがあるものの、引き続き漏水調査を行いさらなる改善を図る必要があります。
　老朽化の状況については、指標からも読み取れるように、確実に老朽化が進んでいると言えます。更新を先送りすることの無いように、経営戦略に基づき、借り入れ余力のある企業債を積極的に活用しつつ、さらなる財源の確保を行い、更新投資を積極的に行い更新ペースを速める必要があります。</t>
    <rPh sb="69" eb="72">
      <t>コウリツセイ</t>
    </rPh>
    <rPh sb="78" eb="80">
      <t>ルイジ</t>
    </rPh>
    <rPh sb="80" eb="82">
      <t>ダンタイ</t>
    </rPh>
    <rPh sb="83" eb="85">
      <t>ヒカク</t>
    </rPh>
    <rPh sb="89" eb="91">
      <t>スウチ</t>
    </rPh>
    <rPh sb="92" eb="93">
      <t>ヒク</t>
    </rPh>
    <rPh sb="94" eb="96">
      <t>ケイコウ</t>
    </rPh>
    <rPh sb="102" eb="104">
      <t>テキセイ</t>
    </rPh>
    <rPh sb="105" eb="107">
      <t>シセツ</t>
    </rPh>
    <rPh sb="107" eb="109">
      <t>キボ</t>
    </rPh>
    <rPh sb="110" eb="112">
      <t>ハアク</t>
    </rPh>
    <rPh sb="114" eb="115">
      <t>ウエ</t>
    </rPh>
    <rPh sb="117" eb="119">
      <t>コンゴ</t>
    </rPh>
    <rPh sb="120" eb="122">
      <t>シセツ</t>
    </rPh>
    <rPh sb="123" eb="125">
      <t>コウシン</t>
    </rPh>
    <rPh sb="125" eb="127">
      <t>ケイカク</t>
    </rPh>
    <rPh sb="128" eb="129">
      <t>オコナ</t>
    </rPh>
    <rPh sb="130" eb="132">
      <t>ヒツヨウ</t>
    </rPh>
    <rPh sb="141" eb="143">
      <t>ユウシュウ</t>
    </rPh>
    <rPh sb="143" eb="144">
      <t>リツ</t>
    </rPh>
    <rPh sb="150" eb="152">
      <t>カイゼン</t>
    </rPh>
    <rPh sb="153" eb="155">
      <t>ミコ</t>
    </rPh>
    <rPh sb="163" eb="164">
      <t>ヒ</t>
    </rPh>
    <rPh sb="165" eb="166">
      <t>ツヅ</t>
    </rPh>
    <rPh sb="167" eb="169">
      <t>ロウスイ</t>
    </rPh>
    <rPh sb="169" eb="171">
      <t>チョウサ</t>
    </rPh>
    <rPh sb="172" eb="173">
      <t>オコナ</t>
    </rPh>
    <rPh sb="178" eb="180">
      <t>カイゼン</t>
    </rPh>
    <rPh sb="181" eb="182">
      <t>ハカ</t>
    </rPh>
    <rPh sb="183" eb="185">
      <t>ヒツヨウ</t>
    </rPh>
    <rPh sb="193" eb="196">
      <t>ロウキュウカ</t>
    </rPh>
    <rPh sb="197" eb="199">
      <t>ジョウキョウ</t>
    </rPh>
    <rPh sb="205" eb="207">
      <t>シヒョウ</t>
    </rPh>
    <rPh sb="210" eb="211">
      <t>ヨ</t>
    </rPh>
    <rPh sb="212" eb="213">
      <t>ト</t>
    </rPh>
    <rPh sb="219" eb="221">
      <t>カクジツ</t>
    </rPh>
    <rPh sb="222" eb="225">
      <t>ロウキュウカ</t>
    </rPh>
    <rPh sb="226" eb="227">
      <t>スス</t>
    </rPh>
    <rPh sb="232" eb="233">
      <t>イ</t>
    </rPh>
    <rPh sb="237" eb="239">
      <t>コウシン</t>
    </rPh>
    <rPh sb="240" eb="242">
      <t>サキオク</t>
    </rPh>
    <rPh sb="248" eb="249">
      <t>ナ</t>
    </rPh>
    <rPh sb="254" eb="256">
      <t>ケイエイ</t>
    </rPh>
    <rPh sb="256" eb="258">
      <t>センリャク</t>
    </rPh>
    <rPh sb="259" eb="260">
      <t>モト</t>
    </rPh>
    <rPh sb="267" eb="269">
      <t>ヨリョク</t>
    </rPh>
    <rPh sb="272" eb="274">
      <t>キギョウ</t>
    </rPh>
    <rPh sb="274" eb="275">
      <t>サイ</t>
    </rPh>
    <rPh sb="276" eb="279">
      <t>セッキョクテキ</t>
    </rPh>
    <rPh sb="280" eb="282">
      <t>カツヨウ</t>
    </rPh>
    <rPh sb="290" eb="292">
      <t>ザイゲン</t>
    </rPh>
    <rPh sb="293" eb="295">
      <t>カクホ</t>
    </rPh>
    <rPh sb="296" eb="297">
      <t>オコナ</t>
    </rPh>
    <rPh sb="299" eb="301">
      <t>コウシン</t>
    </rPh>
    <rPh sb="301" eb="303">
      <t>トウシ</t>
    </rPh>
    <rPh sb="304" eb="306">
      <t>セッキョク</t>
    </rPh>
    <rPh sb="306" eb="307">
      <t>テキ</t>
    </rPh>
    <rPh sb="308" eb="309">
      <t>オコナ</t>
    </rPh>
    <rPh sb="310" eb="312">
      <t>コウシン</t>
    </rPh>
    <rPh sb="316" eb="317">
      <t>ハヤ</t>
    </rPh>
    <rPh sb="319" eb="321">
      <t>ヒツヨウ</t>
    </rPh>
    <phoneticPr fontId="4"/>
  </si>
  <si>
    <t>　①経常収支比率、⑤料金回収率ともに、１００％を上回っており、前年度比でも増加しているため、順調な経営状態と言えます。
　③流動比率は、１００％を超えており、類似団体と比較しても支払能力は高い数値となっており、資金的な余裕があると言えます。
　④企業債残高対給水収益比率は、類似団体よりも極めて低い値で推移していることから、施設更新費用に対する新たな借り入れの余力が十分にあると言えます。逆に言えば、更新に対する投資が不十分とも言えるため、施設の老朽化に係る更新と合わせて企業債の活用をさらに検討する必要があります。
　⑥給水原価は、前年度比で減少となりました。費用の削減に取り組んだ結果が出たと言えます。
　⑦施設利用率は、前年度比で減少となりました。また、類似団体より低い数値となっているため、施設の統廃合やダウンサイジングの検討を積極的に進める必要があると考えられます。
　⑧有収率は、前年度比で増加しました。計画的に漏水調査を行った結果が出たと言えます。しかし、類似団体より低いため、今後も引き続き、漏水箇所の特定、修繕に積極的に取り組む必要があります。
　</t>
    <rPh sb="31" eb="35">
      <t>ゼンネンドヒ</t>
    </rPh>
    <rPh sb="37" eb="39">
      <t>ゾウカ</t>
    </rPh>
    <rPh sb="46" eb="48">
      <t>ジュンチョウ</t>
    </rPh>
    <rPh sb="49" eb="51">
      <t>ケイエイ</t>
    </rPh>
    <rPh sb="51" eb="53">
      <t>ジョウタイ</t>
    </rPh>
    <rPh sb="54" eb="55">
      <t>イ</t>
    </rPh>
    <rPh sb="105" eb="107">
      <t>シキン</t>
    </rPh>
    <rPh sb="107" eb="108">
      <t>テキ</t>
    </rPh>
    <rPh sb="109" eb="111">
      <t>ヨユウ</t>
    </rPh>
    <rPh sb="115" eb="116">
      <t>イ</t>
    </rPh>
    <rPh sb="144" eb="145">
      <t>キワ</t>
    </rPh>
    <rPh sb="166" eb="168">
      <t>ヒヨウ</t>
    </rPh>
    <rPh sb="169" eb="170">
      <t>タイ</t>
    </rPh>
    <rPh sb="172" eb="173">
      <t>アラ</t>
    </rPh>
    <rPh sb="175" eb="176">
      <t>カ</t>
    </rPh>
    <rPh sb="177" eb="178">
      <t>イ</t>
    </rPh>
    <rPh sb="180" eb="182">
      <t>ヨリョク</t>
    </rPh>
    <rPh sb="183" eb="185">
      <t>ジュウブン</t>
    </rPh>
    <rPh sb="189" eb="190">
      <t>イ</t>
    </rPh>
    <rPh sb="194" eb="195">
      <t>ギャク</t>
    </rPh>
    <rPh sb="196" eb="197">
      <t>イ</t>
    </rPh>
    <rPh sb="200" eb="202">
      <t>コウシン</t>
    </rPh>
    <rPh sb="203" eb="204">
      <t>タイ</t>
    </rPh>
    <rPh sb="206" eb="208">
      <t>トウシ</t>
    </rPh>
    <rPh sb="209" eb="212">
      <t>フジュウブン</t>
    </rPh>
    <rPh sb="214" eb="215">
      <t>イ</t>
    </rPh>
    <rPh sb="220" eb="222">
      <t>シセツ</t>
    </rPh>
    <rPh sb="223" eb="226">
      <t>ロウキュウカ</t>
    </rPh>
    <rPh sb="227" eb="228">
      <t>カカ</t>
    </rPh>
    <rPh sb="229" eb="231">
      <t>コウシン</t>
    </rPh>
    <rPh sb="232" eb="233">
      <t>ア</t>
    </rPh>
    <rPh sb="236" eb="238">
      <t>キギョウ</t>
    </rPh>
    <rPh sb="238" eb="239">
      <t>サイ</t>
    </rPh>
    <rPh sb="240" eb="242">
      <t>カツヨウ</t>
    </rPh>
    <rPh sb="246" eb="248">
      <t>ケントウ</t>
    </rPh>
    <rPh sb="250" eb="252">
      <t>ヒツヨウ</t>
    </rPh>
    <rPh sb="270" eb="271">
      <t>ヒ</t>
    </rPh>
    <rPh sb="272" eb="274">
      <t>ゲンショウ</t>
    </rPh>
    <rPh sb="281" eb="283">
      <t>ヒヨウ</t>
    </rPh>
    <rPh sb="284" eb="286">
      <t>サクゲン</t>
    </rPh>
    <rPh sb="287" eb="288">
      <t>ト</t>
    </rPh>
    <rPh sb="289" eb="290">
      <t>ク</t>
    </rPh>
    <rPh sb="292" eb="294">
      <t>ケッカ</t>
    </rPh>
    <rPh sb="295" eb="296">
      <t>デ</t>
    </rPh>
    <rPh sb="298" eb="299">
      <t>イ</t>
    </rPh>
    <rPh sb="316" eb="317">
      <t>ヒ</t>
    </rPh>
    <rPh sb="318" eb="320">
      <t>ゲンショウ</t>
    </rPh>
    <rPh sb="368" eb="371">
      <t>セッキョクテキ</t>
    </rPh>
    <rPh sb="396" eb="400">
      <t>ゼンネンドヒ</t>
    </rPh>
    <rPh sb="401" eb="403">
      <t>ゾウカ</t>
    </rPh>
    <rPh sb="408" eb="411">
      <t>ケイカクテキ</t>
    </rPh>
    <rPh sb="412" eb="414">
      <t>ロウスイ</t>
    </rPh>
    <rPh sb="414" eb="416">
      <t>チョウサ</t>
    </rPh>
    <rPh sb="417" eb="418">
      <t>イ</t>
    </rPh>
    <rPh sb="420" eb="422">
      <t>ケッカ</t>
    </rPh>
    <rPh sb="423" eb="424">
      <t>デ</t>
    </rPh>
    <rPh sb="426" eb="427">
      <t>イ</t>
    </rPh>
    <rPh sb="435" eb="437">
      <t>ルイジ</t>
    </rPh>
    <rPh sb="437" eb="439">
      <t>ダンタイ</t>
    </rPh>
    <rPh sb="441" eb="442">
      <t>ヒク</t>
    </rPh>
    <rPh sb="446" eb="448">
      <t>コンゴ</t>
    </rPh>
    <rPh sb="449" eb="450">
      <t>ヒ</t>
    </rPh>
    <rPh sb="451" eb="452">
      <t>ツヅ</t>
    </rPh>
    <rPh sb="454" eb="456">
      <t>ロウスイ</t>
    </rPh>
    <rPh sb="456" eb="458">
      <t>カショ</t>
    </rPh>
    <rPh sb="459" eb="461">
      <t>トクテイ</t>
    </rPh>
    <rPh sb="462" eb="464">
      <t>シュウゼン</t>
    </rPh>
    <rPh sb="465" eb="468">
      <t>セッキョクテキ</t>
    </rPh>
    <rPh sb="469" eb="470">
      <t>ト</t>
    </rPh>
    <rPh sb="471" eb="472">
      <t>ク</t>
    </rPh>
    <rPh sb="473" eb="4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</si>
</sst>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10" xfId="0" applyFont="1" applyFill="1" applyBorder="1" applyAlignment="1" applyProtection="1">
      <alignment horizontal="left" vertical="top" wrapText="1"/>
      <protection locked="0"/>
    </xf>
    <xf numFmtId="0" fontId="15" fillId="0" borderId="1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0.03</c:v>
                </c:pt>
                <c:pt idx="1">
                  <c:v>0</c:v>
                </c:pt>
                <c:pt idx="2" formatCode="#,##0.00;&quot;△&quot;#,##0.00;&quot;-&quot;">
                  <c:v>0.34</c:v>
                </c:pt>
                <c:pt idx="3" formatCode="#,##0.00;&quot;△&quot;#,##0.00;&quot;-&quot;">
                  <c:v>0.73</c:v>
                </c:pt>
                <c:pt idx="4" formatCode="#,##0.00;&quot;△&quot;#,##0.00;&quot;-&quot;">
                  <c:v>0.42</c:v>
                </c:pt>
              </c:numCache>
            </c:numRef>
          </c:val>
          <c:extLst>
            <c:ext xmlns:c16="http://schemas.microsoft.com/office/drawing/2014/chart" uri="{C3380CC4-5D6E-409C-BE32-E72D297353CC}">
              <c16:uniqueId val="{00000000-EE5D-441E-91FA-C73B365AD670}"/>
            </c:ext>
          </c:extLst>
        </c:ser>
        <c:dLbls>
          <c:showLegendKey val="0"/>
          <c:showVal val="0"/>
          <c:showCatName val="0"/>
          <c:showSerName val="0"/>
          <c:showPercent val="0"/>
          <c:showBubbleSize val="0"/>
        </c:dLbls>
        <c:gapWidth val="150"/>
        <c:axId val="42916864"/>
        <c:axId val="4292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EE5D-441E-91FA-C73B365AD670}"/>
            </c:ext>
          </c:extLst>
        </c:ser>
        <c:dLbls>
          <c:showLegendKey val="0"/>
          <c:showVal val="0"/>
          <c:showCatName val="0"/>
          <c:showSerName val="0"/>
          <c:showPercent val="0"/>
          <c:showBubbleSize val="0"/>
        </c:dLbls>
        <c:marker val="1"/>
        <c:smooth val="0"/>
        <c:axId val="42916864"/>
        <c:axId val="42923136"/>
      </c:lineChart>
      <c:dateAx>
        <c:axId val="42916864"/>
        <c:scaling>
          <c:orientation val="minMax"/>
        </c:scaling>
        <c:delete val="1"/>
        <c:axPos val="b"/>
        <c:numFmt formatCode="ge" sourceLinked="1"/>
        <c:majorTickMark val="none"/>
        <c:minorTickMark val="none"/>
        <c:tickLblPos val="none"/>
        <c:crossAx val="42923136"/>
        <c:crosses val="autoZero"/>
        <c:auto val="1"/>
        <c:lblOffset val="100"/>
        <c:baseTimeUnit val="years"/>
      </c:dateAx>
      <c:valAx>
        <c:axId val="4292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1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55.3</c:v>
                </c:pt>
                <c:pt idx="1">
                  <c:v>55.31</c:v>
                </c:pt>
                <c:pt idx="2">
                  <c:v>57.24</c:v>
                </c:pt>
                <c:pt idx="3">
                  <c:v>58.88</c:v>
                </c:pt>
                <c:pt idx="4">
                  <c:v>58.03</c:v>
                </c:pt>
              </c:numCache>
            </c:numRef>
          </c:val>
          <c:extLst>
            <c:ext xmlns:c16="http://schemas.microsoft.com/office/drawing/2014/chart" uri="{C3380CC4-5D6E-409C-BE32-E72D297353CC}">
              <c16:uniqueId val="{00000000-6439-4E5B-8EA1-C167173E9F1B}"/>
            </c:ext>
          </c:extLst>
        </c:ser>
        <c:dLbls>
          <c:showLegendKey val="0"/>
          <c:showVal val="0"/>
          <c:showCatName val="0"/>
          <c:showSerName val="0"/>
          <c:showPercent val="0"/>
          <c:showBubbleSize val="0"/>
        </c:dLbls>
        <c:gapWidth val="150"/>
        <c:axId val="43752064"/>
        <c:axId val="4376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6439-4E5B-8EA1-C167173E9F1B}"/>
            </c:ext>
          </c:extLst>
        </c:ser>
        <c:dLbls>
          <c:showLegendKey val="0"/>
          <c:showVal val="0"/>
          <c:showCatName val="0"/>
          <c:showSerName val="0"/>
          <c:showPercent val="0"/>
          <c:showBubbleSize val="0"/>
        </c:dLbls>
        <c:marker val="1"/>
        <c:smooth val="0"/>
        <c:axId val="43752064"/>
        <c:axId val="43762432"/>
      </c:lineChart>
      <c:dateAx>
        <c:axId val="43752064"/>
        <c:scaling>
          <c:orientation val="minMax"/>
        </c:scaling>
        <c:delete val="1"/>
        <c:axPos val="b"/>
        <c:numFmt formatCode="ge" sourceLinked="1"/>
        <c:majorTickMark val="none"/>
        <c:minorTickMark val="none"/>
        <c:tickLblPos val="none"/>
        <c:crossAx val="43762432"/>
        <c:crosses val="autoZero"/>
        <c:auto val="1"/>
        <c:lblOffset val="100"/>
        <c:baseTimeUnit val="years"/>
      </c:dateAx>
      <c:valAx>
        <c:axId val="437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89.61</c:v>
                </c:pt>
                <c:pt idx="1">
                  <c:v>89.28</c:v>
                </c:pt>
                <c:pt idx="2">
                  <c:v>86.76</c:v>
                </c:pt>
                <c:pt idx="3">
                  <c:v>84.86</c:v>
                </c:pt>
                <c:pt idx="4">
                  <c:v>85.19</c:v>
                </c:pt>
              </c:numCache>
            </c:numRef>
          </c:val>
          <c:extLst>
            <c:ext xmlns:c16="http://schemas.microsoft.com/office/drawing/2014/chart" uri="{C3380CC4-5D6E-409C-BE32-E72D297353CC}">
              <c16:uniqueId val="{00000000-9DF7-47C7-A0B7-6F0CAA0FA707}"/>
            </c:ext>
          </c:extLst>
        </c:ser>
        <c:dLbls>
          <c:showLegendKey val="0"/>
          <c:showVal val="0"/>
          <c:showCatName val="0"/>
          <c:showSerName val="0"/>
          <c:showPercent val="0"/>
          <c:showBubbleSize val="0"/>
        </c:dLbls>
        <c:gapWidth val="150"/>
        <c:axId val="43801600"/>
        <c:axId val="4380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9DF7-47C7-A0B7-6F0CAA0FA707}"/>
            </c:ext>
          </c:extLst>
        </c:ser>
        <c:dLbls>
          <c:showLegendKey val="0"/>
          <c:showVal val="0"/>
          <c:showCatName val="0"/>
          <c:showSerName val="0"/>
          <c:showPercent val="0"/>
          <c:showBubbleSize val="0"/>
        </c:dLbls>
        <c:marker val="1"/>
        <c:smooth val="0"/>
        <c:axId val="43801600"/>
        <c:axId val="43803776"/>
      </c:lineChart>
      <c:dateAx>
        <c:axId val="43801600"/>
        <c:scaling>
          <c:orientation val="minMax"/>
        </c:scaling>
        <c:delete val="1"/>
        <c:axPos val="b"/>
        <c:numFmt formatCode="ge" sourceLinked="1"/>
        <c:majorTickMark val="none"/>
        <c:minorTickMark val="none"/>
        <c:tickLblPos val="none"/>
        <c:crossAx val="43803776"/>
        <c:crosses val="autoZero"/>
        <c:auto val="1"/>
        <c:lblOffset val="100"/>
        <c:baseTimeUnit val="years"/>
      </c:dateAx>
      <c:valAx>
        <c:axId val="438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111.39</c:v>
                </c:pt>
                <c:pt idx="1">
                  <c:v>109.05</c:v>
                </c:pt>
                <c:pt idx="2">
                  <c:v>112.91</c:v>
                </c:pt>
                <c:pt idx="3">
                  <c:v>111.99</c:v>
                </c:pt>
                <c:pt idx="4">
                  <c:v>115.55</c:v>
                </c:pt>
              </c:numCache>
            </c:numRef>
          </c:val>
          <c:extLst>
            <c:ext xmlns:c16="http://schemas.microsoft.com/office/drawing/2014/chart" uri="{C3380CC4-5D6E-409C-BE32-E72D297353CC}">
              <c16:uniqueId val="{00000000-DDD7-47CB-B36D-A031C30FA7EE}"/>
            </c:ext>
          </c:extLst>
        </c:ser>
        <c:dLbls>
          <c:showLegendKey val="0"/>
          <c:showVal val="0"/>
          <c:showCatName val="0"/>
          <c:showSerName val="0"/>
          <c:showPercent val="0"/>
          <c:showBubbleSize val="0"/>
        </c:dLbls>
        <c:gapWidth val="150"/>
        <c:axId val="43347328"/>
        <c:axId val="4335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DDD7-47CB-B36D-A031C30FA7EE}"/>
            </c:ext>
          </c:extLst>
        </c:ser>
        <c:dLbls>
          <c:showLegendKey val="0"/>
          <c:showVal val="0"/>
          <c:showCatName val="0"/>
          <c:showSerName val="0"/>
          <c:showPercent val="0"/>
          <c:showBubbleSize val="0"/>
        </c:dLbls>
        <c:marker val="1"/>
        <c:smooth val="0"/>
        <c:axId val="43347328"/>
        <c:axId val="43353600"/>
      </c:lineChart>
      <c:dateAx>
        <c:axId val="43347328"/>
        <c:scaling>
          <c:orientation val="minMax"/>
        </c:scaling>
        <c:delete val="1"/>
        <c:axPos val="b"/>
        <c:numFmt formatCode="ge" sourceLinked="1"/>
        <c:majorTickMark val="none"/>
        <c:minorTickMark val="none"/>
        <c:tickLblPos val="none"/>
        <c:crossAx val="43353600"/>
        <c:crosses val="autoZero"/>
        <c:auto val="1"/>
        <c:lblOffset val="100"/>
        <c:baseTimeUnit val="years"/>
      </c:dateAx>
      <c:valAx>
        <c:axId val="4335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3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46.8</c:v>
                </c:pt>
                <c:pt idx="1">
                  <c:v>48.3</c:v>
                </c:pt>
                <c:pt idx="2">
                  <c:v>47.62</c:v>
                </c:pt>
                <c:pt idx="3">
                  <c:v>49.18</c:v>
                </c:pt>
                <c:pt idx="4">
                  <c:v>50.55</c:v>
                </c:pt>
              </c:numCache>
            </c:numRef>
          </c:val>
          <c:extLst>
            <c:ext xmlns:c16="http://schemas.microsoft.com/office/drawing/2014/chart" uri="{C3380CC4-5D6E-409C-BE32-E72D297353CC}">
              <c16:uniqueId val="{00000000-2EAC-47C4-AF88-CB57A0BE3EB3}"/>
            </c:ext>
          </c:extLst>
        </c:ser>
        <c:dLbls>
          <c:showLegendKey val="0"/>
          <c:showVal val="0"/>
          <c:showCatName val="0"/>
          <c:showSerName val="0"/>
          <c:showPercent val="0"/>
          <c:showBubbleSize val="0"/>
        </c:dLbls>
        <c:gapWidth val="150"/>
        <c:axId val="43413504"/>
        <c:axId val="434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2EAC-47C4-AF88-CB57A0BE3EB3}"/>
            </c:ext>
          </c:extLst>
        </c:ser>
        <c:dLbls>
          <c:showLegendKey val="0"/>
          <c:showVal val="0"/>
          <c:showCatName val="0"/>
          <c:showSerName val="0"/>
          <c:showPercent val="0"/>
          <c:showBubbleSize val="0"/>
        </c:dLbls>
        <c:marker val="1"/>
        <c:smooth val="0"/>
        <c:axId val="43413504"/>
        <c:axId val="43415424"/>
      </c:lineChart>
      <c:dateAx>
        <c:axId val="43413504"/>
        <c:scaling>
          <c:orientation val="minMax"/>
        </c:scaling>
        <c:delete val="1"/>
        <c:axPos val="b"/>
        <c:numFmt formatCode="ge" sourceLinked="1"/>
        <c:majorTickMark val="none"/>
        <c:minorTickMark val="none"/>
        <c:tickLblPos val="none"/>
        <c:crossAx val="43415424"/>
        <c:crosses val="autoZero"/>
        <c:auto val="1"/>
        <c:lblOffset val="100"/>
        <c:baseTimeUnit val="years"/>
      </c:dateAx>
      <c:valAx>
        <c:axId val="4341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1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5.37</c:v>
                </c:pt>
                <c:pt idx="1">
                  <c:v>4.1399999999999997</c:v>
                </c:pt>
                <c:pt idx="2">
                  <c:v>4.0199999999999996</c:v>
                </c:pt>
                <c:pt idx="3">
                  <c:v>5.76</c:v>
                </c:pt>
                <c:pt idx="4">
                  <c:v>8.6199999999999992</c:v>
                </c:pt>
              </c:numCache>
            </c:numRef>
          </c:val>
          <c:extLst>
            <c:ext xmlns:c16="http://schemas.microsoft.com/office/drawing/2014/chart" uri="{C3380CC4-5D6E-409C-BE32-E72D297353CC}">
              <c16:uniqueId val="{00000000-F2C8-4208-999E-8BF53547F811}"/>
            </c:ext>
          </c:extLst>
        </c:ser>
        <c:dLbls>
          <c:showLegendKey val="0"/>
          <c:showVal val="0"/>
          <c:showCatName val="0"/>
          <c:showSerName val="0"/>
          <c:showPercent val="0"/>
          <c:showBubbleSize val="0"/>
        </c:dLbls>
        <c:gapWidth val="150"/>
        <c:axId val="43442560"/>
        <c:axId val="4344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F2C8-4208-999E-8BF53547F811}"/>
            </c:ext>
          </c:extLst>
        </c:ser>
        <c:dLbls>
          <c:showLegendKey val="0"/>
          <c:showVal val="0"/>
          <c:showCatName val="0"/>
          <c:showSerName val="0"/>
          <c:showPercent val="0"/>
          <c:showBubbleSize val="0"/>
        </c:dLbls>
        <c:marker val="1"/>
        <c:smooth val="0"/>
        <c:axId val="43442560"/>
        <c:axId val="43444480"/>
      </c:lineChart>
      <c:dateAx>
        <c:axId val="43442560"/>
        <c:scaling>
          <c:orientation val="minMax"/>
        </c:scaling>
        <c:delete val="1"/>
        <c:axPos val="b"/>
        <c:numFmt formatCode="ge" sourceLinked="1"/>
        <c:majorTickMark val="none"/>
        <c:minorTickMark val="none"/>
        <c:tickLblPos val="none"/>
        <c:crossAx val="43444480"/>
        <c:crosses val="autoZero"/>
        <c:auto val="1"/>
        <c:lblOffset val="100"/>
        <c:baseTimeUnit val="years"/>
      </c:dateAx>
      <c:valAx>
        <c:axId val="4344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B1-40E9-98F6-B995A69E4D88}"/>
            </c:ext>
          </c:extLst>
        </c:ser>
        <c:dLbls>
          <c:showLegendKey val="0"/>
          <c:showVal val="0"/>
          <c:showCatName val="0"/>
          <c:showSerName val="0"/>
          <c:showPercent val="0"/>
          <c:showBubbleSize val="0"/>
        </c:dLbls>
        <c:gapWidth val="150"/>
        <c:axId val="43562112"/>
        <c:axId val="4356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4EB1-40E9-98F6-B995A69E4D88}"/>
            </c:ext>
          </c:extLst>
        </c:ser>
        <c:dLbls>
          <c:showLegendKey val="0"/>
          <c:showVal val="0"/>
          <c:showCatName val="0"/>
          <c:showSerName val="0"/>
          <c:showPercent val="0"/>
          <c:showBubbleSize val="0"/>
        </c:dLbls>
        <c:marker val="1"/>
        <c:smooth val="0"/>
        <c:axId val="43562112"/>
        <c:axId val="43564032"/>
      </c:lineChart>
      <c:dateAx>
        <c:axId val="43562112"/>
        <c:scaling>
          <c:orientation val="minMax"/>
        </c:scaling>
        <c:delete val="1"/>
        <c:axPos val="b"/>
        <c:numFmt formatCode="ge" sourceLinked="1"/>
        <c:majorTickMark val="none"/>
        <c:minorTickMark val="none"/>
        <c:tickLblPos val="none"/>
        <c:crossAx val="43564032"/>
        <c:crosses val="autoZero"/>
        <c:auto val="1"/>
        <c:lblOffset val="100"/>
        <c:baseTimeUnit val="years"/>
      </c:dateAx>
      <c:valAx>
        <c:axId val="4356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5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392.96</c:v>
                </c:pt>
                <c:pt idx="1">
                  <c:v>383.74</c:v>
                </c:pt>
                <c:pt idx="2">
                  <c:v>433.9</c:v>
                </c:pt>
                <c:pt idx="3">
                  <c:v>490.29</c:v>
                </c:pt>
                <c:pt idx="4">
                  <c:v>488.98</c:v>
                </c:pt>
              </c:numCache>
            </c:numRef>
          </c:val>
          <c:extLst>
            <c:ext xmlns:c16="http://schemas.microsoft.com/office/drawing/2014/chart" uri="{C3380CC4-5D6E-409C-BE32-E72D297353CC}">
              <c16:uniqueId val="{00000000-2C5A-4F4B-9C44-23B97EAB723D}"/>
            </c:ext>
          </c:extLst>
        </c:ser>
        <c:dLbls>
          <c:showLegendKey val="0"/>
          <c:showVal val="0"/>
          <c:showCatName val="0"/>
          <c:showSerName val="0"/>
          <c:showPercent val="0"/>
          <c:showBubbleSize val="0"/>
        </c:dLbls>
        <c:gapWidth val="150"/>
        <c:axId val="43861888"/>
        <c:axId val="4388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2C5A-4F4B-9C44-23B97EAB723D}"/>
            </c:ext>
          </c:extLst>
        </c:ser>
        <c:dLbls>
          <c:showLegendKey val="0"/>
          <c:showVal val="0"/>
          <c:showCatName val="0"/>
          <c:showSerName val="0"/>
          <c:showPercent val="0"/>
          <c:showBubbleSize val="0"/>
        </c:dLbls>
        <c:marker val="1"/>
        <c:smooth val="0"/>
        <c:axId val="43861888"/>
        <c:axId val="43880448"/>
      </c:lineChart>
      <c:dateAx>
        <c:axId val="43861888"/>
        <c:scaling>
          <c:orientation val="minMax"/>
        </c:scaling>
        <c:delete val="1"/>
        <c:axPos val="b"/>
        <c:numFmt formatCode="ge" sourceLinked="1"/>
        <c:majorTickMark val="none"/>
        <c:minorTickMark val="none"/>
        <c:tickLblPos val="none"/>
        <c:crossAx val="43880448"/>
        <c:crosses val="autoZero"/>
        <c:auto val="1"/>
        <c:lblOffset val="100"/>
        <c:baseTimeUnit val="years"/>
      </c:dateAx>
      <c:valAx>
        <c:axId val="4388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8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161.86000000000001</c:v>
                </c:pt>
                <c:pt idx="1">
                  <c:v>152</c:v>
                </c:pt>
                <c:pt idx="2">
                  <c:v>177.41</c:v>
                </c:pt>
                <c:pt idx="3">
                  <c:v>170.98</c:v>
                </c:pt>
                <c:pt idx="4">
                  <c:v>167.2</c:v>
                </c:pt>
              </c:numCache>
            </c:numRef>
          </c:val>
          <c:extLst>
            <c:ext xmlns:c16="http://schemas.microsoft.com/office/drawing/2014/chart" uri="{C3380CC4-5D6E-409C-BE32-E72D297353CC}">
              <c16:uniqueId val="{00000000-D808-4998-8080-F234EB2E800C}"/>
            </c:ext>
          </c:extLst>
        </c:ser>
        <c:dLbls>
          <c:showLegendKey val="0"/>
          <c:showVal val="0"/>
          <c:showCatName val="0"/>
          <c:showSerName val="0"/>
          <c:showPercent val="0"/>
          <c:showBubbleSize val="0"/>
        </c:dLbls>
        <c:gapWidth val="150"/>
        <c:axId val="43583744"/>
        <c:axId val="4358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D808-4998-8080-F234EB2E800C}"/>
            </c:ext>
          </c:extLst>
        </c:ser>
        <c:dLbls>
          <c:showLegendKey val="0"/>
          <c:showVal val="0"/>
          <c:showCatName val="0"/>
          <c:showSerName val="0"/>
          <c:showPercent val="0"/>
          <c:showBubbleSize val="0"/>
        </c:dLbls>
        <c:marker val="1"/>
        <c:smooth val="0"/>
        <c:axId val="43583744"/>
        <c:axId val="43585920"/>
      </c:lineChart>
      <c:dateAx>
        <c:axId val="43583744"/>
        <c:scaling>
          <c:orientation val="minMax"/>
        </c:scaling>
        <c:delete val="1"/>
        <c:axPos val="b"/>
        <c:numFmt formatCode="ge" sourceLinked="1"/>
        <c:majorTickMark val="none"/>
        <c:minorTickMark val="none"/>
        <c:tickLblPos val="none"/>
        <c:crossAx val="43585920"/>
        <c:crosses val="autoZero"/>
        <c:auto val="1"/>
        <c:lblOffset val="100"/>
        <c:baseTimeUnit val="years"/>
      </c:dateAx>
      <c:valAx>
        <c:axId val="43585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58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107.22</c:v>
                </c:pt>
                <c:pt idx="1">
                  <c:v>103.47</c:v>
                </c:pt>
                <c:pt idx="2">
                  <c:v>102.15</c:v>
                </c:pt>
                <c:pt idx="3">
                  <c:v>101.66</c:v>
                </c:pt>
                <c:pt idx="4">
                  <c:v>105.59</c:v>
                </c:pt>
              </c:numCache>
            </c:numRef>
          </c:val>
          <c:extLst>
            <c:ext xmlns:c16="http://schemas.microsoft.com/office/drawing/2014/chart" uri="{C3380CC4-5D6E-409C-BE32-E72D297353CC}">
              <c16:uniqueId val="{00000000-3160-4074-AE05-9B0F3291357E}"/>
            </c:ext>
          </c:extLst>
        </c:ser>
        <c:dLbls>
          <c:showLegendKey val="0"/>
          <c:showVal val="0"/>
          <c:showCatName val="0"/>
          <c:showSerName val="0"/>
          <c:showPercent val="0"/>
          <c:showBubbleSize val="0"/>
        </c:dLbls>
        <c:gapWidth val="150"/>
        <c:axId val="43608704"/>
        <c:axId val="4361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3160-4074-AE05-9B0F3291357E}"/>
            </c:ext>
          </c:extLst>
        </c:ser>
        <c:dLbls>
          <c:showLegendKey val="0"/>
          <c:showVal val="0"/>
          <c:showCatName val="0"/>
          <c:showSerName val="0"/>
          <c:showPercent val="0"/>
          <c:showBubbleSize val="0"/>
        </c:dLbls>
        <c:marker val="1"/>
        <c:smooth val="0"/>
        <c:axId val="43608704"/>
        <c:axId val="43619072"/>
      </c:lineChart>
      <c:dateAx>
        <c:axId val="43608704"/>
        <c:scaling>
          <c:orientation val="minMax"/>
        </c:scaling>
        <c:delete val="1"/>
        <c:axPos val="b"/>
        <c:numFmt formatCode="ge" sourceLinked="1"/>
        <c:majorTickMark val="none"/>
        <c:minorTickMark val="none"/>
        <c:tickLblPos val="none"/>
        <c:crossAx val="43619072"/>
        <c:crosses val="autoZero"/>
        <c:auto val="1"/>
        <c:lblOffset val="100"/>
        <c:baseTimeUnit val="years"/>
      </c:dateAx>
      <c:valAx>
        <c:axId val="4361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161.99</c:v>
                </c:pt>
                <c:pt idx="1">
                  <c:v>167.78</c:v>
                </c:pt>
                <c:pt idx="2">
                  <c:v>169.34</c:v>
                </c:pt>
                <c:pt idx="3">
                  <c:v>169.98</c:v>
                </c:pt>
                <c:pt idx="4">
                  <c:v>165.97</c:v>
                </c:pt>
              </c:numCache>
            </c:numRef>
          </c:val>
          <c:extLst>
            <c:ext xmlns:c16="http://schemas.microsoft.com/office/drawing/2014/chart" uri="{C3380CC4-5D6E-409C-BE32-E72D297353CC}">
              <c16:uniqueId val="{00000000-46BA-40EF-AFE5-CF5279A3D2A1}"/>
            </c:ext>
          </c:extLst>
        </c:ser>
        <c:dLbls>
          <c:showLegendKey val="0"/>
          <c:showVal val="0"/>
          <c:showCatName val="0"/>
          <c:showSerName val="0"/>
          <c:showPercent val="0"/>
          <c:showBubbleSize val="0"/>
        </c:dLbls>
        <c:gapWidth val="150"/>
        <c:axId val="43645184"/>
        <c:axId val="4372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46BA-40EF-AFE5-CF5279A3D2A1}"/>
            </c:ext>
          </c:extLst>
        </c:ser>
        <c:dLbls>
          <c:showLegendKey val="0"/>
          <c:showVal val="0"/>
          <c:showCatName val="0"/>
          <c:showSerName val="0"/>
          <c:showPercent val="0"/>
          <c:showBubbleSize val="0"/>
        </c:dLbls>
        <c:marker val="1"/>
        <c:smooth val="0"/>
        <c:axId val="43645184"/>
        <c:axId val="43721088"/>
      </c:lineChart>
      <c:dateAx>
        <c:axId val="43645184"/>
        <c:scaling>
          <c:orientation val="minMax"/>
        </c:scaling>
        <c:delete val="1"/>
        <c:axPos val="b"/>
        <c:numFmt formatCode="ge" sourceLinked="1"/>
        <c:majorTickMark val="none"/>
        <c:minorTickMark val="none"/>
        <c:tickLblPos val="none"/>
        <c:crossAx val="43721088"/>
        <c:crosses val="autoZero"/>
        <c:auto val="1"/>
        <c:lblOffset val="100"/>
        <c:baseTimeUnit val="years"/>
      </c:dateAx>
      <c:valAx>
        <c:axId val="4372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4" t="str">
        <f>データ!H6</f>
        <v>滋賀県　東近江市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114361</v>
      </c>
      <c r="AM8" s="70"/>
      <c r="AN8" s="70"/>
      <c r="AO8" s="70"/>
      <c r="AP8" s="70"/>
      <c r="AQ8" s="70"/>
      <c r="AR8" s="70"/>
      <c r="AS8" s="70"/>
      <c r="AT8" s="66">
        <f>データ!$S$6</f>
        <v>388.37</v>
      </c>
      <c r="AU8" s="67"/>
      <c r="AV8" s="67"/>
      <c r="AW8" s="67"/>
      <c r="AX8" s="67"/>
      <c r="AY8" s="67"/>
      <c r="AZ8" s="67"/>
      <c r="BA8" s="67"/>
      <c r="BB8" s="69">
        <f>データ!$T$6</f>
        <v>294.45999999999998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5">
      <c r="A10" s="2"/>
      <c r="B10" s="66" t="str">
        <f>データ!$N$6</f>
        <v>-</v>
      </c>
      <c r="C10" s="67"/>
      <c r="D10" s="67"/>
      <c r="E10" s="67"/>
      <c r="F10" s="67"/>
      <c r="G10" s="67"/>
      <c r="H10" s="67"/>
      <c r="I10" s="66">
        <f>データ!$O$6</f>
        <v>76.53</v>
      </c>
      <c r="J10" s="67"/>
      <c r="K10" s="67"/>
      <c r="L10" s="67"/>
      <c r="M10" s="67"/>
      <c r="N10" s="67"/>
      <c r="O10" s="68"/>
      <c r="P10" s="69">
        <f>データ!$P$6</f>
        <v>86.97</v>
      </c>
      <c r="Q10" s="69"/>
      <c r="R10" s="69"/>
      <c r="S10" s="69"/>
      <c r="T10" s="69"/>
      <c r="U10" s="69"/>
      <c r="V10" s="69"/>
      <c r="W10" s="70">
        <f>データ!$Q$6</f>
        <v>3390</v>
      </c>
      <c r="X10" s="70"/>
      <c r="Y10" s="70"/>
      <c r="Z10" s="70"/>
      <c r="AA10" s="70"/>
      <c r="AB10" s="70"/>
      <c r="AC10" s="70"/>
      <c r="AD10" s="2"/>
      <c r="AE10" s="2"/>
      <c r="AF10" s="2"/>
      <c r="AG10" s="2"/>
      <c r="AH10" s="4"/>
      <c r="AI10" s="4"/>
      <c r="AJ10" s="4"/>
      <c r="AK10" s="4"/>
      <c r="AL10" s="70">
        <f>データ!$U$6</f>
        <v>99309</v>
      </c>
      <c r="AM10" s="70"/>
      <c r="AN10" s="70"/>
      <c r="AO10" s="70"/>
      <c r="AP10" s="70"/>
      <c r="AQ10" s="70"/>
      <c r="AR10" s="70"/>
      <c r="AS10" s="70"/>
      <c r="AT10" s="66">
        <f>データ!$V$6</f>
        <v>147.47</v>
      </c>
      <c r="AU10" s="67"/>
      <c r="AV10" s="67"/>
      <c r="AW10" s="67"/>
      <c r="AX10" s="67"/>
      <c r="AY10" s="67"/>
      <c r="AZ10" s="67"/>
      <c r="BA10" s="67"/>
      <c r="BB10" s="69">
        <f>データ!$W$6</f>
        <v>673.42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106</v>
      </c>
      <c r="BM16" s="51"/>
      <c r="BN16" s="51"/>
      <c r="BO16" s="51"/>
      <c r="BP16" s="51"/>
      <c r="BQ16" s="51"/>
      <c r="BR16" s="51"/>
      <c r="BS16" s="51"/>
      <c r="BT16" s="51"/>
      <c r="BU16" s="51"/>
      <c r="BV16" s="51"/>
      <c r="BW16" s="51"/>
      <c r="BX16" s="51"/>
      <c r="BY16" s="51"/>
      <c r="BZ16" s="52"/>
    </row>
    <row r="17" spans="1:78" ht="13.5" customHeight="1" x14ac:dyDescent="0.2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104</v>
      </c>
      <c r="BM47" s="51"/>
      <c r="BN47" s="51"/>
      <c r="BO47" s="51"/>
      <c r="BP47" s="51"/>
      <c r="BQ47" s="51"/>
      <c r="BR47" s="51"/>
      <c r="BS47" s="51"/>
      <c r="BT47" s="51"/>
      <c r="BU47" s="51"/>
      <c r="BV47" s="51"/>
      <c r="BW47" s="51"/>
      <c r="BX47" s="51"/>
      <c r="BY47" s="51"/>
      <c r="BZ47" s="52"/>
    </row>
    <row r="48" spans="1:78" ht="13.5" customHeight="1" x14ac:dyDescent="0.2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2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5">
      <c r="C83" s="26"/>
    </row>
    <row r="84" spans="1:78" hidden="1" x14ac:dyDescent="0.2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SZOvztO0i/Fx7EBjp3S/KzAdik2tj/WeU/32PgGAnNF59qdDiy01+GPs3SkAVqJKcHx3hToH4LWALg48AFkgw==" saltValue="e3v4hnh6HRql1hfDJArPo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3" x14ac:dyDescent="0.25"/>
  <cols>
    <col min="2" max="144" width="11.84375" customWidth="1"/>
  </cols>
  <sheetData>
    <row r="1" spans="1:144" x14ac:dyDescent="0.2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2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5">
      <c r="A6" s="29" t="s">
        <v>91</v>
      </c>
      <c r="B6" s="34">
        <f>B7</f>
        <v>2018</v>
      </c>
      <c r="C6" s="34">
        <f t="shared" ref="C6:W6" si="3">C7</f>
        <v>252131</v>
      </c>
      <c r="D6" s="34">
        <f t="shared" si="3"/>
        <v>46</v>
      </c>
      <c r="E6" s="34">
        <f t="shared" si="3"/>
        <v>1</v>
      </c>
      <c r="F6" s="34">
        <f t="shared" si="3"/>
        <v>0</v>
      </c>
      <c r="G6" s="34">
        <f t="shared" si="3"/>
        <v>1</v>
      </c>
      <c r="H6" s="34" t="str">
        <f t="shared" si="3"/>
        <v>滋賀県　東近江市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76.53</v>
      </c>
      <c r="P6" s="35">
        <f t="shared" si="3"/>
        <v>86.97</v>
      </c>
      <c r="Q6" s="35">
        <f t="shared" si="3"/>
        <v>3390</v>
      </c>
      <c r="R6" s="35">
        <f t="shared" si="3"/>
        <v>114361</v>
      </c>
      <c r="S6" s="35">
        <f t="shared" si="3"/>
        <v>388.37</v>
      </c>
      <c r="T6" s="35">
        <f t="shared" si="3"/>
        <v>294.45999999999998</v>
      </c>
      <c r="U6" s="35">
        <f t="shared" si="3"/>
        <v>99309</v>
      </c>
      <c r="V6" s="35">
        <f t="shared" si="3"/>
        <v>147.47</v>
      </c>
      <c r="W6" s="35">
        <f t="shared" si="3"/>
        <v>673.42</v>
      </c>
      <c r="X6" s="36">
        <f>IF(X7="",NA(),X7)</f>
        <v>111.39</v>
      </c>
      <c r="Y6" s="36">
        <f t="shared" ref="Y6:AG6" si="4">IF(Y7="",NA(),Y7)</f>
        <v>109.05</v>
      </c>
      <c r="Z6" s="36">
        <f t="shared" si="4"/>
        <v>112.91</v>
      </c>
      <c r="AA6" s="36">
        <f t="shared" si="4"/>
        <v>111.99</v>
      </c>
      <c r="AB6" s="36">
        <f t="shared" si="4"/>
        <v>115.55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392.96</v>
      </c>
      <c r="AU6" s="36">
        <f t="shared" ref="AU6:BC6" si="6">IF(AU7="",NA(),AU7)</f>
        <v>383.74</v>
      </c>
      <c r="AV6" s="36">
        <f t="shared" si="6"/>
        <v>433.9</v>
      </c>
      <c r="AW6" s="36">
        <f t="shared" si="6"/>
        <v>490.29</v>
      </c>
      <c r="AX6" s="36">
        <f t="shared" si="6"/>
        <v>488.98</v>
      </c>
      <c r="AY6" s="36">
        <f t="shared" si="6"/>
        <v>335.95</v>
      </c>
      <c r="AZ6" s="36">
        <f t="shared" si="6"/>
        <v>346.59</v>
      </c>
      <c r="BA6" s="36">
        <f t="shared" si="6"/>
        <v>357.82</v>
      </c>
      <c r="BB6" s="36">
        <f t="shared" si="6"/>
        <v>355.5</v>
      </c>
      <c r="BC6" s="36">
        <f t="shared" si="6"/>
        <v>349.83</v>
      </c>
      <c r="BD6" s="35" t="str">
        <f>IF(BD7="","",IF(BD7="-","【-】","【"&amp;SUBSTITUTE(TEXT(BD7,"#,##0.00"),"-","△")&amp;"】"))</f>
        <v>【261.93】</v>
      </c>
      <c r="BE6" s="36">
        <f>IF(BE7="",NA(),BE7)</f>
        <v>161.86000000000001</v>
      </c>
      <c r="BF6" s="36">
        <f t="shared" ref="BF6:BN6" si="7">IF(BF7="",NA(),BF7)</f>
        <v>152</v>
      </c>
      <c r="BG6" s="36">
        <f t="shared" si="7"/>
        <v>177.41</v>
      </c>
      <c r="BH6" s="36">
        <f t="shared" si="7"/>
        <v>170.98</v>
      </c>
      <c r="BI6" s="36">
        <f t="shared" si="7"/>
        <v>167.2</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107.22</v>
      </c>
      <c r="BQ6" s="36">
        <f t="shared" ref="BQ6:BY6" si="8">IF(BQ7="",NA(),BQ7)</f>
        <v>103.47</v>
      </c>
      <c r="BR6" s="36">
        <f t="shared" si="8"/>
        <v>102.15</v>
      </c>
      <c r="BS6" s="36">
        <f t="shared" si="8"/>
        <v>101.66</v>
      </c>
      <c r="BT6" s="36">
        <f t="shared" si="8"/>
        <v>105.59</v>
      </c>
      <c r="BU6" s="36">
        <f t="shared" si="8"/>
        <v>105.21</v>
      </c>
      <c r="BV6" s="36">
        <f t="shared" si="8"/>
        <v>105.71</v>
      </c>
      <c r="BW6" s="36">
        <f t="shared" si="8"/>
        <v>106.01</v>
      </c>
      <c r="BX6" s="36">
        <f t="shared" si="8"/>
        <v>104.57</v>
      </c>
      <c r="BY6" s="36">
        <f t="shared" si="8"/>
        <v>103.54</v>
      </c>
      <c r="BZ6" s="35" t="str">
        <f>IF(BZ7="","",IF(BZ7="-","【-】","【"&amp;SUBSTITUTE(TEXT(BZ7,"#,##0.00"),"-","△")&amp;"】"))</f>
        <v>【103.91】</v>
      </c>
      <c r="CA6" s="36">
        <f>IF(CA7="",NA(),CA7)</f>
        <v>161.99</v>
      </c>
      <c r="CB6" s="36">
        <f t="shared" ref="CB6:CJ6" si="9">IF(CB7="",NA(),CB7)</f>
        <v>167.78</v>
      </c>
      <c r="CC6" s="36">
        <f t="shared" si="9"/>
        <v>169.34</v>
      </c>
      <c r="CD6" s="36">
        <f t="shared" si="9"/>
        <v>169.98</v>
      </c>
      <c r="CE6" s="36">
        <f t="shared" si="9"/>
        <v>165.97</v>
      </c>
      <c r="CF6" s="36">
        <f t="shared" si="9"/>
        <v>162.59</v>
      </c>
      <c r="CG6" s="36">
        <f t="shared" si="9"/>
        <v>162.15</v>
      </c>
      <c r="CH6" s="36">
        <f t="shared" si="9"/>
        <v>162.24</v>
      </c>
      <c r="CI6" s="36">
        <f t="shared" si="9"/>
        <v>165.47</v>
      </c>
      <c r="CJ6" s="36">
        <f t="shared" si="9"/>
        <v>167.46</v>
      </c>
      <c r="CK6" s="35" t="str">
        <f>IF(CK7="","",IF(CK7="-","【-】","【"&amp;SUBSTITUTE(TEXT(CK7,"#,##0.00"),"-","△")&amp;"】"))</f>
        <v>【167.11】</v>
      </c>
      <c r="CL6" s="36">
        <f>IF(CL7="",NA(),CL7)</f>
        <v>55.3</v>
      </c>
      <c r="CM6" s="36">
        <f t="shared" ref="CM6:CU6" si="10">IF(CM7="",NA(),CM7)</f>
        <v>55.31</v>
      </c>
      <c r="CN6" s="36">
        <f t="shared" si="10"/>
        <v>57.24</v>
      </c>
      <c r="CO6" s="36">
        <f t="shared" si="10"/>
        <v>58.88</v>
      </c>
      <c r="CP6" s="36">
        <f t="shared" si="10"/>
        <v>58.03</v>
      </c>
      <c r="CQ6" s="36">
        <f t="shared" si="10"/>
        <v>59.17</v>
      </c>
      <c r="CR6" s="36">
        <f t="shared" si="10"/>
        <v>59.34</v>
      </c>
      <c r="CS6" s="36">
        <f t="shared" si="10"/>
        <v>59.11</v>
      </c>
      <c r="CT6" s="36">
        <f t="shared" si="10"/>
        <v>59.74</v>
      </c>
      <c r="CU6" s="36">
        <f t="shared" si="10"/>
        <v>59.46</v>
      </c>
      <c r="CV6" s="35" t="str">
        <f>IF(CV7="","",IF(CV7="-","【-】","【"&amp;SUBSTITUTE(TEXT(CV7,"#,##0.00"),"-","△")&amp;"】"))</f>
        <v>【60.27】</v>
      </c>
      <c r="CW6" s="36">
        <f>IF(CW7="",NA(),CW7)</f>
        <v>89.61</v>
      </c>
      <c r="CX6" s="36">
        <f t="shared" ref="CX6:DF6" si="11">IF(CX7="",NA(),CX7)</f>
        <v>89.28</v>
      </c>
      <c r="CY6" s="36">
        <f t="shared" si="11"/>
        <v>86.76</v>
      </c>
      <c r="CZ6" s="36">
        <f t="shared" si="11"/>
        <v>84.86</v>
      </c>
      <c r="DA6" s="36">
        <f t="shared" si="11"/>
        <v>85.19</v>
      </c>
      <c r="DB6" s="36">
        <f t="shared" si="11"/>
        <v>87.6</v>
      </c>
      <c r="DC6" s="36">
        <f t="shared" si="11"/>
        <v>87.74</v>
      </c>
      <c r="DD6" s="36">
        <f t="shared" si="11"/>
        <v>87.91</v>
      </c>
      <c r="DE6" s="36">
        <f t="shared" si="11"/>
        <v>87.28</v>
      </c>
      <c r="DF6" s="36">
        <f t="shared" si="11"/>
        <v>87.41</v>
      </c>
      <c r="DG6" s="35" t="str">
        <f>IF(DG7="","",IF(DG7="-","【-】","【"&amp;SUBSTITUTE(TEXT(DG7,"#,##0.00"),"-","△")&amp;"】"))</f>
        <v>【89.92】</v>
      </c>
      <c r="DH6" s="36">
        <f>IF(DH7="",NA(),DH7)</f>
        <v>46.8</v>
      </c>
      <c r="DI6" s="36">
        <f t="shared" ref="DI6:DQ6" si="12">IF(DI7="",NA(),DI7)</f>
        <v>48.3</v>
      </c>
      <c r="DJ6" s="36">
        <f t="shared" si="12"/>
        <v>47.62</v>
      </c>
      <c r="DK6" s="36">
        <f t="shared" si="12"/>
        <v>49.18</v>
      </c>
      <c r="DL6" s="36">
        <f t="shared" si="12"/>
        <v>50.55</v>
      </c>
      <c r="DM6" s="36">
        <f t="shared" si="12"/>
        <v>45.25</v>
      </c>
      <c r="DN6" s="36">
        <f t="shared" si="12"/>
        <v>46.27</v>
      </c>
      <c r="DO6" s="36">
        <f t="shared" si="12"/>
        <v>46.88</v>
      </c>
      <c r="DP6" s="36">
        <f t="shared" si="12"/>
        <v>46.94</v>
      </c>
      <c r="DQ6" s="36">
        <f t="shared" si="12"/>
        <v>47.62</v>
      </c>
      <c r="DR6" s="35" t="str">
        <f>IF(DR7="","",IF(DR7="-","【-】","【"&amp;SUBSTITUTE(TEXT(DR7,"#,##0.00"),"-","△")&amp;"】"))</f>
        <v>【48.85】</v>
      </c>
      <c r="DS6" s="36">
        <f>IF(DS7="",NA(),DS7)</f>
        <v>5.37</v>
      </c>
      <c r="DT6" s="36">
        <f t="shared" ref="DT6:EB6" si="13">IF(DT7="",NA(),DT7)</f>
        <v>4.1399999999999997</v>
      </c>
      <c r="DU6" s="36">
        <f t="shared" si="13"/>
        <v>4.0199999999999996</v>
      </c>
      <c r="DV6" s="36">
        <f t="shared" si="13"/>
        <v>5.76</v>
      </c>
      <c r="DW6" s="36">
        <f t="shared" si="13"/>
        <v>8.6199999999999992</v>
      </c>
      <c r="DX6" s="36">
        <f t="shared" si="13"/>
        <v>10.71</v>
      </c>
      <c r="DY6" s="36">
        <f t="shared" si="13"/>
        <v>10.93</v>
      </c>
      <c r="DZ6" s="36">
        <f t="shared" si="13"/>
        <v>13.39</v>
      </c>
      <c r="EA6" s="36">
        <f t="shared" si="13"/>
        <v>14.48</v>
      </c>
      <c r="EB6" s="36">
        <f t="shared" si="13"/>
        <v>16.27</v>
      </c>
      <c r="EC6" s="35" t="str">
        <f>IF(EC7="","",IF(EC7="-","【-】","【"&amp;SUBSTITUTE(TEXT(EC7,"#,##0.00"),"-","△")&amp;"】"))</f>
        <v>【17.80】</v>
      </c>
      <c r="ED6" s="36">
        <f>IF(ED7="",NA(),ED7)</f>
        <v>0.03</v>
      </c>
      <c r="EE6" s="35">
        <f t="shared" ref="EE6:EM6" si="14">IF(EE7="",NA(),EE7)</f>
        <v>0</v>
      </c>
      <c r="EF6" s="36">
        <f t="shared" si="14"/>
        <v>0.34</v>
      </c>
      <c r="EG6" s="36">
        <f t="shared" si="14"/>
        <v>0.73</v>
      </c>
      <c r="EH6" s="36">
        <f t="shared" si="14"/>
        <v>0.42</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25">
      <c r="A7" s="29"/>
      <c r="B7" s="38">
        <v>2018</v>
      </c>
      <c r="C7" s="38">
        <v>252131</v>
      </c>
      <c r="D7" s="38">
        <v>46</v>
      </c>
      <c r="E7" s="38">
        <v>1</v>
      </c>
      <c r="F7" s="38">
        <v>0</v>
      </c>
      <c r="G7" s="38">
        <v>1</v>
      </c>
      <c r="H7" s="38" t="s">
        <v>92</v>
      </c>
      <c r="I7" s="38" t="s">
        <v>93</v>
      </c>
      <c r="J7" s="38" t="s">
        <v>94</v>
      </c>
      <c r="K7" s="38" t="s">
        <v>95</v>
      </c>
      <c r="L7" s="38" t="s">
        <v>96</v>
      </c>
      <c r="M7" s="38" t="s">
        <v>97</v>
      </c>
      <c r="N7" s="39" t="s">
        <v>98</v>
      </c>
      <c r="O7" s="39">
        <v>76.53</v>
      </c>
      <c r="P7" s="39">
        <v>86.97</v>
      </c>
      <c r="Q7" s="39">
        <v>3390</v>
      </c>
      <c r="R7" s="39">
        <v>114361</v>
      </c>
      <c r="S7" s="39">
        <v>388.37</v>
      </c>
      <c r="T7" s="39">
        <v>294.45999999999998</v>
      </c>
      <c r="U7" s="39">
        <v>99309</v>
      </c>
      <c r="V7" s="39">
        <v>147.47</v>
      </c>
      <c r="W7" s="39">
        <v>673.42</v>
      </c>
      <c r="X7" s="39">
        <v>111.39</v>
      </c>
      <c r="Y7" s="39">
        <v>109.05</v>
      </c>
      <c r="Z7" s="39">
        <v>112.91</v>
      </c>
      <c r="AA7" s="39">
        <v>111.99</v>
      </c>
      <c r="AB7" s="39">
        <v>115.55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392.96</v>
      </c>
      <c r="AU7" s="39">
        <v>383.74</v>
      </c>
      <c r="AV7" s="39">
        <v>433.9</v>
      </c>
      <c r="AW7" s="39">
        <v>490.29</v>
      </c>
      <c r="AX7" s="39">
        <v>488.98</v>
      </c>
      <c r="AY7" s="39">
        <v>335.95</v>
      </c>
      <c r="AZ7" s="39">
        <v>346.59</v>
      </c>
      <c r="BA7" s="39">
        <v>357.82</v>
      </c>
      <c r="BB7" s="39">
        <v>355.5</v>
      </c>
      <c r="BC7" s="39">
        <v>349.83</v>
      </c>
      <c r="BD7" s="39">
        <v>261.93</v>
      </c>
      <c r="BE7" s="39">
        <v>161.86000000000001</v>
      </c>
      <c r="BF7" s="39">
        <v>152</v>
      </c>
      <c r="BG7" s="39">
        <v>177.41</v>
      </c>
      <c r="BH7" s="39">
        <v>170.98</v>
      </c>
      <c r="BI7" s="39">
        <v>167.2</v>
      </c>
      <c r="BJ7" s="39">
        <v>319.82</v>
      </c>
      <c r="BK7" s="39">
        <v>312.02999999999997</v>
      </c>
      <c r="BL7" s="39">
        <v>307.45999999999998</v>
      </c>
      <c r="BM7" s="39">
        <v>312.58</v>
      </c>
      <c r="BN7" s="39">
        <v>314.87</v>
      </c>
      <c r="BO7" s="39">
        <v>270.45999999999998</v>
      </c>
      <c r="BP7" s="39">
        <v>107.22</v>
      </c>
      <c r="BQ7" s="39">
        <v>103.47</v>
      </c>
      <c r="BR7" s="39">
        <v>102.15</v>
      </c>
      <c r="BS7" s="39">
        <v>101.66</v>
      </c>
      <c r="BT7" s="39">
        <v>105.59</v>
      </c>
      <c r="BU7" s="39">
        <v>105.21</v>
      </c>
      <c r="BV7" s="39">
        <v>105.71</v>
      </c>
      <c r="BW7" s="39">
        <v>106.01</v>
      </c>
      <c r="BX7" s="39">
        <v>104.57</v>
      </c>
      <c r="BY7" s="39">
        <v>103.54</v>
      </c>
      <c r="BZ7" s="39">
        <v>103.91</v>
      </c>
      <c r="CA7" s="39">
        <v>161.99</v>
      </c>
      <c r="CB7" s="39">
        <v>167.78</v>
      </c>
      <c r="CC7" s="39">
        <v>169.34</v>
      </c>
      <c r="CD7" s="39">
        <v>169.98</v>
      </c>
      <c r="CE7" s="39">
        <v>165.97</v>
      </c>
      <c r="CF7" s="39">
        <v>162.59</v>
      </c>
      <c r="CG7" s="39">
        <v>162.15</v>
      </c>
      <c r="CH7" s="39">
        <v>162.24</v>
      </c>
      <c r="CI7" s="39">
        <v>165.47</v>
      </c>
      <c r="CJ7" s="39">
        <v>167.46</v>
      </c>
      <c r="CK7" s="39">
        <v>167.11</v>
      </c>
      <c r="CL7" s="39">
        <v>55.3</v>
      </c>
      <c r="CM7" s="39">
        <v>55.31</v>
      </c>
      <c r="CN7" s="39">
        <v>57.24</v>
      </c>
      <c r="CO7" s="39">
        <v>58.88</v>
      </c>
      <c r="CP7" s="39">
        <v>58.03</v>
      </c>
      <c r="CQ7" s="39">
        <v>59.17</v>
      </c>
      <c r="CR7" s="39">
        <v>59.34</v>
      </c>
      <c r="CS7" s="39">
        <v>59.11</v>
      </c>
      <c r="CT7" s="39">
        <v>59.74</v>
      </c>
      <c r="CU7" s="39">
        <v>59.46</v>
      </c>
      <c r="CV7" s="39">
        <v>60.27</v>
      </c>
      <c r="CW7" s="39">
        <v>89.61</v>
      </c>
      <c r="CX7" s="39">
        <v>89.28</v>
      </c>
      <c r="CY7" s="39">
        <v>86.76</v>
      </c>
      <c r="CZ7" s="39">
        <v>84.86</v>
      </c>
      <c r="DA7" s="39">
        <v>85.19</v>
      </c>
      <c r="DB7" s="39">
        <v>87.6</v>
      </c>
      <c r="DC7" s="39">
        <v>87.74</v>
      </c>
      <c r="DD7" s="39">
        <v>87.91</v>
      </c>
      <c r="DE7" s="39">
        <v>87.28</v>
      </c>
      <c r="DF7" s="39">
        <v>87.41</v>
      </c>
      <c r="DG7" s="39">
        <v>89.92</v>
      </c>
      <c r="DH7" s="39">
        <v>46.8</v>
      </c>
      <c r="DI7" s="39">
        <v>48.3</v>
      </c>
      <c r="DJ7" s="39">
        <v>47.62</v>
      </c>
      <c r="DK7" s="39">
        <v>49.18</v>
      </c>
      <c r="DL7" s="39">
        <v>50.55</v>
      </c>
      <c r="DM7" s="39">
        <v>45.25</v>
      </c>
      <c r="DN7" s="39">
        <v>46.27</v>
      </c>
      <c r="DO7" s="39">
        <v>46.88</v>
      </c>
      <c r="DP7" s="39">
        <v>46.94</v>
      </c>
      <c r="DQ7" s="39">
        <v>47.62</v>
      </c>
      <c r="DR7" s="39">
        <v>48.85</v>
      </c>
      <c r="DS7" s="39">
        <v>5.37</v>
      </c>
      <c r="DT7" s="39">
        <v>4.1399999999999997</v>
      </c>
      <c r="DU7" s="39">
        <v>4.0199999999999996</v>
      </c>
      <c r="DV7" s="39">
        <v>5.76</v>
      </c>
      <c r="DW7" s="39">
        <v>8.6199999999999992</v>
      </c>
      <c r="DX7" s="39">
        <v>10.71</v>
      </c>
      <c r="DY7" s="39">
        <v>10.93</v>
      </c>
      <c r="DZ7" s="39">
        <v>13.39</v>
      </c>
      <c r="EA7" s="39">
        <v>14.48</v>
      </c>
      <c r="EB7" s="39">
        <v>16.27</v>
      </c>
      <c r="EC7" s="39">
        <v>17.8</v>
      </c>
      <c r="ED7" s="39">
        <v>0.03</v>
      </c>
      <c r="EE7" s="39">
        <v>0</v>
      </c>
      <c r="EF7" s="39">
        <v>0.34</v>
      </c>
      <c r="EG7" s="39">
        <v>0.73</v>
      </c>
      <c r="EH7" s="39">
        <v>0.42</v>
      </c>
      <c r="EI7" s="39">
        <v>0.72</v>
      </c>
      <c r="EJ7" s="39">
        <v>0.71</v>
      </c>
      <c r="EK7" s="39">
        <v>0.71</v>
      </c>
      <c r="EL7" s="39">
        <v>0.75</v>
      </c>
      <c r="EM7" s="39">
        <v>0.63</v>
      </c>
      <c r="EN7" s="39">
        <v>0.7</v>
      </c>
    </row>
    <row r="8" spans="1:144" x14ac:dyDescent="0.2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0009_r04</cp:lastModifiedBy>
  <cp:lastPrinted>2020-01-24T01:55:47Z</cp:lastPrinted>
  <dcterms:created xsi:type="dcterms:W3CDTF">2019-12-05T04:20:00Z</dcterms:created>
  <dcterms:modified xsi:type="dcterms:W3CDTF">2022-12-20T05:16:52Z</dcterms:modified>
  <cp:category/>
</cp:coreProperties>
</file>